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(Equity)'!$A$82:$B$293</definedName>
  </definedNames>
  <calcPr calcId="162913"/>
</workbook>
</file>

<file path=xl/calcChain.xml><?xml version="1.0" encoding="utf-8"?>
<calcChain xmlns="http://schemas.openxmlformats.org/spreadsheetml/2006/main">
  <c r="K34" i="7" l="1"/>
  <c r="M34" i="7" s="1"/>
  <c r="K33" i="7"/>
  <c r="M33" i="7" s="1"/>
  <c r="K32" i="7"/>
  <c r="M32" i="7" s="1"/>
  <c r="K31" i="7"/>
  <c r="M31" i="7" s="1"/>
  <c r="K30" i="7"/>
  <c r="K29" i="7"/>
  <c r="K28" i="7"/>
  <c r="M28" i="7" s="1"/>
  <c r="K27" i="7"/>
  <c r="M27" i="7" s="1"/>
  <c r="K26" i="7"/>
  <c r="K25" i="7"/>
  <c r="K24" i="7"/>
  <c r="M24" i="7" s="1"/>
  <c r="K23" i="7"/>
  <c r="M23" i="7" s="1"/>
  <c r="K22" i="7"/>
  <c r="M22" i="7" s="1"/>
  <c r="K15" i="7"/>
  <c r="M15" i="7" s="1"/>
  <c r="K13" i="7"/>
  <c r="M13" i="7" s="1"/>
  <c r="K12" i="7"/>
  <c r="M12" i="7" s="1"/>
  <c r="K11" i="7"/>
  <c r="M11" i="7" s="1"/>
  <c r="K10" i="7"/>
  <c r="M10" i="7" s="1"/>
  <c r="L63" i="6" l="1"/>
  <c r="K63" i="6"/>
  <c r="P45" i="6"/>
  <c r="P44" i="6"/>
  <c r="M63" i="6" l="1"/>
  <c r="L39" i="6"/>
  <c r="K39" i="6"/>
  <c r="P43" i="6"/>
  <c r="P42" i="6"/>
  <c r="L34" i="6"/>
  <c r="K34" i="6"/>
  <c r="M34" i="6" s="1"/>
  <c r="L26" i="6"/>
  <c r="K26" i="6"/>
  <c r="L23" i="6"/>
  <c r="K23" i="6"/>
  <c r="M23" i="6" s="1"/>
  <c r="P41" i="6"/>
  <c r="M26" i="6" l="1"/>
  <c r="M39" i="6"/>
  <c r="P40" i="6"/>
  <c r="L33" i="6" l="1"/>
  <c r="K33" i="6"/>
  <c r="M33" i="6" l="1"/>
  <c r="L25" i="6"/>
  <c r="K25" i="6"/>
  <c r="M25" i="6" s="1"/>
  <c r="L75" i="6"/>
  <c r="K75" i="6"/>
  <c r="M75" i="6" s="1"/>
  <c r="L61" i="6" l="1"/>
  <c r="K61" i="6"/>
  <c r="L37" i="6"/>
  <c r="K37" i="6"/>
  <c r="M37" i="6" s="1"/>
  <c r="K287" i="6"/>
  <c r="L287" i="6" s="1"/>
  <c r="M61" i="6" l="1"/>
  <c r="L60" i="6"/>
  <c r="K60" i="6"/>
  <c r="M60" i="6" l="1"/>
  <c r="P38" i="6"/>
  <c r="L27" i="6" l="1"/>
  <c r="K27" i="6"/>
  <c r="M27" i="6" s="1"/>
  <c r="L18" i="6"/>
  <c r="K18" i="6"/>
  <c r="L28" i="6"/>
  <c r="K28" i="6"/>
  <c r="P36" i="6"/>
  <c r="P35" i="6"/>
  <c r="M18" i="6" l="1"/>
  <c r="M28" i="6"/>
  <c r="L31" i="6"/>
  <c r="K31" i="6"/>
  <c r="L32" i="6"/>
  <c r="K32" i="6"/>
  <c r="K277" i="6"/>
  <c r="L277" i="6" s="1"/>
  <c r="K295" i="6"/>
  <c r="L295" i="6" s="1"/>
  <c r="M32" i="6" l="1"/>
  <c r="M31" i="6"/>
  <c r="L15" i="6"/>
  <c r="K15" i="6"/>
  <c r="M15" i="6" s="1"/>
  <c r="L29" i="6"/>
  <c r="K29" i="6"/>
  <c r="M29" i="6" l="1"/>
  <c r="K286" i="6"/>
  <c r="L286" i="6" s="1"/>
  <c r="L22" i="6"/>
  <c r="K22" i="6"/>
  <c r="P30" i="6"/>
  <c r="M22" i="6" l="1"/>
  <c r="L13" i="6"/>
  <c r="K13" i="6"/>
  <c r="M13" i="6" s="1"/>
  <c r="L24" i="6"/>
  <c r="K24" i="6"/>
  <c r="M24" i="6" l="1"/>
  <c r="L20" i="6"/>
  <c r="K20" i="6"/>
  <c r="L19" i="6"/>
  <c r="K19" i="6"/>
  <c r="M20" i="6" l="1"/>
  <c r="M19" i="6"/>
  <c r="L12" i="6"/>
  <c r="K12" i="6"/>
  <c r="L10" i="6"/>
  <c r="K10" i="6"/>
  <c r="M10" i="6" l="1"/>
  <c r="M12" i="6"/>
  <c r="P14" i="6"/>
  <c r="L17" i="6" l="1"/>
  <c r="K17" i="6"/>
  <c r="L21" i="6"/>
  <c r="K21" i="6"/>
  <c r="M21" i="6" s="1"/>
  <c r="M17" i="6" l="1"/>
  <c r="L16" i="6"/>
  <c r="K16" i="6"/>
  <c r="M16" i="6" l="1"/>
  <c r="P74" i="6"/>
  <c r="K11" i="6"/>
  <c r="L11" i="6"/>
  <c r="M11" i="6" l="1"/>
  <c r="K298" i="6" l="1"/>
  <c r="L298" i="6" s="1"/>
  <c r="K296" i="6" l="1"/>
  <c r="L296" i="6" s="1"/>
  <c r="K282" i="6" l="1"/>
  <c r="L282" i="6" s="1"/>
  <c r="K297" i="6" l="1"/>
  <c r="L297" i="6" s="1"/>
  <c r="K294" i="6" l="1"/>
  <c r="L294" i="6" s="1"/>
  <c r="K271" i="6" l="1"/>
  <c r="L271" i="6" s="1"/>
  <c r="K292" i="6" l="1"/>
  <c r="L292" i="6" s="1"/>
  <c r="K293" i="6" l="1"/>
  <c r="L293" i="6" s="1"/>
  <c r="K259" i="6" l="1"/>
  <c r="L259" i="6" s="1"/>
  <c r="K278" i="6" l="1"/>
  <c r="L278" i="6" s="1"/>
  <c r="K284" i="6" l="1"/>
  <c r="L284" i="6" s="1"/>
  <c r="K290" i="6" l="1"/>
  <c r="L290" i="6" s="1"/>
  <c r="P73" i="6" l="1"/>
  <c r="K269" i="6" l="1"/>
  <c r="L269" i="6" s="1"/>
  <c r="K279" i="6" l="1"/>
  <c r="L279" i="6" s="1"/>
  <c r="K285" i="6" l="1"/>
  <c r="L285" i="6" s="1"/>
  <c r="K253" i="6" l="1"/>
  <c r="L253" i="6" s="1"/>
  <c r="K254" i="6" l="1"/>
  <c r="L254" i="6" s="1"/>
  <c r="K280" i="6" l="1"/>
  <c r="L280" i="6" s="1"/>
  <c r="K272" i="6" l="1"/>
  <c r="L272" i="6" s="1"/>
  <c r="K276" i="6" l="1"/>
  <c r="L276" i="6" s="1"/>
  <c r="K281" i="6" l="1"/>
  <c r="L281" i="6" s="1"/>
  <c r="K273" i="6" l="1"/>
  <c r="L273" i="6" s="1"/>
  <c r="K267" i="6"/>
  <c r="L267" i="6" s="1"/>
  <c r="K275" i="6" l="1"/>
  <c r="L275" i="6" s="1"/>
  <c r="K263" i="6" l="1"/>
  <c r="L263" i="6" s="1"/>
  <c r="K264" i="6" l="1"/>
  <c r="L264" i="6" s="1"/>
  <c r="K257" i="6"/>
  <c r="L257" i="6" s="1"/>
  <c r="K274" i="6" l="1"/>
  <c r="L274" i="6" s="1"/>
  <c r="K268" i="6"/>
  <c r="L268" i="6" s="1"/>
  <c r="K270" i="6" l="1"/>
  <c r="L270" i="6" s="1"/>
  <c r="L6" i="2" l="1"/>
  <c r="K6" i="3"/>
  <c r="D7" i="5" l="1"/>
  <c r="M7" i="6"/>
  <c r="K265" i="6" l="1"/>
  <c r="L265" i="6" s="1"/>
  <c r="K262" i="6" l="1"/>
  <c r="L262" i="6" s="1"/>
  <c r="K266" i="6" l="1"/>
  <c r="L266" i="6" s="1"/>
  <c r="K261" i="6"/>
  <c r="L261" i="6" s="1"/>
  <c r="K260" i="6"/>
  <c r="L260" i="6" s="1"/>
  <c r="K258" i="6"/>
  <c r="L258" i="6" s="1"/>
  <c r="H256" i="6"/>
  <c r="K256" i="6" s="1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F217" i="6"/>
  <c r="K217" i="6" s="1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6" i="6"/>
  <c r="L196" i="6" s="1"/>
  <c r="F195" i="6"/>
  <c r="K195" i="6" s="1"/>
  <c r="L195" i="6" s="1"/>
  <c r="K194" i="6"/>
  <c r="L194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7" i="6"/>
  <c r="L167" i="6" s="1"/>
  <c r="K165" i="6"/>
  <c r="L165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L149" i="6" s="1"/>
  <c r="K148" i="6"/>
  <c r="L148" i="6" s="1"/>
  <c r="F147" i="6"/>
  <c r="K147" i="6" s="1"/>
  <c r="L147" i="6" s="1"/>
  <c r="H146" i="6"/>
  <c r="K146" i="6" s="1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H112" i="6"/>
  <c r="K112" i="6" s="1"/>
  <c r="L112" i="6" s="1"/>
  <c r="F111" i="6"/>
  <c r="K111" i="6" s="1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6" i="4"/>
</calcChain>
</file>

<file path=xl/sharedStrings.xml><?xml version="1.0" encoding="utf-8"?>
<sst xmlns="http://schemas.openxmlformats.org/spreadsheetml/2006/main" count="4066" uniqueCount="1347">
  <si>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</si>
  <si>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</si>
  <si>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</si>
  <si>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</si>
  <si>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</si>
  <si>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</si>
  <si>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</si>
  <si>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</si>
  <si>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</si>
  <si>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</si>
  <si>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</si>
  <si>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</si>
  <si>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</si>
  <si>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</si>
  <si>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</si>
  <si>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</si>
  <si>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</si>
  <si>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</si>
  <si>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</si>
  <si>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</si>
  <si>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</si>
  <si>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</si>
  <si>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</si>
  <si>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</si>
  <si>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</si>
  <si>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</si>
  <si>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</si>
  <si>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</si>
  <si>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</si>
  <si>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</si>
  <si>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</si>
  <si>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</si>
  <si>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</si>
  <si>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</si>
  <si>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</si>
  <si>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</si>
  <si>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</si>
  <si>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</si>
  <si>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</si>
  <si>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</si>
  <si>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</si>
  <si>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</si>
  <si>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</si>
  <si>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</si>
  <si>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</si>
  <si>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</si>
  <si>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</si>
  <si>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</si>
  <si>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</si>
  <si>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</si>
  <si>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</si>
  <si>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</si>
  <si>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</si>
  <si>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</si>
  <si>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</si>
  <si>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</si>
  <si>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</si>
  <si>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</si>
  <si>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</si>
  <si>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</si>
  <si>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</si>
  <si>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</si>
  <si>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</si>
  <si>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</si>
  <si>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</si>
  <si>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</si>
  <si>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</si>
  <si>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</si>
  <si>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</si>
  <si>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</si>
  <si>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</si>
  <si>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</si>
  <si>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</si>
  <si>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</si>
  <si>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</si>
  <si>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</si>
  <si>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</si>
  <si>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</si>
  <si>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</si>
  <si>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</si>
  <si>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</si>
  <si>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</si>
  <si>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</si>
  <si>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</si>
  <si>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</si>
  <si>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</si>
  <si>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</si>
  <si>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</si>
  <si>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</si>
  <si>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</si>
  <si>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</si>
  <si>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</si>
  <si>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</si>
  <si>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</si>
  <si>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</si>
  <si>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</si>
  <si>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</si>
  <si>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</si>
  <si>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</si>
  <si>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</si>
  <si>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</si>
  <si>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</si>
  <si>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</si>
  <si>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</si>
  <si>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</si>
  <si>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</si>
  <si>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</si>
  <si>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</si>
  <si>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</si>
  <si>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</si>
  <si>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</si>
  <si>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</si>
  <si>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</si>
  <si>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</si>
  <si>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</si>
  <si>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</si>
  <si>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</si>
  <si>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</si>
  <si>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</si>
  <si>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</si>
  <si>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</si>
  <si>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</si>
  <si>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</si>
  <si>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</si>
  <si>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</si>
  <si>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</si>
  <si>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</si>
  <si>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</si>
  <si>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</si>
  <si>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</si>
  <si>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</si>
  <si>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</si>
  <si>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</si>
  <si>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</si>
  <si>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</si>
  <si>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</si>
  <si>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</si>
  <si>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</si>
  <si>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</si>
  <si>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</si>
  <si>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</si>
  <si>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</si>
  <si>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</si>
  <si>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</si>
  <si>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</si>
  <si>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</si>
  <si>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</si>
  <si>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</si>
  <si>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</si>
  <si>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</si>
  <si>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</si>
  <si>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</si>
  <si>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</si>
  <si>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</si>
  <si>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</si>
  <si>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</si>
  <si>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</si>
  <si>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</si>
  <si>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</si>
  <si>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</si>
  <si>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</si>
  <si>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</si>
  <si>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</si>
  <si>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</si>
  <si>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</si>
  <si>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</si>
  <si>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</si>
  <si>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</si>
  <si>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</si>
  <si>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</si>
  <si>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</si>
  <si>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</si>
  <si>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</si>
  <si>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</si>
  <si>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</si>
  <si>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</si>
  <si>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</si>
  <si>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</si>
  <si>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</si>
  <si>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</si>
  <si>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</si>
  <si>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</si>
  <si>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</si>
  <si>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</si>
  <si>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</si>
  <si>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</si>
  <si>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</si>
  <si>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</si>
  <si>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</si>
  <si>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</si>
  <si>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</si>
  <si>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</si>
  <si>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</si>
  <si>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</si>
  <si>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</si>
  <si>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</si>
  <si>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</si>
  <si>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</si>
  <si>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</si>
  <si>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</si>
  <si>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</si>
  <si>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</si>
  <si>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</si>
  <si>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</si>
  <si>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</si>
  <si>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</si>
  <si>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</si>
  <si>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</si>
  <si>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</si>
  <si>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</si>
  <si>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</si>
  <si>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</si>
  <si>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</si>
  <si>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</si>
  <si>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</si>
  <si>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</si>
  <si>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</si>
  <si>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</si>
  <si>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</si>
  <si>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</si>
  <si>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</si>
  <si>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</si>
  <si>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</si>
  <si>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</si>
  <si>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</si>
  <si>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</si>
  <si>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</si>
  <si>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</si>
  <si>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</si>
  <si>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</si>
  <si>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</si>
  <si>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</si>
  <si>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</si>
  <si>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</si>
  <si>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</si>
  <si>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</si>
  <si>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</si>
  <si>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</si>
  <si>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</si>
  <si>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</si>
  <si>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</si>
  <si>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</si>
  <si>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</si>
  <si>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</si>
  <si>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</si>
  <si>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</si>
  <si>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</si>
  <si>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</si>
  <si>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</si>
  <si>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</si>
  <si>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</si>
  <si>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</si>
  <si>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</si>
  <si>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</si>
  <si>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</si>
  <si>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</si>
  <si>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</si>
  <si>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</si>
  <si>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</si>
  <si>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</si>
  <si>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</si>
  <si>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</si>
  <si>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</si>
  <si>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</si>
  <si>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</si>
  <si>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</si>
  <si>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</si>
  <si>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</si>
  <si>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</si>
  <si>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</si>
  <si>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</si>
  <si>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</si>
  <si>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</si>
  <si>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</si>
  <si>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</si>
  <si>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</si>
  <si>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</si>
  <si>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</si>
  <si>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</si>
  <si>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</si>
  <si>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</si>
  <si>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</si>
  <si>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</si>
  <si>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</si>
  <si>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</si>
  <si>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</si>
  <si>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</si>
  <si>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</si>
  <si>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</si>
  <si>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</si>
  <si>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</si>
  <si>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</si>
  <si>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</si>
  <si>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</si>
  <si>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</si>
  <si>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</si>
  <si>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</si>
  <si>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</si>
  <si>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</si>
  <si>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</si>
  <si>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</si>
  <si>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</si>
  <si>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</si>
  <si>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</si>
  <si>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</si>
  <si>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</si>
  <si>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</si>
  <si>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</si>
  <si>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</si>
  <si>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</si>
  <si>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</si>
  <si>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</si>
  <si>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</si>
  <si>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</si>
  <si>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</si>
  <si>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</si>
  <si>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</si>
  <si>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</si>
  <si>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</si>
  <si>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</si>
  <si>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</si>
  <si>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</si>
  <si>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</si>
  <si>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</si>
  <si>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</si>
  <si>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</si>
  <si>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</si>
  <si>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</si>
  <si>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</si>
  <si>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</si>
  <si>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</si>
  <si>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</si>
  <si>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</si>
  <si>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</si>
  <si>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</si>
  <si>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</si>
  <si>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</si>
  <si>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</si>
  <si>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</si>
  <si>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</si>
  <si>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</si>
  <si>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</si>
  <si>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</si>
  <si>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</si>
  <si>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</si>
  <si>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</si>
  <si>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</si>
  <si>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</si>
  <si>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</si>
  <si>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</si>
  <si>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</si>
  <si>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</si>
  <si>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</si>
  <si>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</si>
  <si>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</si>
  <si>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</si>
  <si>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</si>
  <si>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</si>
  <si>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</si>
  <si>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</si>
  <si>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</si>
  <si>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</si>
  <si>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</si>
  <si>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</si>
  <si>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</si>
  <si>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</si>
  <si>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</si>
  <si>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</si>
  <si>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</si>
  <si>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</si>
  <si>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</si>
  <si>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</si>
  <si>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</si>
  <si>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</si>
  <si>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</si>
  <si>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</si>
  <si>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</si>
  <si>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</si>
  <si>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</si>
  <si>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</si>
  <si>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</si>
  <si>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</si>
  <si>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</si>
  <si>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</si>
  <si>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</si>
  <si>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</si>
  <si>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</si>
  <si>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</si>
  <si>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</si>
  <si>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</si>
  <si>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</si>
  <si>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</si>
  <si>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</si>
  <si>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</si>
  <si>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</si>
  <si>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</si>
  <si>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</si>
  <si>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</si>
  <si>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</si>
  <si>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</si>
  <si>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</si>
  <si>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</si>
  <si>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</si>
  <si>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</si>
  <si>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</si>
  <si>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</si>
  <si>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</si>
  <si>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</si>
  <si>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</si>
  <si>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</si>
  <si>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</si>
  <si>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</si>
  <si>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</si>
  <si>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</si>
  <si>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</si>
  <si>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</si>
  <si>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</si>
  <si>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</si>
  <si>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</si>
  <si>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</si>
  <si>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</si>
  <si>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</si>
  <si>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</si>
  <si>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</si>
  <si>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</si>
  <si>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</si>
  <si>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</si>
  <si>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</si>
  <si>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</si>
  <si>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</si>
  <si>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</si>
  <si>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</si>
  <si>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</si>
  <si>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</si>
  <si>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</si>
  <si>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</si>
  <si>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</si>
  <si>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</si>
  <si>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</si>
  <si>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</si>
  <si>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</si>
  <si>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</si>
  <si>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</si>
  <si>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</si>
  <si>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</si>
  <si>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</si>
  <si>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</si>
  <si>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</si>
  <si>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</si>
  <si>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</si>
  <si>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</si>
  <si>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</si>
  <si>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</si>
  <si>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</si>
  <si>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</si>
  <si>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</si>
  <si>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</si>
  <si>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</si>
  <si>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</si>
  <si>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</si>
  <si>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</si>
  <si>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</si>
  <si>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</si>
  <si>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</si>
  <si>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</si>
  <si>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</si>
  <si>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</si>
  <si>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</si>
  <si>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</si>
  <si>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</si>
  <si>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</si>
  <si>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</si>
  <si>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</si>
  <si>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</si>
  <si>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</si>
  <si>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</si>
  <si>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</si>
  <si>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</si>
  <si>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</si>
  <si>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</si>
  <si>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</si>
  <si>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</si>
  <si>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</si>
  <si>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</si>
  <si>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</si>
  <si>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</si>
  <si>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</si>
  <si>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</si>
  <si>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</si>
  <si>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</si>
  <si>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</si>
  <si>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</si>
  <si>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</si>
  <si>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</si>
  <si>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</si>
  <si>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</si>
  <si>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</si>
  <si>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</si>
  <si>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</si>
  <si>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</si>
  <si>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</si>
  <si>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</si>
  <si>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</si>
  <si>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</si>
  <si>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</si>
  <si>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</si>
  <si>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</si>
  <si>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</si>
  <si>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</si>
  <si>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</si>
  <si>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</si>
  <si>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</si>
  <si>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</si>
  <si>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</si>
  <si>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</si>
  <si>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</si>
  <si>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</si>
  <si>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</si>
  <si>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</si>
  <si>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</si>
  <si>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</si>
  <si>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</si>
  <si>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</si>
  <si>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</si>
  <si>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</si>
  <si>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</si>
  <si>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</si>
  <si>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</si>
  <si>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</si>
  <si>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</si>
  <si>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</si>
  <si>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</si>
  <si>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</si>
  <si>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</si>
  <si>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</si>
  <si>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</si>
  <si>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</si>
  <si>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</si>
  <si>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</si>
  <si>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</si>
  <si>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</si>
  <si>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</si>
  <si>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</si>
  <si>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</si>
  <si>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</si>
  <si>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</si>
  <si>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</si>
  <si>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</si>
  <si>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</si>
  <si>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</si>
  <si>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</si>
  <si>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</si>
  <si>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</si>
  <si>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</si>
  <si>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</si>
  <si>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</si>
  <si>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</si>
  <si>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</si>
  <si>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</si>
  <si>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</si>
  <si>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</si>
  <si>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</si>
  <si>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</si>
  <si>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</si>
  <si>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</si>
  <si>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</si>
  <si>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</si>
  <si>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</si>
  <si>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</si>
  <si>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</si>
  <si>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</si>
  <si>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</si>
  <si>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</si>
  <si>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</si>
  <si>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</si>
  <si>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</si>
  <si>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</si>
  <si>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</si>
  <si>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</si>
  <si>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</si>
  <si>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</si>
  <si>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</si>
  <si>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</si>
  <si>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</si>
  <si>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</si>
  <si>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</si>
  <si>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</si>
  <si>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</si>
  <si>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</si>
  <si>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</si>
  <si>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</si>
  <si>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</si>
  <si>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</si>
  <si>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</si>
  <si>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</si>
  <si>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</si>
  <si>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</si>
  <si>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</si>
  <si>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</si>
  <si>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</si>
  <si>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</si>
  <si>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</si>
  <si>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</si>
  <si>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</si>
  <si>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</si>
  <si>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</si>
  <si>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</si>
  <si>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</si>
  <si>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</si>
  <si>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</si>
  <si>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</si>
  <si>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</si>
  <si>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</si>
  <si>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</si>
  <si>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</si>
  <si>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</si>
  <si>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</si>
  <si>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</si>
  <si>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</si>
  <si>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</si>
  <si>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</si>
  <si>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</si>
  <si>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</si>
  <si>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</si>
  <si>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</si>
  <si>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</si>
  <si>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</si>
  <si>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</si>
  <si>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</si>
  <si>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</si>
  <si>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</si>
  <si>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</si>
  <si>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</si>
  <si>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</si>
  <si>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</si>
  <si>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</si>
  <si>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</si>
  <si>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</si>
  <si>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</si>
  <si>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</si>
  <si>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</si>
  <si>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</si>
  <si>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</si>
  <si>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</si>
  <si>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</si>
  <si>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</si>
  <si>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</si>
  <si>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</si>
  <si>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</si>
  <si>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</si>
  <si>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</si>
  <si>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</si>
  <si>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</si>
  <si>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</si>
  <si>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</si>
  <si>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</si>
  <si>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</si>
  <si>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</si>
  <si>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</si>
  <si>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</si>
  <si>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</si>
  <si>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</si>
  <si>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</si>
  <si>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</si>
  <si>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</si>
  <si>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</si>
  <si>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</si>
  <si>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</si>
  <si>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</si>
  <si>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</si>
  <si>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</si>
  <si>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</si>
  <si>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</si>
  <si>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</si>
  <si>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</si>
  <si>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</si>
  <si>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</si>
  <si>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</si>
  <si>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</si>
  <si>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</si>
  <si>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</si>
  <si>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</si>
  <si>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</si>
  <si>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</si>
  <si>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</si>
  <si>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</si>
  <si>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</si>
  <si>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</si>
  <si>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</si>
  <si>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</si>
  <si>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</si>
  <si>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</si>
  <si>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</si>
  <si>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</si>
  <si>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</si>
  <si>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</si>
  <si>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</si>
  <si>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</si>
  <si>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</si>
  <si>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</si>
  <si>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</si>
  <si>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</si>
  <si>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</si>
  <si>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</si>
  <si>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</si>
  <si>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</si>
  <si>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</si>
  <si>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</si>
  <si>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</si>
  <si>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</si>
  <si>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</si>
  <si>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</si>
  <si>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</si>
  <si>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</si>
  <si>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</si>
  <si>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</si>
  <si>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</si>
  <si>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</si>
  <si>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</si>
  <si>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</si>
  <si>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</si>
  <si>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</si>
  <si>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</si>
  <si>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</si>
  <si>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</si>
  <si>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</si>
  <si>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</si>
  <si>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</si>
  <si>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</si>
  <si>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</si>
  <si>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</si>
  <si>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</si>
  <si>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</si>
  <si>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</si>
  <si>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</si>
  <si>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</si>
  <si>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</si>
  <si>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</si>
  <si>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</si>
  <si>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</si>
  <si>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</si>
  <si>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</si>
  <si>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</si>
  <si>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</si>
  <si>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</si>
  <si>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</si>
  <si>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</si>
  <si>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</si>
  <si>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</si>
  <si>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</si>
  <si>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</si>
  <si>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</si>
  <si>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</si>
  <si>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</si>
  <si>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</si>
  <si>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</si>
  <si>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</si>
  <si>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</si>
  <si>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</si>
  <si>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</si>
  <si>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</si>
  <si>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</si>
  <si>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</si>
  <si>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</si>
  <si>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</si>
  <si>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</si>
  <si>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</si>
  <si>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</si>
  <si>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</si>
  <si>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</si>
  <si>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</si>
  <si>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</si>
  <si>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</si>
  <si>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</si>
  <si>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</si>
  <si>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</si>
  <si>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</si>
  <si>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</si>
  <si>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</si>
  <si>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</si>
  <si>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</si>
  <si>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</si>
  <si>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</si>
  <si>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</si>
  <si>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</si>
  <si>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</si>
  <si>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</si>
  <si>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</si>
  <si>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</si>
  <si>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</si>
  <si>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</si>
  <si>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</si>
  <si>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</si>
  <si>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</si>
  <si>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</si>
  <si>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</si>
  <si>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</si>
  <si>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</si>
  <si>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</si>
  <si>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</si>
  <si>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</si>
  <si>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</si>
  <si>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</si>
  <si>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</si>
  <si>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</si>
  <si>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</si>
  <si>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</si>
  <si>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</si>
  <si>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</si>
  <si>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</si>
  <si>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</si>
  <si>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</si>
  <si>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</si>
  <si>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</si>
  <si>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</si>
  <si>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</si>
  <si>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</si>
  <si>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</si>
  <si>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</si>
  <si>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</si>
  <si>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</si>
  <si>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</si>
  <si>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</si>
  <si>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</si>
  <si>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</si>
  <si>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</si>
  <si>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</si>
  <si>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</si>
  <si>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</si>
  <si>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</si>
  <si>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</si>
  <si>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</si>
  <si>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</si>
  <si>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</si>
  <si>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</si>
  <si>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</si>
  <si>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</si>
  <si>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</si>
  <si>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</si>
  <si>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</si>
  <si>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</si>
  <si>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</si>
  <si>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</si>
  <si>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</si>
  <si>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</si>
  <si>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</si>
  <si>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</si>
  <si>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</si>
  <si>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</si>
  <si>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</si>
  <si>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</si>
  <si>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</si>
  <si>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</si>
  <si>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</si>
  <si>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</si>
  <si>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</si>
  <si>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</si>
  <si>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</si>
  <si>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</si>
  <si>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</si>
  <si>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</si>
  <si>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</si>
  <si>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</si>
  <si>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</si>
  <si>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</si>
  <si>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</si>
  <si>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</si>
  <si>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</si>
  <si>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</si>
  <si>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</si>
  <si>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</si>
  <si>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</si>
  <si>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</si>
  <si>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</si>
  <si>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</si>
  <si>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</si>
  <si>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</si>
  <si>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</si>
  <si>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</si>
  <si>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</si>
  <si>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</si>
  <si>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</si>
  <si>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</si>
  <si>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</si>
  <si>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</si>
  <si>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</si>
  <si>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</si>
  <si>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</si>
  <si>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</si>
  <si>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</si>
  <si>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</si>
  <si>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</si>
  <si>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</si>
  <si>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</si>
  <si>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</si>
  <si>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5540-5900</t>
  </si>
  <si>
    <t>1700-1800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</si>
  <si>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</si>
  <si>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</si>
  <si>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</si>
  <si>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</si>
  <si>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</si>
  <si>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</si>
  <si>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</si>
  <si>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</si>
  <si>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</si>
  <si>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</si>
  <si>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3750-3900</t>
  </si>
  <si>
    <t>284-300</t>
  </si>
  <si>
    <t>320-340</t>
  </si>
  <si>
    <t>Loss of Rs.75/-</t>
  </si>
  <si>
    <t>Loss of Rs.10.5/-</t>
  </si>
  <si>
    <t>1530-1600</t>
  </si>
  <si>
    <t>Profit of Rs.12.5/-</t>
  </si>
  <si>
    <t>262-277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</si>
  <si>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</si>
  <si>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</si>
  <si>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</si>
  <si>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</si>
  <si>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</si>
  <si>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</si>
  <si>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</si>
  <si>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</si>
  <si>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</si>
  <si>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7350-7750</t>
  </si>
  <si>
    <t>BANKNIFTY 50200 PE 14 AUG</t>
  </si>
  <si>
    <t>Profit of Rs.90/-</t>
  </si>
  <si>
    <t>4800-5000</t>
  </si>
  <si>
    <t>Loss of Rs.10/-</t>
  </si>
  <si>
    <t>BANKNIFTY 49800 PE 14 AUG</t>
  </si>
  <si>
    <t>Loss of Rs.22.5/-</t>
  </si>
  <si>
    <t>BANKNIFTY 50200 CE 21 AUG</t>
  </si>
  <si>
    <t>Profit of Rs.45/-</t>
  </si>
  <si>
    <t>BANKNIFTY 50600 CE 21 AUG</t>
  </si>
  <si>
    <t>1500-1580</t>
  </si>
  <si>
    <t>AAKRAYA RESEARCH LLP</t>
  </si>
  <si>
    <t>520-550</t>
  </si>
  <si>
    <t>Profit of Rs.78/-</t>
  </si>
  <si>
    <t>UDS</t>
  </si>
  <si>
    <t>365-400</t>
  </si>
  <si>
    <t>Profit of Rs.350/-</t>
  </si>
  <si>
    <t>INNOVATUS</t>
  </si>
  <si>
    <t>MINIBOSS CONSULTANCY PRIVATE LIMITED</t>
  </si>
  <si>
    <t>MANSI SHARE AND STOCK ADVISORS PVT LTD</t>
  </si>
  <si>
    <t>2170-2300</t>
  </si>
  <si>
    <t>718-748</t>
  </si>
  <si>
    <t>800-850</t>
  </si>
  <si>
    <t>1143-1173</t>
  </si>
  <si>
    <t>1230-1300</t>
  </si>
  <si>
    <t>218-232</t>
  </si>
  <si>
    <t>6810-7010</t>
  </si>
  <si>
    <t>7370-7700</t>
  </si>
  <si>
    <t>Profit of Rs.18.5/-</t>
  </si>
  <si>
    <t>Profit of Rs.275/-</t>
  </si>
  <si>
    <t>Profit of Rs.13.5/-</t>
  </si>
  <si>
    <t>BANKNIFTY AUG FUT</t>
  </si>
  <si>
    <t>Sell</t>
  </si>
  <si>
    <t>51400-51800</t>
  </si>
  <si>
    <t>NIFTY 24800 CE 22 AUG</t>
  </si>
  <si>
    <t>Profit of Rs.20.5/-</t>
  </si>
  <si>
    <t>PADAMCO</t>
  </si>
  <si>
    <t>REKHA GUPTA .</t>
  </si>
  <si>
    <t>Retail Research Technical Calls &amp; Fundamental Performance Report for the month of August-2024</t>
  </si>
  <si>
    <t>Loss of Rs.330/-</t>
  </si>
  <si>
    <t>Profit of Rs.25.5/-</t>
  </si>
  <si>
    <t>SHRIRAMPPS</t>
  </si>
  <si>
    <t>132-145</t>
  </si>
  <si>
    <t>PARLEIND</t>
  </si>
  <si>
    <t>NK SECURITIES RESEARCH PRIVATE LIMITED</t>
  </si>
  <si>
    <t>OSWALSEEDS</t>
  </si>
  <si>
    <t>ShreeOswal S and Che Ltd</t>
  </si>
  <si>
    <t>F3 ADVISORS PRIVATE LIMITED</t>
  </si>
  <si>
    <t>Profit of Rs.16/-</t>
  </si>
  <si>
    <t>Profit of Rs.9.5/-</t>
  </si>
  <si>
    <t>15.60-16.10</t>
  </si>
  <si>
    <t>17.50-18.50</t>
  </si>
  <si>
    <t>PROTEAN</t>
  </si>
  <si>
    <t>2300-2500</t>
  </si>
  <si>
    <t>NIFTY 24800 PE 22 AUG</t>
  </si>
  <si>
    <t>Loss of Rs.27.5/-</t>
  </si>
  <si>
    <t>BANKNIFTY 51300 CE 28 AUG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</si>
  <si>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</si>
  <si>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</si>
  <si>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</si>
  <si>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</si>
  <si>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</si>
  <si>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ARCFIN</t>
  </si>
  <si>
    <t>SKSE SECURITIES LIMITED CORP CM/TM PROP A/C</t>
  </si>
  <si>
    <t>CHEMOPH</t>
  </si>
  <si>
    <t>RAVAL NAMAN VIRENDRAKUMAR</t>
  </si>
  <si>
    <t>MARKOBENZ</t>
  </si>
  <si>
    <t>PROFINC</t>
  </si>
  <si>
    <t>YARNSYN</t>
  </si>
  <si>
    <t>ASHOKBHAI MADHUBHAI KORAT</t>
  </si>
  <si>
    <t>SRESTHA FINVEST LIMITED</t>
  </si>
  <si>
    <t>ANUP</t>
  </si>
  <si>
    <t>2000-2040</t>
  </si>
  <si>
    <t>Profit of Rs.19/-</t>
  </si>
  <si>
    <t>Loss of Rs.6/-</t>
  </si>
  <si>
    <t>555-565</t>
  </si>
  <si>
    <t>AZTEC</t>
  </si>
  <si>
    <t>MAHENDRABHAI GULABDAS PATEL</t>
  </si>
  <si>
    <t>KIZI</t>
  </si>
  <si>
    <t>LESHAIND</t>
  </si>
  <si>
    <t>RAJNISH</t>
  </si>
  <si>
    <t>LEGENDS GLOBAL OPPORTUNITIES (SINGAPORE) PTE. LTD.</t>
  </si>
  <si>
    <t>FELIX</t>
  </si>
  <si>
    <t>Felix Industries Ltd.</t>
  </si>
  <si>
    <t>SHARE INDIA SECURITIES LIMITED</t>
  </si>
  <si>
    <t>VLEGOV</t>
  </si>
  <si>
    <t>VL E Gov and IT Sol Ltd</t>
  </si>
  <si>
    <t>KABEELON SALES CORP</t>
  </si>
  <si>
    <t>Profit of Rs.28/-</t>
  </si>
  <si>
    <t>480-498</t>
  </si>
  <si>
    <t>530-565</t>
  </si>
  <si>
    <t>ICICIBANK AUG FUT</t>
  </si>
  <si>
    <t>RAMCOCEM AUG FUT</t>
  </si>
  <si>
    <t>JUBLFOOD SEP FUT</t>
  </si>
  <si>
    <t>NIFTY 25000 CE 29 AUG</t>
  </si>
  <si>
    <t>Profit of Rs.42.5/-</t>
  </si>
  <si>
    <t>SHREYANS SHANTILAL SHAH</t>
  </si>
  <si>
    <t>GLOBALWORTH SECURITIES LIMITED</t>
  </si>
  <si>
    <t>PRADHIN</t>
  </si>
  <si>
    <t>SAICOM</t>
  </si>
  <si>
    <t>BRACEPORT</t>
  </si>
  <si>
    <t>Brace Port Logistics Ltd</t>
  </si>
  <si>
    <t>GIRIRAJ STOCK BROKING PRIVATE LIMITED</t>
  </si>
  <si>
    <t>JALAN</t>
  </si>
  <si>
    <t>Jalan Transolu. India Ltd</t>
  </si>
  <si>
    <t>KAMOPAINTS</t>
  </si>
  <si>
    <t>Kamdhenu Ventures Limited</t>
  </si>
  <si>
    <t>SKSE SECURITIES LTD</t>
  </si>
  <si>
    <t>RAJ KUMAR AGRAWAL</t>
  </si>
  <si>
    <t>321-331</t>
  </si>
  <si>
    <t>350-370</t>
  </si>
  <si>
    <t>Profit of Rs.64/-</t>
  </si>
  <si>
    <t>Profit of Rs.114/-</t>
  </si>
  <si>
    <t>430-445</t>
  </si>
  <si>
    <t>480-515</t>
  </si>
  <si>
    <t>141-148</t>
  </si>
  <si>
    <t>165-185</t>
  </si>
  <si>
    <t>Profit of Rs.82/-</t>
  </si>
  <si>
    <t>Profit of Rs.8.75/-</t>
  </si>
  <si>
    <t>GAIL SEP FUT</t>
  </si>
  <si>
    <t>BANKNIFTY 51500 CE 28 AUG</t>
  </si>
  <si>
    <t>CHECKPOINT</t>
  </si>
  <si>
    <t>POOJA PANDAY</t>
  </si>
  <si>
    <t>PRIYA KABRA</t>
  </si>
  <si>
    <t>CORNE</t>
  </si>
  <si>
    <t>ISHAAN TRADEFIN LLP</t>
  </si>
  <si>
    <t>GUJTLRM</t>
  </si>
  <si>
    <t>BONANZA PORTFOLIO LIMITED</t>
  </si>
  <si>
    <t>ARVINDKUMAR RATILAL PATEL HUF</t>
  </si>
  <si>
    <t>GAURANG MANUBHAI SHAH</t>
  </si>
  <si>
    <t>MANUBHAI AMRUTLAL SHAH</t>
  </si>
  <si>
    <t>MANSI SHARE &amp; STOCK ADVISORS PRIVATE LIMITED</t>
  </si>
  <si>
    <t>NIMISH PANDE</t>
  </si>
  <si>
    <t>SHYMINV</t>
  </si>
  <si>
    <t>ASHOK BHAGIRATHMAL JIWRAJKA</t>
  </si>
  <si>
    <t>SUUMAYA</t>
  </si>
  <si>
    <t>PRIYANKA GUPTA</t>
  </si>
  <si>
    <t>SUNRISE GILTS AND SECURITIES PVT LTD</t>
  </si>
  <si>
    <t>NIMIT JAYENDRA SHAH</t>
  </si>
  <si>
    <t>AARTECH</t>
  </si>
  <si>
    <t>Aartech Solonics Limited</t>
  </si>
  <si>
    <t>KABRA  PRIYA</t>
  </si>
  <si>
    <t>BHAGERIA</t>
  </si>
  <si>
    <t>Bhageria Industries Ltd</t>
  </si>
  <si>
    <t>SUDH INVESTMENTS PVT. LTD</t>
  </si>
  <si>
    <t>INVENTURE</t>
  </si>
  <si>
    <t>Inventure Gro &amp; Sec Ltd</t>
  </si>
  <si>
    <t>DHRUV GANJI</t>
  </si>
  <si>
    <t>AFTAB ALAM</t>
  </si>
  <si>
    <t>KHAICHEM</t>
  </si>
  <si>
    <t>Khaitan Chem &amp; Fert Ltd</t>
  </si>
  <si>
    <t>NIITLTD</t>
  </si>
  <si>
    <t>NIIT Limited</t>
  </si>
  <si>
    <t>MICROCURVES TRADING PRIVATE LIMITED</t>
  </si>
  <si>
    <t>SAKUMA</t>
  </si>
  <si>
    <t>SHIVAMILLS</t>
  </si>
  <si>
    <t>Shiva Mills Limited</t>
  </si>
  <si>
    <t>VIPULLTD</t>
  </si>
  <si>
    <t>Vipul Limited</t>
  </si>
  <si>
    <t>PUNIT BERIWALA HUF</t>
  </si>
  <si>
    <t>1045-1081</t>
  </si>
  <si>
    <t>1150-1220</t>
  </si>
  <si>
    <t>760-785</t>
  </si>
  <si>
    <t>845-905</t>
  </si>
  <si>
    <t>BAJAJHIND</t>
  </si>
  <si>
    <t>40.10-40.80</t>
  </si>
  <si>
    <t>44-46</t>
  </si>
  <si>
    <t>Profit of Rs.137.5/-</t>
  </si>
  <si>
    <t>VOLTAS SEP FUT</t>
  </si>
  <si>
    <t>Loss of Rs.22/-</t>
  </si>
  <si>
    <t>Loss of Rs.43.5/-</t>
  </si>
  <si>
    <t>Loss of Rs.30/-</t>
  </si>
  <si>
    <t>ACESOFT</t>
  </si>
  <si>
    <t>ACE TECHNOLOGIES</t>
  </si>
  <si>
    <t>AFCOM</t>
  </si>
  <si>
    <t>SAHASTRAA ADVISORS PRIVATE LIMITED</t>
  </si>
  <si>
    <t>AG DYNAMIC FUNDS LIMITED</t>
  </si>
  <si>
    <t>BALKRISHNA</t>
  </si>
  <si>
    <t>ANKITA VISHAL SHAH</t>
  </si>
  <si>
    <t>BILLWIN</t>
  </si>
  <si>
    <t>ANAND PRAKASH SHAH</t>
  </si>
  <si>
    <t>CHANDRIMA</t>
  </si>
  <si>
    <t>CNOVAPETRO</t>
  </si>
  <si>
    <t>NEW LEAINA INVESTMENTS LIMITED</t>
  </si>
  <si>
    <t>LOTUS GLOBAL INVESTMENTS LTD</t>
  </si>
  <si>
    <t>ALBULA INVESTMENT FUND LTD</t>
  </si>
  <si>
    <t>ANKITA SNEH GADA</t>
  </si>
  <si>
    <t>SHASHIKANT GHEVARCHAND SURANA</t>
  </si>
  <si>
    <t>HIRJI PARBAT GADA</t>
  </si>
  <si>
    <t>DLCL</t>
  </si>
  <si>
    <t>ARJAN LAL CHANDANI</t>
  </si>
  <si>
    <t>GKCONS</t>
  </si>
  <si>
    <t>ANIL KUMAR GARG ANIL KUMAR GARG ANIL KUMAR GARG</t>
  </si>
  <si>
    <t>GUJCOTEX</t>
  </si>
  <si>
    <t>FARUKBHAI GULAMBHAI PATEL</t>
  </si>
  <si>
    <t>SETU SECURITIES PVT. LTD.</t>
  </si>
  <si>
    <t>HEADSUP</t>
  </si>
  <si>
    <t>AUTHUM INVESTMENT &amp; INFRASTRUCTURE LIMITED</t>
  </si>
  <si>
    <t>JANUSCORP</t>
  </si>
  <si>
    <t>NITIN BAKSHI</t>
  </si>
  <si>
    <t>JTAPARIA</t>
  </si>
  <si>
    <t>NOVARATHANMAL PRAVEENKUMAR</t>
  </si>
  <si>
    <t>KHOOBSURAT</t>
  </si>
  <si>
    <t>VISAGAR FINANCIAL SERVICES LIMITED</t>
  </si>
  <si>
    <t>PRAGNESH JINDASBHAI DOSHI</t>
  </si>
  <si>
    <t>VIJAYKUMAR NEMICHAND SURANA</t>
  </si>
  <si>
    <t>MAFIA</t>
  </si>
  <si>
    <t>NAVJOTSINGHBRAR</t>
  </si>
  <si>
    <t>URMIL SATISHKUMAR SHAH</t>
  </si>
  <si>
    <t>MANBRO</t>
  </si>
  <si>
    <t>KAILASHBEN ASHOKKUMAR PATEL</t>
  </si>
  <si>
    <t>SHAILESH DHAMELIYA</t>
  </si>
  <si>
    <t>VISHAL BIPINCHANDRA DOSHI</t>
  </si>
  <si>
    <t>ANTARA CAPITAL</t>
  </si>
  <si>
    <t>MILEFUR</t>
  </si>
  <si>
    <t>MONARCH NETWORTH CAPITAL LTD</t>
  </si>
  <si>
    <t>SARIKA BAJAJ</t>
  </si>
  <si>
    <t>PARVATHYBALAKRISHNAPILLAI</t>
  </si>
  <si>
    <t>MISHDESIGN</t>
  </si>
  <si>
    <t>BLUESKY INFRA DEVELOPERS PRIVATE LIMITED</t>
  </si>
  <si>
    <t>OLYOI</t>
  </si>
  <si>
    <t>TEENA AGARWAL</t>
  </si>
  <si>
    <t>OMNITEX</t>
  </si>
  <si>
    <t>NARAYANANKUTTYNAIRNITHIN</t>
  </si>
  <si>
    <t>PIRAMAL NEXTGEN INDUSTRIES PRIVATE LTD</t>
  </si>
  <si>
    <t>RAHUL ANANTRAI MEHTA</t>
  </si>
  <si>
    <t>ADITYA VIJAY MORARKA</t>
  </si>
  <si>
    <t>INDUBAISOMAHIRVE</t>
  </si>
  <si>
    <t>RAMAKRISHNA MANNEM</t>
  </si>
  <si>
    <t>BRIJESH JITENDRA PAREKH</t>
  </si>
  <si>
    <t>SUMANCHEPURI</t>
  </si>
  <si>
    <t>RAWEDGE</t>
  </si>
  <si>
    <t>SHIVANI BROTHERS</t>
  </si>
  <si>
    <t>RHFL</t>
  </si>
  <si>
    <t>RLFL</t>
  </si>
  <si>
    <t>MANI NARANG</t>
  </si>
  <si>
    <t>EKTA BAFNA</t>
  </si>
  <si>
    <t>BSEL ALGO LIMITED</t>
  </si>
  <si>
    <t>SAWABUSI</t>
  </si>
  <si>
    <t>JYOTIBEN MANOJBHAI PATEL</t>
  </si>
  <si>
    <t>MANOJBHAI JAGDISHBHAI PATEL</t>
  </si>
  <si>
    <t>TATHAGOTA BARMAN</t>
  </si>
  <si>
    <t>SCANPGEOM</t>
  </si>
  <si>
    <t>BALAJI FOREX (INDIA) PRIVATE LIMITED</t>
  </si>
  <si>
    <t>MORNING VINIMAY PRIVATE LIMITED</t>
  </si>
  <si>
    <t>MATRIX LIFE CARE INDIA PRIVATE LIMITED</t>
  </si>
  <si>
    <t>TRIPURARI DEALTRADE PRIVATE LIMITED</t>
  </si>
  <si>
    <t>SEIL</t>
  </si>
  <si>
    <t>SERVOTEACH</t>
  </si>
  <si>
    <t>VIVEK KANDA</t>
  </si>
  <si>
    <t>SHAILY</t>
  </si>
  <si>
    <t>RBA FINANCE AND INVESTMENT COMPANY</t>
  </si>
  <si>
    <t>MOTILAL OSWAL MUTUAL FUND</t>
  </si>
  <si>
    <t>SHASHIJIT</t>
  </si>
  <si>
    <t>VIKRAMBHAI GOKALBHAI CHAUDHARI</t>
  </si>
  <si>
    <t>DINESH G HAMIRWASIA</t>
  </si>
  <si>
    <t>SHIVAEXPO</t>
  </si>
  <si>
    <t>SHIVA EXPLOSIVES INDIA PRIVATE LIMITED</t>
  </si>
  <si>
    <t>SPS</t>
  </si>
  <si>
    <t>JAVERI FISCAL SERVICES LIMITED</t>
  </si>
  <si>
    <t>VINAY R SOMANI</t>
  </si>
  <si>
    <t>SRESTHA</t>
  </si>
  <si>
    <t>GHANSHYAM PARSHOTTAM NATHWANI</t>
  </si>
  <si>
    <t>SYLPH TECHNOLOGIES LIMITED</t>
  </si>
  <si>
    <t>STARLENT</t>
  </si>
  <si>
    <t>BIPINBHAI DEVABHAI RAVAL</t>
  </si>
  <si>
    <t>PRASHANT GUPTA</t>
  </si>
  <si>
    <t>HARESHKUMAR NARANJI NAIK .</t>
  </si>
  <si>
    <t>VIKRAMKUMAR KARANRAJ SAKARIA HUF</t>
  </si>
  <si>
    <t>TIGERLOGS</t>
  </si>
  <si>
    <t>G G ENGINEERING LIMITED</t>
  </si>
  <si>
    <t>TITANIN</t>
  </si>
  <si>
    <t>BAKKIREDDYGARI CHANDRA VENKATA PARTHA SARADHI REDDY</t>
  </si>
  <si>
    <t>VEDANTASSET</t>
  </si>
  <si>
    <t>VEL</t>
  </si>
  <si>
    <t>N L RUNGTA (HUF)</t>
  </si>
  <si>
    <t>ASHWINI NIRAJ SINGH</t>
  </si>
  <si>
    <t>VEENA RAJESH SHAH</t>
  </si>
  <si>
    <t>KRISHNA AWTAR JAGANNATH KABRA HUF</t>
  </si>
  <si>
    <t>KRISHNA AWTAR KABRA</t>
  </si>
  <si>
    <t>ALTERAN PARTNERS</t>
  </si>
  <si>
    <t>AGRAWAL NIKUNJ</t>
  </si>
  <si>
    <t>SHIVANG R VACHHETA</t>
  </si>
  <si>
    <t>SURESH RAJAN</t>
  </si>
  <si>
    <t>BHATI SHANI</t>
  </si>
  <si>
    <t>MAKSOOD IBRAHIM RAKHANGE</t>
  </si>
  <si>
    <t>DEVI SINGH</t>
  </si>
  <si>
    <t>ZODJRDMKJ</t>
  </si>
  <si>
    <t>GUTTIKONDA VARA LAKSHMI</t>
  </si>
  <si>
    <t>GREEN PEAKS ENTERPRISES LLP</t>
  </si>
  <si>
    <t>ADFFOODS</t>
  </si>
  <si>
    <t>ADF Foods Limited</t>
  </si>
  <si>
    <t>INFINITY PORTFOLIO HOLDINGS</t>
  </si>
  <si>
    <t>AKSHAR</t>
  </si>
  <si>
    <t>Akshar Spintex Limited</t>
  </si>
  <si>
    <t>STATSOL RESEARCH LLP</t>
  </si>
  <si>
    <t>ARIHANTCAP</t>
  </si>
  <si>
    <t>Arihant Capital Mkts Ltd</t>
  </si>
  <si>
    <t>CRONY VYAPAR PVT LTD</t>
  </si>
  <si>
    <t>AVROIND</t>
  </si>
  <si>
    <t>AVRO INDIA LIMITED</t>
  </si>
  <si>
    <t>NAMITHAAJIT</t>
  </si>
  <si>
    <t>Balkrshna Paper Mills Ltd</t>
  </si>
  <si>
    <t>DATAMATICS</t>
  </si>
  <si>
    <t>Datamatics Global Ser.Ltd</t>
  </si>
  <si>
    <t>EMMIL</t>
  </si>
  <si>
    <t>Energy Mission Mach Ind L</t>
  </si>
  <si>
    <t>AVARJIT SINGH BIRGHI</t>
  </si>
  <si>
    <t>FILATFASH</t>
  </si>
  <si>
    <t>Filatex Fashions Limited</t>
  </si>
  <si>
    <t>NARSHI HAMIRBHAI DANGODRA</t>
  </si>
  <si>
    <t>FORCAS</t>
  </si>
  <si>
    <t>Forcas Studio Limited</t>
  </si>
  <si>
    <t>GANDHAR</t>
  </si>
  <si>
    <t>Gandhar Oil Refine Ind L</t>
  </si>
  <si>
    <t>GEOJITFSL</t>
  </si>
  <si>
    <t>Geojit Fin Serv Ltd</t>
  </si>
  <si>
    <t>GMM Pfaudler Limited</t>
  </si>
  <si>
    <t>INFINITY PARTNERS</t>
  </si>
  <si>
    <t>GSTL</t>
  </si>
  <si>
    <t>Globesecure Techno Ltd</t>
  </si>
  <si>
    <t>GULPOLY</t>
  </si>
  <si>
    <t>Gulshan Polyols Limited</t>
  </si>
  <si>
    <t>PGIM INDIA EQUITY GROWTH OPPORTUNITIES FUND SERIES I</t>
  </si>
  <si>
    <t>Heads UP Ventures Limited</t>
  </si>
  <si>
    <t>PUNEET MITTAL HUF</t>
  </si>
  <si>
    <t>HERANBA</t>
  </si>
  <si>
    <t>Heranba Industries Ltd</t>
  </si>
  <si>
    <t>IDEALTECHO</t>
  </si>
  <si>
    <t>Ideal Technoplast Ind Ltd</t>
  </si>
  <si>
    <t>PRADEEP VINZUDA</t>
  </si>
  <si>
    <t>SPRING VENTURES</t>
  </si>
  <si>
    <t>VINOD KUMAR</t>
  </si>
  <si>
    <t>Indian Energy Exc Ltd</t>
  </si>
  <si>
    <t>PARTHA PRATIM ROYCHOWDHURY</t>
  </si>
  <si>
    <t>MOTISONS SHARES PVT LTD</t>
  </si>
  <si>
    <t>KHAITANLTD</t>
  </si>
  <si>
    <t>Khaitan (India) Ltd.</t>
  </si>
  <si>
    <t>SACHIN VERMA</t>
  </si>
  <si>
    <t>Krishna Inst of Med Sci L</t>
  </si>
  <si>
    <t>KRONOX</t>
  </si>
  <si>
    <t>Kronox Lab Sciences Ltd</t>
  </si>
  <si>
    <t>LYPSAGEMS</t>
  </si>
  <si>
    <t>Lypsa Gems &amp; Jewel Ltd</t>
  </si>
  <si>
    <t>MOS</t>
  </si>
  <si>
    <t>Mos Utility Limited</t>
  </si>
  <si>
    <t>NARESH KUMAR BANSAL</t>
  </si>
  <si>
    <t>Nbcc (India) Ltd</t>
  </si>
  <si>
    <t>PAR</t>
  </si>
  <si>
    <t>Par Drugs and Chem Ltd</t>
  </si>
  <si>
    <t>RAJINDLTD</t>
  </si>
  <si>
    <t>Rajputana Industries Ltd</t>
  </si>
  <si>
    <t>NIKUNJ KAUSHIK SHAH</t>
  </si>
  <si>
    <t>RAMASTEEL</t>
  </si>
  <si>
    <t>Rama Steel Tubes Limited</t>
  </si>
  <si>
    <t>Reliance Home Finance Ltd</t>
  </si>
  <si>
    <t>SECURCRED</t>
  </si>
  <si>
    <t>SecUR Credentials Limited</t>
  </si>
  <si>
    <t>Shriram Properties Ltd</t>
  </si>
  <si>
    <t>SILLYMONKS</t>
  </si>
  <si>
    <t>Silly Monks Entertain Ltd</t>
  </si>
  <si>
    <t>GIRISHKUMAR DHARSHI BHEDA</t>
  </si>
  <si>
    <t>TCNSBRANDS</t>
  </si>
  <si>
    <t>TCNS Clothing Co. Limited</t>
  </si>
  <si>
    <t>RELIGARE INVESCO MUTUAL FUND</t>
  </si>
  <si>
    <t>EDELWEISS MUTUAL FUND - EDELWEISS ABSOLUTE RETURN FUND</t>
  </si>
  <si>
    <t>GLOBE CAPITAL MARKET LTD.</t>
  </si>
  <si>
    <t>INVESCO MUTUAL FUND</t>
  </si>
  <si>
    <t>PASHUPATI CAPITA SER PVT LTD</t>
  </si>
  <si>
    <t>TOKYOPLAST</t>
  </si>
  <si>
    <t>Tokyo Plast Intl Ltd</t>
  </si>
  <si>
    <t>TVSELECT</t>
  </si>
  <si>
    <t>TVS Electronics Limited</t>
  </si>
  <si>
    <t>UCAL</t>
  </si>
  <si>
    <t>UCAL LIMITED</t>
  </si>
  <si>
    <t>VAISHALI</t>
  </si>
  <si>
    <t>Vaishali Pharma Limited</t>
  </si>
  <si>
    <t>ELDORADO BIOTECH PVT LTD</t>
  </si>
  <si>
    <t>ANANT WEALTH CONSULTANTS PRIVATE LIMITED</t>
  </si>
  <si>
    <t>VINNY-RE</t>
  </si>
  <si>
    <t>Vinny Overseas Ltd</t>
  </si>
  <si>
    <t>MONEYPLANT GOLD &amp; JEWELLERY TRADING L.L.C</t>
  </si>
  <si>
    <t>INFINITY HOLDINGS</t>
  </si>
  <si>
    <t>AMJUMBO</t>
  </si>
  <si>
    <t>A and M Jumbo Bags Ltd</t>
  </si>
  <si>
    <t>HI GROWTH CORPORATE SERVICES PVT LTD</t>
  </si>
  <si>
    <t>MC JAIN INFOSERVICES PRIVATE LIMITED</t>
  </si>
  <si>
    <t>DCMFINSERV</t>
  </si>
  <si>
    <t>DCM Financial Ser Ltd</t>
  </si>
  <si>
    <t>SADANANDAKURUP RENJITH</t>
  </si>
  <si>
    <t>MERU INVESTMENT FUND PCC-CELL 1</t>
  </si>
  <si>
    <t>GROWTH SECURITIES PRIVATE LIMITED</t>
  </si>
  <si>
    <t>ATREIDES INVESTMENTS B.V.</t>
  </si>
  <si>
    <t>GERANIUM INVESTMENTS LIMITED</t>
  </si>
  <si>
    <t>VARUN KRISHNAVTAR KABRA</t>
  </si>
  <si>
    <t>RIYAJ KHAN</t>
  </si>
  <si>
    <t>KESORAMIND</t>
  </si>
  <si>
    <t>Kesoram Industries Ltd.</t>
  </si>
  <si>
    <t>SG SUNDAE HOLDINGS LLC</t>
  </si>
  <si>
    <t>SHRADHA PROJECTS LTD</t>
  </si>
  <si>
    <t>EMERALD INVESTMENTS LIMITED</t>
  </si>
  <si>
    <t>KSHITIJPOL</t>
  </si>
  <si>
    <t>Kshitij Polyline Limited</t>
  </si>
  <si>
    <t>SACHIN GOVINDLAL MODI</t>
  </si>
  <si>
    <t>MEGASOFT</t>
  </si>
  <si>
    <t>Megasoft Limited</t>
  </si>
  <si>
    <t>RAMANAGARAM ENTERPRISES PRIVATE LIMITED</t>
  </si>
  <si>
    <t>RAJABHAU SHRIRAM PHAD</t>
  </si>
  <si>
    <t>QVCEL</t>
  </si>
  <si>
    <t>QVC Exports Limited</t>
  </si>
  <si>
    <t>RCSPL SHARE BROKING PRIVATE LIMITED</t>
  </si>
  <si>
    <t>RGL</t>
  </si>
  <si>
    <t>Renaissance Global Ltd</t>
  </si>
  <si>
    <t>NIRANJAN AMRATLAL SHAH</t>
  </si>
  <si>
    <t>SANCO</t>
  </si>
  <si>
    <t>Sanco Industries Ltd.</t>
  </si>
  <si>
    <t>ABHISHEK JAIN</t>
  </si>
  <si>
    <t>SETU SECURITIES PRIVATE LIMITED</t>
  </si>
  <si>
    <t>MORGAN STANLEY ASIA SINGAPORE PTE</t>
  </si>
  <si>
    <t>NOMURA SINGAPORE LIMITED</t>
  </si>
  <si>
    <t>BLACK ROCK FINANCIAL SERVICES PVT LTD</t>
  </si>
  <si>
    <t>HIRALAL JAGDISHCHAND PAREKH</t>
  </si>
  <si>
    <t>LATADEVI HIRALAL PAREKH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</si>
</sst>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3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37" fillId="42" borderId="28" xfId="0" applyFont="1" applyFill="1" applyBorder="1" applyAlignment="1">
      <alignment vertical="center"/>
    </xf>
    <xf numFmtId="0" fontId="38" fillId="42" borderId="28" xfId="0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vertical="center"/>
    </xf>
    <xf numFmtId="165" fontId="37" fillId="0" borderId="28" xfId="0" applyNumberFormat="1" applyFont="1" applyFill="1" applyBorder="1" applyAlignment="1">
      <alignment horizontal="center" vertical="center"/>
    </xf>
    <xf numFmtId="15" fontId="4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left"/>
    </xf>
    <xf numFmtId="43" fontId="37" fillId="0" borderId="28" xfId="0" applyNumberFormat="1" applyFont="1" applyFill="1" applyBorder="1" applyAlignment="1">
      <alignment horizontal="center" vertical="top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40.200000000000003">
      <c r="A10" s="365"/>
      <c r="B10" s="367"/>
      <c r="C10" s="367"/>
      <c r="D10" s="367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45533</v>
      </c>
      <c r="E11" s="197">
        <v>25048.35</v>
      </c>
      <c r="F11" s="197">
        <v>25058.133333333331</v>
      </c>
      <c r="G11" s="196">
        <v>24971.266666666663</v>
      </c>
      <c r="H11" s="196">
        <v>24894.183333333331</v>
      </c>
      <c r="I11" s="196">
        <v>24807.316666666662</v>
      </c>
      <c r="J11" s="196">
        <v>25135.216666666664</v>
      </c>
      <c r="K11" s="196">
        <v>25222.083333333332</v>
      </c>
      <c r="L11" s="196">
        <v>25299.166666666664</v>
      </c>
      <c r="M11" s="195">
        <v>25145</v>
      </c>
      <c r="N11" s="195">
        <v>24981.05</v>
      </c>
      <c r="O11" s="195">
        <v>15253575</v>
      </c>
      <c r="P11" s="198">
        <v>5.267489285936109E-2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51428.800000000003</v>
      </c>
      <c r="F12" s="197">
        <v>51459.950000000004</v>
      </c>
      <c r="G12" s="196">
        <v>51360.850000000006</v>
      </c>
      <c r="H12" s="196">
        <v>51292.9</v>
      </c>
      <c r="I12" s="196">
        <v>51193.8</v>
      </c>
      <c r="J12" s="196">
        <v>51527.900000000009</v>
      </c>
      <c r="K12" s="196">
        <v>51627</v>
      </c>
      <c r="L12" s="196">
        <v>51694.950000000012</v>
      </c>
      <c r="M12" s="195">
        <v>51559.05</v>
      </c>
      <c r="N12" s="195">
        <v>51392</v>
      </c>
      <c r="O12" s="195">
        <v>2381895</v>
      </c>
      <c r="P12" s="198">
        <v>-0.24421355240048928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23639.8</v>
      </c>
      <c r="F13" s="210">
        <v>23644.05</v>
      </c>
      <c r="G13" s="212">
        <v>23607.75</v>
      </c>
      <c r="H13" s="212">
        <v>23575.7</v>
      </c>
      <c r="I13" s="212">
        <v>23539.4</v>
      </c>
      <c r="J13" s="212">
        <v>23676.1</v>
      </c>
      <c r="K13" s="212">
        <v>23712.399999999994</v>
      </c>
      <c r="L13" s="212">
        <v>23744.449999999997</v>
      </c>
      <c r="M13" s="213">
        <v>23680.35</v>
      </c>
      <c r="N13" s="213">
        <v>23612</v>
      </c>
      <c r="O13" s="213">
        <v>71200</v>
      </c>
      <c r="P13" s="214">
        <v>8.3301635602890833E-2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13118.75</v>
      </c>
      <c r="F14" s="210">
        <v>13114.916666666666</v>
      </c>
      <c r="G14" s="212">
        <v>13058.833333333332</v>
      </c>
      <c r="H14" s="212">
        <v>12998.916666666666</v>
      </c>
      <c r="I14" s="212">
        <v>12942.833333333332</v>
      </c>
      <c r="J14" s="212">
        <v>13174.833333333332</v>
      </c>
      <c r="K14" s="212">
        <v>13230.916666666664</v>
      </c>
      <c r="L14" s="212">
        <v>13290.833333333332</v>
      </c>
      <c r="M14" s="213">
        <v>13171</v>
      </c>
      <c r="N14" s="213">
        <v>13055</v>
      </c>
      <c r="O14" s="213">
        <v>2060100</v>
      </c>
      <c r="P14" s="214">
        <v>6.9681707253751488E-2</v>
      </c>
    </row>
    <row r="15" spans="1:16" ht="12.75" customHeight="1">
      <c r="A15" s="206">
        <v>5</v>
      </c>
      <c r="B15" s="269" t="s">
        <v>34</v>
      </c>
      <c r="C15" s="210" t="s">
        <v>843</v>
      </c>
      <c r="D15" s="211">
        <v>45534</v>
      </c>
      <c r="E15" s="210">
        <v>75303.3</v>
      </c>
      <c r="F15" s="210">
        <v>75208.3</v>
      </c>
      <c r="G15" s="212">
        <v>75036.150000000009</v>
      </c>
      <c r="H15" s="212">
        <v>74769</v>
      </c>
      <c r="I15" s="212">
        <v>74596.850000000006</v>
      </c>
      <c r="J15" s="212">
        <v>75475.450000000012</v>
      </c>
      <c r="K15" s="212">
        <v>75647.600000000006</v>
      </c>
      <c r="L15" s="212">
        <v>75914.750000000015</v>
      </c>
      <c r="M15" s="213">
        <v>75380.45</v>
      </c>
      <c r="N15" s="213">
        <v>74941.149999999994</v>
      </c>
      <c r="O15" s="213">
        <v>15890</v>
      </c>
      <c r="P15" s="214">
        <v>6.8594485541358441E-2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45533</v>
      </c>
      <c r="E16" s="210">
        <v>641.65</v>
      </c>
      <c r="F16" s="210">
        <v>640.75</v>
      </c>
      <c r="G16" s="212">
        <v>631.04999999999995</v>
      </c>
      <c r="H16" s="212">
        <v>620.44999999999993</v>
      </c>
      <c r="I16" s="212">
        <v>610.74999999999989</v>
      </c>
      <c r="J16" s="212">
        <v>651.35</v>
      </c>
      <c r="K16" s="212">
        <v>661.05000000000007</v>
      </c>
      <c r="L16" s="212">
        <v>671.65000000000009</v>
      </c>
      <c r="M16" s="213">
        <v>650.45000000000005</v>
      </c>
      <c r="N16" s="213">
        <v>630.15</v>
      </c>
      <c r="O16" s="213">
        <v>11713000</v>
      </c>
      <c r="P16" s="214">
        <v>-1.4720726783310902E-2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45533</v>
      </c>
      <c r="E17" s="210">
        <v>7920.1</v>
      </c>
      <c r="F17" s="210">
        <v>7897.7166666666672</v>
      </c>
      <c r="G17" s="212">
        <v>7854.2833333333347</v>
      </c>
      <c r="H17" s="212">
        <v>7788.4666666666672</v>
      </c>
      <c r="I17" s="212">
        <v>7745.0333333333347</v>
      </c>
      <c r="J17" s="212">
        <v>7963.5333333333347</v>
      </c>
      <c r="K17" s="212">
        <v>8006.9666666666672</v>
      </c>
      <c r="L17" s="212">
        <v>8072.7833333333347</v>
      </c>
      <c r="M17" s="213">
        <v>7941.15</v>
      </c>
      <c r="N17" s="213">
        <v>7831.9</v>
      </c>
      <c r="O17" s="213">
        <v>1749875</v>
      </c>
      <c r="P17" s="214">
        <v>-2.8724068549226392E-2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45533</v>
      </c>
      <c r="E18" s="210">
        <v>29926.35</v>
      </c>
      <c r="F18" s="210">
        <v>29896.033333333336</v>
      </c>
      <c r="G18" s="212">
        <v>29620.166666666672</v>
      </c>
      <c r="H18" s="212">
        <v>29313.983333333334</v>
      </c>
      <c r="I18" s="212">
        <v>29038.116666666669</v>
      </c>
      <c r="J18" s="212">
        <v>30202.216666666674</v>
      </c>
      <c r="K18" s="212">
        <v>30478.083333333336</v>
      </c>
      <c r="L18" s="212">
        <v>30784.266666666677</v>
      </c>
      <c r="M18" s="213">
        <v>30171.9</v>
      </c>
      <c r="N18" s="213">
        <v>29589.85</v>
      </c>
      <c r="O18" s="213">
        <v>158940</v>
      </c>
      <c r="P18" s="214">
        <v>5.5675060103758068E-3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45533</v>
      </c>
      <c r="E19" s="210">
        <v>222.11</v>
      </c>
      <c r="F19" s="210">
        <v>222.63</v>
      </c>
      <c r="G19" s="212">
        <v>220.88</v>
      </c>
      <c r="H19" s="212">
        <v>219.65</v>
      </c>
      <c r="I19" s="212">
        <v>217.9</v>
      </c>
      <c r="J19" s="212">
        <v>223.85999999999999</v>
      </c>
      <c r="K19" s="212">
        <v>225.60999999999999</v>
      </c>
      <c r="L19" s="212">
        <v>226.83999999999997</v>
      </c>
      <c r="M19" s="213">
        <v>224.38</v>
      </c>
      <c r="N19" s="213">
        <v>221.4</v>
      </c>
      <c r="O19" s="213">
        <v>71404200</v>
      </c>
      <c r="P19" s="214">
        <v>-2.6432042409070829E-2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45533</v>
      </c>
      <c r="E20" s="210">
        <v>315.55</v>
      </c>
      <c r="F20" s="210">
        <v>317.48333333333335</v>
      </c>
      <c r="G20" s="212">
        <v>310.86666666666667</v>
      </c>
      <c r="H20" s="212">
        <v>306.18333333333334</v>
      </c>
      <c r="I20" s="212">
        <v>299.56666666666666</v>
      </c>
      <c r="J20" s="212">
        <v>322.16666666666669</v>
      </c>
      <c r="K20" s="212">
        <v>328.78333333333336</v>
      </c>
      <c r="L20" s="212">
        <v>333.4666666666667</v>
      </c>
      <c r="M20" s="213">
        <v>324.10000000000002</v>
      </c>
      <c r="N20" s="213">
        <v>312.8</v>
      </c>
      <c r="O20" s="213">
        <v>52067600</v>
      </c>
      <c r="P20" s="214">
        <v>0.1876408492468272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45533</v>
      </c>
      <c r="E21" s="210">
        <v>2326.3000000000002</v>
      </c>
      <c r="F21" s="210">
        <v>2331.2333333333336</v>
      </c>
      <c r="G21" s="212">
        <v>2312.4666666666672</v>
      </c>
      <c r="H21" s="212">
        <v>2298.6333333333337</v>
      </c>
      <c r="I21" s="212">
        <v>2279.8666666666672</v>
      </c>
      <c r="J21" s="212">
        <v>2345.0666666666671</v>
      </c>
      <c r="K21" s="212">
        <v>2363.8333333333335</v>
      </c>
      <c r="L21" s="212">
        <v>2377.666666666667</v>
      </c>
      <c r="M21" s="213">
        <v>2350</v>
      </c>
      <c r="N21" s="213">
        <v>2317.4</v>
      </c>
      <c r="O21" s="213">
        <v>5796300</v>
      </c>
      <c r="P21" s="214">
        <v>3.453630327693296E-2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45533</v>
      </c>
      <c r="E22" s="210">
        <v>3024.55</v>
      </c>
      <c r="F22" s="210">
        <v>3037.5499999999997</v>
      </c>
      <c r="G22" s="212">
        <v>3004.9999999999995</v>
      </c>
      <c r="H22" s="212">
        <v>2985.45</v>
      </c>
      <c r="I22" s="212">
        <v>2952.8999999999996</v>
      </c>
      <c r="J22" s="212">
        <v>3057.0999999999995</v>
      </c>
      <c r="K22" s="212">
        <v>3089.6499999999996</v>
      </c>
      <c r="L22" s="212">
        <v>3109.1999999999994</v>
      </c>
      <c r="M22" s="213">
        <v>3070.1</v>
      </c>
      <c r="N22" s="213">
        <v>3018</v>
      </c>
      <c r="O22" s="213">
        <v>22740900</v>
      </c>
      <c r="P22" s="214">
        <v>2.3949750101310278E-2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45533</v>
      </c>
      <c r="E23" s="210">
        <v>1469.4</v>
      </c>
      <c r="F23" s="210">
        <v>1473.5666666666666</v>
      </c>
      <c r="G23" s="212">
        <v>1462.8833333333332</v>
      </c>
      <c r="H23" s="212">
        <v>1456.3666666666666</v>
      </c>
      <c r="I23" s="212">
        <v>1445.6833333333332</v>
      </c>
      <c r="J23" s="212">
        <v>1480.0833333333333</v>
      </c>
      <c r="K23" s="212">
        <v>1490.7666666666667</v>
      </c>
      <c r="L23" s="212">
        <v>1497.2833333333333</v>
      </c>
      <c r="M23" s="213">
        <v>1484.25</v>
      </c>
      <c r="N23" s="213">
        <v>1467.05</v>
      </c>
      <c r="O23" s="213">
        <v>29973600</v>
      </c>
      <c r="P23" s="214">
        <v>-1.0014268350684353E-2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45533</v>
      </c>
      <c r="E24" s="210">
        <v>5985</v>
      </c>
      <c r="F24" s="210">
        <v>5952.333333333333</v>
      </c>
      <c r="G24" s="212">
        <v>5892.6666666666661</v>
      </c>
      <c r="H24" s="212">
        <v>5800.333333333333</v>
      </c>
      <c r="I24" s="212">
        <v>5740.6666666666661</v>
      </c>
      <c r="J24" s="212">
        <v>6044.6666666666661</v>
      </c>
      <c r="K24" s="212">
        <v>6104.3333333333321</v>
      </c>
      <c r="L24" s="212">
        <v>6196.6666666666661</v>
      </c>
      <c r="M24" s="213">
        <v>6012</v>
      </c>
      <c r="N24" s="213">
        <v>5860</v>
      </c>
      <c r="O24" s="213">
        <v>2354100</v>
      </c>
      <c r="P24" s="214">
        <v>-1.6214634961761881E-2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45533</v>
      </c>
      <c r="E25" s="210">
        <v>615.95000000000005</v>
      </c>
      <c r="F25" s="210">
        <v>619.2166666666667</v>
      </c>
      <c r="G25" s="212">
        <v>611.73333333333335</v>
      </c>
      <c r="H25" s="212">
        <v>607.51666666666665</v>
      </c>
      <c r="I25" s="212">
        <v>600.0333333333333</v>
      </c>
      <c r="J25" s="212">
        <v>623.43333333333339</v>
      </c>
      <c r="K25" s="212">
        <v>630.91666666666674</v>
      </c>
      <c r="L25" s="212">
        <v>635.13333333333344</v>
      </c>
      <c r="M25" s="213">
        <v>626.70000000000005</v>
      </c>
      <c r="N25" s="213">
        <v>615</v>
      </c>
      <c r="O25" s="213">
        <v>43102800</v>
      </c>
      <c r="P25" s="214">
        <v>1.7982400204055605E-2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45533</v>
      </c>
      <c r="E26" s="210">
        <v>6789.1</v>
      </c>
      <c r="F26" s="210">
        <v>6790.0666666666657</v>
      </c>
      <c r="G26" s="212">
        <v>6745.1833333333316</v>
      </c>
      <c r="H26" s="212">
        <v>6701.2666666666655</v>
      </c>
      <c r="I26" s="212">
        <v>6656.3833333333314</v>
      </c>
      <c r="J26" s="212">
        <v>6833.9833333333318</v>
      </c>
      <c r="K26" s="212">
        <v>6878.8666666666668</v>
      </c>
      <c r="L26" s="212">
        <v>6922.7833333333319</v>
      </c>
      <c r="M26" s="213">
        <v>6834.95</v>
      </c>
      <c r="N26" s="213">
        <v>6746.15</v>
      </c>
      <c r="O26" s="213">
        <v>1788625</v>
      </c>
      <c r="P26" s="214">
        <v>2.0308123249299721E-3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45533</v>
      </c>
      <c r="E27" s="210">
        <v>498.6</v>
      </c>
      <c r="F27" s="210">
        <v>501</v>
      </c>
      <c r="G27" s="212">
        <v>495.35</v>
      </c>
      <c r="H27" s="212">
        <v>492.1</v>
      </c>
      <c r="I27" s="212">
        <v>486.45000000000005</v>
      </c>
      <c r="J27" s="212">
        <v>504.25</v>
      </c>
      <c r="K27" s="212">
        <v>509.9</v>
      </c>
      <c r="L27" s="212">
        <v>513.15</v>
      </c>
      <c r="M27" s="213">
        <v>506.65</v>
      </c>
      <c r="N27" s="213">
        <v>497.75</v>
      </c>
      <c r="O27" s="213">
        <v>17678300</v>
      </c>
      <c r="P27" s="214">
        <v>5.1253538212697132E-2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45533</v>
      </c>
      <c r="E28" s="210">
        <v>259.75</v>
      </c>
      <c r="F28" s="210">
        <v>260.59999999999997</v>
      </c>
      <c r="G28" s="212">
        <v>258.19999999999993</v>
      </c>
      <c r="H28" s="212">
        <v>256.64999999999998</v>
      </c>
      <c r="I28" s="212">
        <v>254.24999999999994</v>
      </c>
      <c r="J28" s="212">
        <v>262.14999999999992</v>
      </c>
      <c r="K28" s="212">
        <v>264.5499999999999</v>
      </c>
      <c r="L28" s="212">
        <v>266.09999999999991</v>
      </c>
      <c r="M28" s="213">
        <v>263</v>
      </c>
      <c r="N28" s="213">
        <v>259.05</v>
      </c>
      <c r="O28" s="213">
        <v>63940000</v>
      </c>
      <c r="P28" s="214">
        <v>-4.0372204712591925E-2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45533</v>
      </c>
      <c r="E29" s="210">
        <v>3127.4</v>
      </c>
      <c r="F29" s="210">
        <v>3138.5333333333333</v>
      </c>
      <c r="G29" s="212">
        <v>3110.8666666666668</v>
      </c>
      <c r="H29" s="212">
        <v>3094.3333333333335</v>
      </c>
      <c r="I29" s="212">
        <v>3066.666666666667</v>
      </c>
      <c r="J29" s="212">
        <v>3155.0666666666666</v>
      </c>
      <c r="K29" s="212">
        <v>3182.7333333333336</v>
      </c>
      <c r="L29" s="212">
        <v>3199.2666666666664</v>
      </c>
      <c r="M29" s="213">
        <v>3166.2</v>
      </c>
      <c r="N29" s="213">
        <v>3122</v>
      </c>
      <c r="O29" s="213">
        <v>10751600</v>
      </c>
      <c r="P29" s="214">
        <v>-3.1631660482040566E-2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45533</v>
      </c>
      <c r="E30" s="210">
        <v>1957.8</v>
      </c>
      <c r="F30" s="210">
        <v>1961.75</v>
      </c>
      <c r="G30" s="212">
        <v>1944.5</v>
      </c>
      <c r="H30" s="212">
        <v>1931.2</v>
      </c>
      <c r="I30" s="212">
        <v>1913.95</v>
      </c>
      <c r="J30" s="212">
        <v>1975.05</v>
      </c>
      <c r="K30" s="212">
        <v>1992.3</v>
      </c>
      <c r="L30" s="212">
        <v>2005.6</v>
      </c>
      <c r="M30" s="213">
        <v>1979</v>
      </c>
      <c r="N30" s="213">
        <v>1948.45</v>
      </c>
      <c r="O30" s="213">
        <v>5146074</v>
      </c>
      <c r="P30" s="214">
        <v>-7.8288306054032739E-2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45533</v>
      </c>
      <c r="E31" s="210">
        <v>7889.65</v>
      </c>
      <c r="F31" s="210">
        <v>7876.9333333333334</v>
      </c>
      <c r="G31" s="212">
        <v>7811.4666666666672</v>
      </c>
      <c r="H31" s="212">
        <v>7733.2833333333338</v>
      </c>
      <c r="I31" s="212">
        <v>7667.8166666666675</v>
      </c>
      <c r="J31" s="212">
        <v>7955.1166666666668</v>
      </c>
      <c r="K31" s="212">
        <v>8020.5833333333321</v>
      </c>
      <c r="L31" s="212">
        <v>8098.7666666666664</v>
      </c>
      <c r="M31" s="213">
        <v>7942.4</v>
      </c>
      <c r="N31" s="213">
        <v>7798.75</v>
      </c>
      <c r="O31" s="213">
        <v>854200</v>
      </c>
      <c r="P31" s="214">
        <v>-3.578281973134665E-2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45533</v>
      </c>
      <c r="E32" s="210">
        <v>632.79999999999995</v>
      </c>
      <c r="F32" s="210">
        <v>632.73333333333323</v>
      </c>
      <c r="G32" s="212">
        <v>627.46666666666647</v>
      </c>
      <c r="H32" s="212">
        <v>622.13333333333321</v>
      </c>
      <c r="I32" s="212">
        <v>616.86666666666645</v>
      </c>
      <c r="J32" s="212">
        <v>638.06666666666649</v>
      </c>
      <c r="K32" s="212">
        <v>643.33333333333314</v>
      </c>
      <c r="L32" s="212">
        <v>648.66666666666652</v>
      </c>
      <c r="M32" s="213">
        <v>638</v>
      </c>
      <c r="N32" s="213">
        <v>627.4</v>
      </c>
      <c r="O32" s="213">
        <v>22092000</v>
      </c>
      <c r="P32" s="214">
        <v>-8.9718284586398703E-3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45533</v>
      </c>
      <c r="E33" s="210">
        <v>1564.45</v>
      </c>
      <c r="F33" s="210">
        <v>1562.0999999999997</v>
      </c>
      <c r="G33" s="212">
        <v>1544.9499999999994</v>
      </c>
      <c r="H33" s="212">
        <v>1525.4499999999996</v>
      </c>
      <c r="I33" s="212">
        <v>1508.2999999999993</v>
      </c>
      <c r="J33" s="212">
        <v>1581.5999999999995</v>
      </c>
      <c r="K33" s="212">
        <v>1598.7499999999995</v>
      </c>
      <c r="L33" s="212">
        <v>1618.2499999999995</v>
      </c>
      <c r="M33" s="213">
        <v>1579.25</v>
      </c>
      <c r="N33" s="213">
        <v>1542.6</v>
      </c>
      <c r="O33" s="213">
        <v>11466400</v>
      </c>
      <c r="P33" s="214">
        <v>-2.020866622802895E-2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45533</v>
      </c>
      <c r="E34" s="210">
        <v>1170.3499999999999</v>
      </c>
      <c r="F34" s="210">
        <v>1172.8833333333332</v>
      </c>
      <c r="G34" s="212">
        <v>1164.4666666666665</v>
      </c>
      <c r="H34" s="212">
        <v>1158.5833333333333</v>
      </c>
      <c r="I34" s="212">
        <v>1150.1666666666665</v>
      </c>
      <c r="J34" s="212">
        <v>1178.7666666666664</v>
      </c>
      <c r="K34" s="212">
        <v>1187.1833333333334</v>
      </c>
      <c r="L34" s="212">
        <v>1193.0666666666664</v>
      </c>
      <c r="M34" s="213">
        <v>1181.3</v>
      </c>
      <c r="N34" s="213">
        <v>1167</v>
      </c>
      <c r="O34" s="213">
        <v>60756250</v>
      </c>
      <c r="P34" s="214">
        <v>5.0703098822944478E-2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45533</v>
      </c>
      <c r="E35" s="210">
        <v>10622.85</v>
      </c>
      <c r="F35" s="210">
        <v>10594.283333333333</v>
      </c>
      <c r="G35" s="212">
        <v>10498.566666666666</v>
      </c>
      <c r="H35" s="212">
        <v>10374.283333333333</v>
      </c>
      <c r="I35" s="212">
        <v>10278.566666666666</v>
      </c>
      <c r="J35" s="212">
        <v>10718.566666666666</v>
      </c>
      <c r="K35" s="212">
        <v>10814.283333333333</v>
      </c>
      <c r="L35" s="212">
        <v>10938.566666666666</v>
      </c>
      <c r="M35" s="213">
        <v>10690</v>
      </c>
      <c r="N35" s="213">
        <v>10470</v>
      </c>
      <c r="O35" s="213">
        <v>1790850</v>
      </c>
      <c r="P35" s="214">
        <v>3.4037761995496275E-2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45533</v>
      </c>
      <c r="E36" s="210">
        <v>1708.5</v>
      </c>
      <c r="F36" s="210">
        <v>1712.6833333333334</v>
      </c>
      <c r="G36" s="212">
        <v>1692.3666666666668</v>
      </c>
      <c r="H36" s="212">
        <v>1676.2333333333333</v>
      </c>
      <c r="I36" s="212">
        <v>1655.9166666666667</v>
      </c>
      <c r="J36" s="212">
        <v>1728.8166666666668</v>
      </c>
      <c r="K36" s="212">
        <v>1749.1333333333334</v>
      </c>
      <c r="L36" s="212">
        <v>1765.2666666666669</v>
      </c>
      <c r="M36" s="213">
        <v>1733</v>
      </c>
      <c r="N36" s="213">
        <v>1696.55</v>
      </c>
      <c r="O36" s="213">
        <v>14845000</v>
      </c>
      <c r="P36" s="214">
        <v>1.0345062274552508E-2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45533</v>
      </c>
      <c r="E37" s="210">
        <v>6886.9</v>
      </c>
      <c r="F37" s="210">
        <v>6869.2666666666664</v>
      </c>
      <c r="G37" s="212">
        <v>6829.6333333333332</v>
      </c>
      <c r="H37" s="212">
        <v>6772.3666666666668</v>
      </c>
      <c r="I37" s="212">
        <v>6732.7333333333336</v>
      </c>
      <c r="J37" s="212">
        <v>6926.5333333333328</v>
      </c>
      <c r="K37" s="212">
        <v>6966.1666666666661</v>
      </c>
      <c r="L37" s="212">
        <v>7023.4333333333325</v>
      </c>
      <c r="M37" s="213">
        <v>6908.9</v>
      </c>
      <c r="N37" s="213">
        <v>6812</v>
      </c>
      <c r="O37" s="213">
        <v>9992750</v>
      </c>
      <c r="P37" s="214">
        <v>-2.3764165689722547E-2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45533</v>
      </c>
      <c r="E38" s="210">
        <v>2814.7</v>
      </c>
      <c r="F38" s="210">
        <v>2812.8166666666671</v>
      </c>
      <c r="G38" s="212">
        <v>2785.6333333333341</v>
      </c>
      <c r="H38" s="212">
        <v>2756.5666666666671</v>
      </c>
      <c r="I38" s="212">
        <v>2729.3833333333341</v>
      </c>
      <c r="J38" s="212">
        <v>2841.8833333333341</v>
      </c>
      <c r="K38" s="212">
        <v>2869.0666666666675</v>
      </c>
      <c r="L38" s="212">
        <v>2898.1333333333341</v>
      </c>
      <c r="M38" s="213">
        <v>2840</v>
      </c>
      <c r="N38" s="213">
        <v>2783.75</v>
      </c>
      <c r="O38" s="213">
        <v>2178600</v>
      </c>
      <c r="P38" s="214">
        <v>1.7942248388001122E-2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45533</v>
      </c>
      <c r="E39" s="210">
        <v>589</v>
      </c>
      <c r="F39" s="210">
        <v>582.05000000000007</v>
      </c>
      <c r="G39" s="212">
        <v>571.30000000000018</v>
      </c>
      <c r="H39" s="212">
        <v>553.60000000000014</v>
      </c>
      <c r="I39" s="212">
        <v>542.85000000000025</v>
      </c>
      <c r="J39" s="212">
        <v>599.75000000000011</v>
      </c>
      <c r="K39" s="212">
        <v>610.49999999999989</v>
      </c>
      <c r="L39" s="212">
        <v>628.20000000000005</v>
      </c>
      <c r="M39" s="213">
        <v>592.79999999999995</v>
      </c>
      <c r="N39" s="213">
        <v>564.35</v>
      </c>
      <c r="O39" s="213">
        <v>6203200</v>
      </c>
      <c r="P39" s="214">
        <v>-0.14471652327377013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45533</v>
      </c>
      <c r="E40" s="210">
        <v>196.63</v>
      </c>
      <c r="F40" s="210">
        <v>198.1933333333333</v>
      </c>
      <c r="G40" s="212">
        <v>193.98666666666659</v>
      </c>
      <c r="H40" s="212">
        <v>191.34333333333331</v>
      </c>
      <c r="I40" s="212">
        <v>187.1366666666666</v>
      </c>
      <c r="J40" s="212">
        <v>200.83666666666659</v>
      </c>
      <c r="K40" s="212">
        <v>205.04333333333329</v>
      </c>
      <c r="L40" s="212">
        <v>207.68666666666658</v>
      </c>
      <c r="M40" s="213">
        <v>202.4</v>
      </c>
      <c r="N40" s="213">
        <v>195.55</v>
      </c>
      <c r="O40" s="213">
        <v>115155600</v>
      </c>
      <c r="P40" s="214">
        <v>5.8501055232408505E-2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45533</v>
      </c>
      <c r="E41" s="210">
        <v>249.75</v>
      </c>
      <c r="F41" s="210">
        <v>249.85</v>
      </c>
      <c r="G41" s="212">
        <v>248.2</v>
      </c>
      <c r="H41" s="212">
        <v>246.65</v>
      </c>
      <c r="I41" s="212">
        <v>245</v>
      </c>
      <c r="J41" s="212">
        <v>251.39999999999998</v>
      </c>
      <c r="K41" s="212">
        <v>253.05</v>
      </c>
      <c r="L41" s="212">
        <v>254.59999999999997</v>
      </c>
      <c r="M41" s="213">
        <v>251.5</v>
      </c>
      <c r="N41" s="213">
        <v>248.3</v>
      </c>
      <c r="O41" s="213">
        <v>200748600</v>
      </c>
      <c r="P41" s="214">
        <v>4.2247532270311312E-2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45533</v>
      </c>
      <c r="E42" s="210">
        <v>1454.4</v>
      </c>
      <c r="F42" s="210">
        <v>1456.9000000000003</v>
      </c>
      <c r="G42" s="212">
        <v>1444.4000000000005</v>
      </c>
      <c r="H42" s="212">
        <v>1434.4000000000003</v>
      </c>
      <c r="I42" s="212">
        <v>1421.9000000000005</v>
      </c>
      <c r="J42" s="212">
        <v>1466.9000000000005</v>
      </c>
      <c r="K42" s="212">
        <v>1479.4</v>
      </c>
      <c r="L42" s="212">
        <v>1489.4000000000005</v>
      </c>
      <c r="M42" s="213">
        <v>1469.4</v>
      </c>
      <c r="N42" s="213">
        <v>1446.9</v>
      </c>
      <c r="O42" s="213">
        <v>3354375</v>
      </c>
      <c r="P42" s="214">
        <v>-3.0982558769364101E-2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45533</v>
      </c>
      <c r="E43" s="210">
        <v>300.25</v>
      </c>
      <c r="F43" s="210">
        <v>301.06666666666666</v>
      </c>
      <c r="G43" s="212">
        <v>297.93333333333334</v>
      </c>
      <c r="H43" s="212">
        <v>295.61666666666667</v>
      </c>
      <c r="I43" s="212">
        <v>292.48333333333335</v>
      </c>
      <c r="J43" s="212">
        <v>303.38333333333333</v>
      </c>
      <c r="K43" s="212">
        <v>306.51666666666665</v>
      </c>
      <c r="L43" s="212">
        <v>308.83333333333331</v>
      </c>
      <c r="M43" s="213">
        <v>304.2</v>
      </c>
      <c r="N43" s="213">
        <v>298.75</v>
      </c>
      <c r="O43" s="213">
        <v>163709700</v>
      </c>
      <c r="P43" s="214">
        <v>-6.0218030801176678E-3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45533</v>
      </c>
      <c r="E44" s="210">
        <v>573.35</v>
      </c>
      <c r="F44" s="210">
        <v>576.06666666666672</v>
      </c>
      <c r="G44" s="212">
        <v>568.78333333333342</v>
      </c>
      <c r="H44" s="212">
        <v>564.2166666666667</v>
      </c>
      <c r="I44" s="212">
        <v>556.93333333333339</v>
      </c>
      <c r="J44" s="212">
        <v>580.63333333333344</v>
      </c>
      <c r="K44" s="212">
        <v>587.91666666666674</v>
      </c>
      <c r="L44" s="212">
        <v>592.48333333333346</v>
      </c>
      <c r="M44" s="213">
        <v>583.35</v>
      </c>
      <c r="N44" s="213">
        <v>571.5</v>
      </c>
      <c r="O44" s="213">
        <v>13962960</v>
      </c>
      <c r="P44" s="214">
        <v>-3.1584729469925847E-2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45533</v>
      </c>
      <c r="E45" s="210">
        <v>1587.2</v>
      </c>
      <c r="F45" s="210">
        <v>1591.7833333333335</v>
      </c>
      <c r="G45" s="212">
        <v>1577.5166666666671</v>
      </c>
      <c r="H45" s="212">
        <v>1567.8333333333335</v>
      </c>
      <c r="I45" s="212">
        <v>1553.5666666666671</v>
      </c>
      <c r="J45" s="212">
        <v>1601.4666666666672</v>
      </c>
      <c r="K45" s="212">
        <v>1615.7333333333336</v>
      </c>
      <c r="L45" s="212">
        <v>1625.4166666666672</v>
      </c>
      <c r="M45" s="213">
        <v>1606.05</v>
      </c>
      <c r="N45" s="213">
        <v>1582.1</v>
      </c>
      <c r="O45" s="213">
        <v>7905500</v>
      </c>
      <c r="P45" s="214">
        <v>6.3649672204188152E-3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45533</v>
      </c>
      <c r="E46" s="210">
        <v>1549.4</v>
      </c>
      <c r="F46" s="210">
        <v>1542.05</v>
      </c>
      <c r="G46" s="212">
        <v>1524.8</v>
      </c>
      <c r="H46" s="212">
        <v>1500.2</v>
      </c>
      <c r="I46" s="212">
        <v>1482.95</v>
      </c>
      <c r="J46" s="212">
        <v>1566.6499999999999</v>
      </c>
      <c r="K46" s="212">
        <v>1583.8999999999999</v>
      </c>
      <c r="L46" s="212">
        <v>1608.4999999999998</v>
      </c>
      <c r="M46" s="213">
        <v>1559.3</v>
      </c>
      <c r="N46" s="213">
        <v>1517.45</v>
      </c>
      <c r="O46" s="213">
        <v>46731450</v>
      </c>
      <c r="P46" s="214">
        <v>6.4440741782615288E-2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45533</v>
      </c>
      <c r="E47" s="210">
        <v>294.8</v>
      </c>
      <c r="F47" s="210">
        <v>295.61666666666662</v>
      </c>
      <c r="G47" s="212">
        <v>292.48333333333323</v>
      </c>
      <c r="H47" s="212">
        <v>290.16666666666663</v>
      </c>
      <c r="I47" s="212">
        <v>287.03333333333325</v>
      </c>
      <c r="J47" s="212">
        <v>297.93333333333322</v>
      </c>
      <c r="K47" s="212">
        <v>301.06666666666655</v>
      </c>
      <c r="L47" s="212">
        <v>303.38333333333321</v>
      </c>
      <c r="M47" s="213">
        <v>298.75</v>
      </c>
      <c r="N47" s="213">
        <v>293.3</v>
      </c>
      <c r="O47" s="213">
        <v>84380625</v>
      </c>
      <c r="P47" s="214">
        <v>1.4954668660622488E-3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45533</v>
      </c>
      <c r="E48" s="210">
        <v>357.2</v>
      </c>
      <c r="F48" s="210">
        <v>358.13333333333338</v>
      </c>
      <c r="G48" s="212">
        <v>352.46666666666675</v>
      </c>
      <c r="H48" s="212">
        <v>347.73333333333335</v>
      </c>
      <c r="I48" s="212">
        <v>342.06666666666672</v>
      </c>
      <c r="J48" s="212">
        <v>362.86666666666679</v>
      </c>
      <c r="K48" s="212">
        <v>368.53333333333342</v>
      </c>
      <c r="L48" s="212">
        <v>373.26666666666682</v>
      </c>
      <c r="M48" s="213">
        <v>363.8</v>
      </c>
      <c r="N48" s="213">
        <v>353.4</v>
      </c>
      <c r="O48" s="213">
        <v>45760000</v>
      </c>
      <c r="P48" s="214">
        <v>2.9413418817839265E-2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45533</v>
      </c>
      <c r="E49" s="210">
        <v>31898.25</v>
      </c>
      <c r="F49" s="210">
        <v>32088.766666666666</v>
      </c>
      <c r="G49" s="212">
        <v>31614.633333333331</v>
      </c>
      <c r="H49" s="212">
        <v>31331.016666666666</v>
      </c>
      <c r="I49" s="212">
        <v>30856.883333333331</v>
      </c>
      <c r="J49" s="212">
        <v>32372.383333333331</v>
      </c>
      <c r="K49" s="212">
        <v>32846.51666666667</v>
      </c>
      <c r="L49" s="212">
        <v>33130.133333333331</v>
      </c>
      <c r="M49" s="213">
        <v>32562.9</v>
      </c>
      <c r="N49" s="213">
        <v>31805.15</v>
      </c>
      <c r="O49" s="213">
        <v>340250</v>
      </c>
      <c r="P49" s="214">
        <v>2.177177177177177E-2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45533</v>
      </c>
      <c r="E50" s="210">
        <v>348.05</v>
      </c>
      <c r="F50" s="210">
        <v>350.08333333333331</v>
      </c>
      <c r="G50" s="212">
        <v>344.36666666666662</v>
      </c>
      <c r="H50" s="212">
        <v>340.68333333333328</v>
      </c>
      <c r="I50" s="212">
        <v>334.96666666666658</v>
      </c>
      <c r="J50" s="212">
        <v>353.76666666666665</v>
      </c>
      <c r="K50" s="212">
        <v>359.48333333333335</v>
      </c>
      <c r="L50" s="212">
        <v>363.16666666666669</v>
      </c>
      <c r="M50" s="213">
        <v>355.8</v>
      </c>
      <c r="N50" s="213">
        <v>346.4</v>
      </c>
      <c r="O50" s="213">
        <v>65842200</v>
      </c>
      <c r="P50" s="214">
        <v>3.1813070784082495E-3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45533</v>
      </c>
      <c r="E51" s="210">
        <v>5699.35</v>
      </c>
      <c r="F51" s="210">
        <v>5715.3499999999995</v>
      </c>
      <c r="G51" s="212">
        <v>5666.1999999999989</v>
      </c>
      <c r="H51" s="212">
        <v>5633.0499999999993</v>
      </c>
      <c r="I51" s="212">
        <v>5583.8999999999987</v>
      </c>
      <c r="J51" s="212">
        <v>5748.4999999999991</v>
      </c>
      <c r="K51" s="212">
        <v>5797.6499999999987</v>
      </c>
      <c r="L51" s="212">
        <v>5830.7999999999993</v>
      </c>
      <c r="M51" s="213">
        <v>5764.5</v>
      </c>
      <c r="N51" s="213">
        <v>5682.2</v>
      </c>
      <c r="O51" s="213">
        <v>2544400</v>
      </c>
      <c r="P51" s="214">
        <v>2.143717382577278E-2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45533</v>
      </c>
      <c r="E52" s="210">
        <v>660.5</v>
      </c>
      <c r="F52" s="210">
        <v>654.33333333333337</v>
      </c>
      <c r="G52" s="212">
        <v>641.16666666666674</v>
      </c>
      <c r="H52" s="212">
        <v>621.83333333333337</v>
      </c>
      <c r="I52" s="212">
        <v>608.66666666666674</v>
      </c>
      <c r="J52" s="212">
        <v>673.66666666666674</v>
      </c>
      <c r="K52" s="212">
        <v>686.83333333333348</v>
      </c>
      <c r="L52" s="212">
        <v>706.16666666666674</v>
      </c>
      <c r="M52" s="213">
        <v>667.5</v>
      </c>
      <c r="N52" s="213">
        <v>635</v>
      </c>
      <c r="O52" s="213">
        <v>10618000</v>
      </c>
      <c r="P52" s="214">
        <v>-0.14522621156013524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45533</v>
      </c>
      <c r="E53" s="210">
        <v>110.19</v>
      </c>
      <c r="F53" s="210">
        <v>110.39666666666666</v>
      </c>
      <c r="G53" s="212">
        <v>109.50333333333332</v>
      </c>
      <c r="H53" s="212">
        <v>108.81666666666665</v>
      </c>
      <c r="I53" s="212">
        <v>107.9233333333333</v>
      </c>
      <c r="J53" s="212">
        <v>111.08333333333333</v>
      </c>
      <c r="K53" s="212">
        <v>111.97666666666667</v>
      </c>
      <c r="L53" s="212">
        <v>112.66333333333334</v>
      </c>
      <c r="M53" s="213">
        <v>111.29</v>
      </c>
      <c r="N53" s="213">
        <v>109.71</v>
      </c>
      <c r="O53" s="213">
        <v>302778000</v>
      </c>
      <c r="P53" s="214">
        <v>-1.2024048096192384E-3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45533</v>
      </c>
      <c r="E54" s="210">
        <v>872.1</v>
      </c>
      <c r="F54" s="210">
        <v>869.55000000000007</v>
      </c>
      <c r="G54" s="212">
        <v>860.25000000000011</v>
      </c>
      <c r="H54" s="212">
        <v>848.40000000000009</v>
      </c>
      <c r="I54" s="212">
        <v>839.10000000000014</v>
      </c>
      <c r="J54" s="212">
        <v>881.40000000000009</v>
      </c>
      <c r="K54" s="212">
        <v>890.7</v>
      </c>
      <c r="L54" s="212">
        <v>902.55000000000007</v>
      </c>
      <c r="M54" s="213">
        <v>878.85</v>
      </c>
      <c r="N54" s="213">
        <v>857.7</v>
      </c>
      <c r="O54" s="213">
        <v>5824650</v>
      </c>
      <c r="P54" s="214">
        <v>-6.4369616288175405E-2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45533</v>
      </c>
      <c r="E55" s="210">
        <v>515.70000000000005</v>
      </c>
      <c r="F55" s="210">
        <v>518.7166666666667</v>
      </c>
      <c r="G55" s="212">
        <v>511.58333333333337</v>
      </c>
      <c r="H55" s="212">
        <v>507.4666666666667</v>
      </c>
      <c r="I55" s="212">
        <v>500.33333333333337</v>
      </c>
      <c r="J55" s="212">
        <v>522.83333333333337</v>
      </c>
      <c r="K55" s="212">
        <v>529.96666666666658</v>
      </c>
      <c r="L55" s="212">
        <v>534.08333333333337</v>
      </c>
      <c r="M55" s="213">
        <v>525.85</v>
      </c>
      <c r="N55" s="213">
        <v>514.6</v>
      </c>
      <c r="O55" s="213">
        <v>12312000</v>
      </c>
      <c r="P55" s="214">
        <v>-1.877649909145972E-2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45533</v>
      </c>
      <c r="E56" s="210">
        <v>1451.15</v>
      </c>
      <c r="F56" s="210">
        <v>1447.6666666666667</v>
      </c>
      <c r="G56" s="212">
        <v>1436.3833333333334</v>
      </c>
      <c r="H56" s="212">
        <v>1421.6166666666668</v>
      </c>
      <c r="I56" s="212">
        <v>1410.3333333333335</v>
      </c>
      <c r="J56" s="212">
        <v>1462.4333333333334</v>
      </c>
      <c r="K56" s="212">
        <v>1473.7166666666667</v>
      </c>
      <c r="L56" s="212">
        <v>1488.4833333333333</v>
      </c>
      <c r="M56" s="213">
        <v>1458.95</v>
      </c>
      <c r="N56" s="213">
        <v>1432.9</v>
      </c>
      <c r="O56" s="213">
        <v>12431875</v>
      </c>
      <c r="P56" s="214">
        <v>1.3554140127388535E-2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45533</v>
      </c>
      <c r="E57" s="210">
        <v>1618.05</v>
      </c>
      <c r="F57" s="210">
        <v>1613.5333333333335</v>
      </c>
      <c r="G57" s="212">
        <v>1598.5166666666671</v>
      </c>
      <c r="H57" s="212">
        <v>1578.9833333333336</v>
      </c>
      <c r="I57" s="212">
        <v>1563.9666666666672</v>
      </c>
      <c r="J57" s="212">
        <v>1633.0666666666671</v>
      </c>
      <c r="K57" s="212">
        <v>1648.0833333333335</v>
      </c>
      <c r="L57" s="212">
        <v>1667.616666666667</v>
      </c>
      <c r="M57" s="213">
        <v>1628.55</v>
      </c>
      <c r="N57" s="213">
        <v>1594</v>
      </c>
      <c r="O57" s="213">
        <v>11729250</v>
      </c>
      <c r="P57" s="214">
        <v>7.3787563225230585E-2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45533</v>
      </c>
      <c r="E58" s="210">
        <v>526.70000000000005</v>
      </c>
      <c r="F58" s="210">
        <v>529.13333333333333</v>
      </c>
      <c r="G58" s="212">
        <v>523.51666666666665</v>
      </c>
      <c r="H58" s="212">
        <v>520.33333333333337</v>
      </c>
      <c r="I58" s="212">
        <v>514.7166666666667</v>
      </c>
      <c r="J58" s="212">
        <v>532.31666666666661</v>
      </c>
      <c r="K58" s="212">
        <v>537.93333333333317</v>
      </c>
      <c r="L58" s="212">
        <v>541.11666666666656</v>
      </c>
      <c r="M58" s="213">
        <v>534.75</v>
      </c>
      <c r="N58" s="213">
        <v>525.95000000000005</v>
      </c>
      <c r="O58" s="213">
        <v>53151000</v>
      </c>
      <c r="P58" s="214">
        <v>1.4713546886902136E-2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45533</v>
      </c>
      <c r="E59" s="210">
        <v>6251.05</v>
      </c>
      <c r="F59" s="210">
        <v>6227.833333333333</v>
      </c>
      <c r="G59" s="212">
        <v>6111.7166666666662</v>
      </c>
      <c r="H59" s="212">
        <v>5972.3833333333332</v>
      </c>
      <c r="I59" s="212">
        <v>5856.2666666666664</v>
      </c>
      <c r="J59" s="212">
        <v>6367.1666666666661</v>
      </c>
      <c r="K59" s="212">
        <v>6483.2833333333328</v>
      </c>
      <c r="L59" s="212">
        <v>6622.6166666666659</v>
      </c>
      <c r="M59" s="213">
        <v>6343.95</v>
      </c>
      <c r="N59" s="213">
        <v>6088.5</v>
      </c>
      <c r="O59" s="213">
        <v>2363400</v>
      </c>
      <c r="P59" s="214">
        <v>-9.1812350647717273E-3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45533</v>
      </c>
      <c r="E60" s="210">
        <v>3599.45</v>
      </c>
      <c r="F60" s="210">
        <v>3578.1166666666668</v>
      </c>
      <c r="G60" s="212">
        <v>3546.9833333333336</v>
      </c>
      <c r="H60" s="212">
        <v>3494.5166666666669</v>
      </c>
      <c r="I60" s="212">
        <v>3463.3833333333337</v>
      </c>
      <c r="J60" s="212">
        <v>3630.5833333333335</v>
      </c>
      <c r="K60" s="212">
        <v>3661.7166666666667</v>
      </c>
      <c r="L60" s="212">
        <v>3714.1833333333334</v>
      </c>
      <c r="M60" s="213">
        <v>3609.25</v>
      </c>
      <c r="N60" s="213">
        <v>3525.65</v>
      </c>
      <c r="O60" s="213">
        <v>3077900</v>
      </c>
      <c r="P60" s="214">
        <v>-6.3372031100223672E-2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45533</v>
      </c>
      <c r="E61" s="210">
        <v>973</v>
      </c>
      <c r="F61" s="210">
        <v>975.38333333333333</v>
      </c>
      <c r="G61" s="212">
        <v>963.86666666666667</v>
      </c>
      <c r="H61" s="212">
        <v>954.73333333333335</v>
      </c>
      <c r="I61" s="212">
        <v>943.2166666666667</v>
      </c>
      <c r="J61" s="212">
        <v>984.51666666666665</v>
      </c>
      <c r="K61" s="212">
        <v>996.0333333333333</v>
      </c>
      <c r="L61" s="212">
        <v>1005.1666666666666</v>
      </c>
      <c r="M61" s="213">
        <v>986.9</v>
      </c>
      <c r="N61" s="213">
        <v>966.25</v>
      </c>
      <c r="O61" s="213">
        <v>23732000</v>
      </c>
      <c r="P61" s="214">
        <v>3.4344490934449093E-2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45533</v>
      </c>
      <c r="E62" s="210">
        <v>1740.95</v>
      </c>
      <c r="F62" s="210">
        <v>1741.8666666666668</v>
      </c>
      <c r="G62" s="212">
        <v>1729.0833333333335</v>
      </c>
      <c r="H62" s="212">
        <v>1717.2166666666667</v>
      </c>
      <c r="I62" s="212">
        <v>1704.4333333333334</v>
      </c>
      <c r="J62" s="212">
        <v>1753.7333333333336</v>
      </c>
      <c r="K62" s="212">
        <v>1766.5166666666669</v>
      </c>
      <c r="L62" s="212">
        <v>1778.3833333333337</v>
      </c>
      <c r="M62" s="213">
        <v>1754.65</v>
      </c>
      <c r="N62" s="213">
        <v>1730</v>
      </c>
      <c r="O62" s="213">
        <v>4004700</v>
      </c>
      <c r="P62" s="214">
        <v>-8.5664056256992166E-2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45533</v>
      </c>
      <c r="E63" s="210">
        <v>462.8</v>
      </c>
      <c r="F63" s="210">
        <v>463.90000000000003</v>
      </c>
      <c r="G63" s="212">
        <v>455.50000000000006</v>
      </c>
      <c r="H63" s="212">
        <v>448.20000000000005</v>
      </c>
      <c r="I63" s="212">
        <v>439.80000000000007</v>
      </c>
      <c r="J63" s="212">
        <v>471.20000000000005</v>
      </c>
      <c r="K63" s="212">
        <v>479.6</v>
      </c>
      <c r="L63" s="212">
        <v>486.90000000000003</v>
      </c>
      <c r="M63" s="213">
        <v>472.3</v>
      </c>
      <c r="N63" s="213">
        <v>456.6</v>
      </c>
      <c r="O63" s="213">
        <v>13536000</v>
      </c>
      <c r="P63" s="214">
        <v>-3.6885245901639344E-2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45533</v>
      </c>
      <c r="E64" s="210">
        <v>169.86</v>
      </c>
      <c r="F64" s="210">
        <v>170.19</v>
      </c>
      <c r="G64" s="212">
        <v>168.56</v>
      </c>
      <c r="H64" s="212">
        <v>167.26</v>
      </c>
      <c r="I64" s="212">
        <v>165.63</v>
      </c>
      <c r="J64" s="212">
        <v>171.49</v>
      </c>
      <c r="K64" s="212">
        <v>173.12</v>
      </c>
      <c r="L64" s="212">
        <v>174.42000000000002</v>
      </c>
      <c r="M64" s="213">
        <v>171.82</v>
      </c>
      <c r="N64" s="213">
        <v>168.89</v>
      </c>
      <c r="O64" s="213">
        <v>28695000</v>
      </c>
      <c r="P64" s="214">
        <v>-3.6433848220282068E-2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45533</v>
      </c>
      <c r="E65" s="210">
        <v>3739.25</v>
      </c>
      <c r="F65" s="210">
        <v>3748.2000000000003</v>
      </c>
      <c r="G65" s="212">
        <v>3711.1500000000005</v>
      </c>
      <c r="H65" s="212">
        <v>3683.05</v>
      </c>
      <c r="I65" s="212">
        <v>3646.0000000000005</v>
      </c>
      <c r="J65" s="212">
        <v>3776.3000000000006</v>
      </c>
      <c r="K65" s="212">
        <v>3813.3500000000008</v>
      </c>
      <c r="L65" s="212">
        <v>3841.4500000000007</v>
      </c>
      <c r="M65" s="213">
        <v>3785.25</v>
      </c>
      <c r="N65" s="213">
        <v>3720.1</v>
      </c>
      <c r="O65" s="213">
        <v>4677600</v>
      </c>
      <c r="P65" s="214">
        <v>-7.2583725964599517E-3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45533</v>
      </c>
      <c r="E66" s="210">
        <v>643.70000000000005</v>
      </c>
      <c r="F66" s="210">
        <v>643.75</v>
      </c>
      <c r="G66" s="212">
        <v>637.75</v>
      </c>
      <c r="H66" s="212">
        <v>631.79999999999995</v>
      </c>
      <c r="I66" s="212">
        <v>625.79999999999995</v>
      </c>
      <c r="J66" s="212">
        <v>649.70000000000005</v>
      </c>
      <c r="K66" s="212">
        <v>655.7</v>
      </c>
      <c r="L66" s="212">
        <v>661.65000000000009</v>
      </c>
      <c r="M66" s="213">
        <v>649.75</v>
      </c>
      <c r="N66" s="213">
        <v>637.79999999999995</v>
      </c>
      <c r="O66" s="213">
        <v>13865000</v>
      </c>
      <c r="P66" s="214">
        <v>-2.4707640903895191E-2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45533</v>
      </c>
      <c r="E67" s="210">
        <v>1821.2</v>
      </c>
      <c r="F67" s="210">
        <v>1823.3500000000001</v>
      </c>
      <c r="G67" s="212">
        <v>1809.5500000000002</v>
      </c>
      <c r="H67" s="212">
        <v>1797.9</v>
      </c>
      <c r="I67" s="212">
        <v>1784.1000000000001</v>
      </c>
      <c r="J67" s="212">
        <v>1835.0000000000002</v>
      </c>
      <c r="K67" s="212">
        <v>1848.8</v>
      </c>
      <c r="L67" s="212">
        <v>1860.4500000000003</v>
      </c>
      <c r="M67" s="213">
        <v>1837.15</v>
      </c>
      <c r="N67" s="213">
        <v>1811.7</v>
      </c>
      <c r="O67" s="213">
        <v>4539700</v>
      </c>
      <c r="P67" s="214">
        <v>-1.8607692764996134E-2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45533</v>
      </c>
      <c r="E68" s="210">
        <v>2892.05</v>
      </c>
      <c r="F68" s="210">
        <v>2882.9166666666665</v>
      </c>
      <c r="G68" s="212">
        <v>2850.083333333333</v>
      </c>
      <c r="H68" s="212">
        <v>2808.1166666666663</v>
      </c>
      <c r="I68" s="212">
        <v>2775.2833333333328</v>
      </c>
      <c r="J68" s="212">
        <v>2924.8833333333332</v>
      </c>
      <c r="K68" s="212">
        <v>2957.7166666666662</v>
      </c>
      <c r="L68" s="212">
        <v>2999.6833333333334</v>
      </c>
      <c r="M68" s="213">
        <v>2915.75</v>
      </c>
      <c r="N68" s="213">
        <v>2840.95</v>
      </c>
      <c r="O68" s="213">
        <v>3232500</v>
      </c>
      <c r="P68" s="214">
        <v>-2.9891059692086074E-2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45533</v>
      </c>
      <c r="E69" s="210">
        <v>5040.6000000000004</v>
      </c>
      <c r="F69" s="210">
        <v>5000.5166666666664</v>
      </c>
      <c r="G69" s="212">
        <v>4903.083333333333</v>
      </c>
      <c r="H69" s="212">
        <v>4765.5666666666666</v>
      </c>
      <c r="I69" s="212">
        <v>4668.1333333333332</v>
      </c>
      <c r="J69" s="212">
        <v>5138.0333333333328</v>
      </c>
      <c r="K69" s="212">
        <v>5235.4666666666672</v>
      </c>
      <c r="L69" s="212">
        <v>5372.9833333333327</v>
      </c>
      <c r="M69" s="213">
        <v>5097.95</v>
      </c>
      <c r="N69" s="213">
        <v>4863</v>
      </c>
      <c r="O69" s="213">
        <v>3499600</v>
      </c>
      <c r="P69" s="214">
        <v>9.2532467532467536E-2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45533</v>
      </c>
      <c r="E70" s="210">
        <v>13220.95</v>
      </c>
      <c r="F70" s="210">
        <v>13246.75</v>
      </c>
      <c r="G70" s="212">
        <v>13107.1</v>
      </c>
      <c r="H70" s="212">
        <v>12993.25</v>
      </c>
      <c r="I70" s="212">
        <v>12853.6</v>
      </c>
      <c r="J70" s="212">
        <v>13360.6</v>
      </c>
      <c r="K70" s="212">
        <v>13500.250000000002</v>
      </c>
      <c r="L70" s="212">
        <v>13614.1</v>
      </c>
      <c r="M70" s="213">
        <v>13386.4</v>
      </c>
      <c r="N70" s="213">
        <v>13132.9</v>
      </c>
      <c r="O70" s="213">
        <v>2012100</v>
      </c>
      <c r="P70" s="214">
        <v>-4.7391345516523055E-2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45533</v>
      </c>
      <c r="E71" s="210">
        <v>838.05</v>
      </c>
      <c r="F71" s="210">
        <v>841.83333333333337</v>
      </c>
      <c r="G71" s="212">
        <v>832.56666666666672</v>
      </c>
      <c r="H71" s="212">
        <v>827.08333333333337</v>
      </c>
      <c r="I71" s="212">
        <v>817.81666666666672</v>
      </c>
      <c r="J71" s="212">
        <v>847.31666666666672</v>
      </c>
      <c r="K71" s="212">
        <v>856.58333333333337</v>
      </c>
      <c r="L71" s="212">
        <v>862.06666666666672</v>
      </c>
      <c r="M71" s="213">
        <v>851.1</v>
      </c>
      <c r="N71" s="213">
        <v>836.35</v>
      </c>
      <c r="O71" s="213">
        <v>39482850</v>
      </c>
      <c r="P71" s="214">
        <v>2.1668125440300577E-2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45533</v>
      </c>
      <c r="E72" s="210">
        <v>7004.55</v>
      </c>
      <c r="F72" s="210">
        <v>6994.3833333333341</v>
      </c>
      <c r="G72" s="212">
        <v>6935.1666666666679</v>
      </c>
      <c r="H72" s="212">
        <v>6865.7833333333338</v>
      </c>
      <c r="I72" s="212">
        <v>6806.5666666666675</v>
      </c>
      <c r="J72" s="212">
        <v>7063.7666666666682</v>
      </c>
      <c r="K72" s="212">
        <v>7122.9833333333336</v>
      </c>
      <c r="L72" s="212">
        <v>7192.3666666666686</v>
      </c>
      <c r="M72" s="213">
        <v>7053.6</v>
      </c>
      <c r="N72" s="213">
        <v>6925</v>
      </c>
      <c r="O72" s="213">
        <v>2604125</v>
      </c>
      <c r="P72" s="214">
        <v>3.328042852891578E-2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45533</v>
      </c>
      <c r="E73" s="210">
        <v>4939.25</v>
      </c>
      <c r="F73" s="210">
        <v>4912.4666666666662</v>
      </c>
      <c r="G73" s="212">
        <v>4854.9333333333325</v>
      </c>
      <c r="H73" s="212">
        <v>4770.6166666666659</v>
      </c>
      <c r="I73" s="212">
        <v>4713.0833333333321</v>
      </c>
      <c r="J73" s="212">
        <v>4996.7833333333328</v>
      </c>
      <c r="K73" s="212">
        <v>5054.3166666666675</v>
      </c>
      <c r="L73" s="212">
        <v>5138.6333333333332</v>
      </c>
      <c r="M73" s="213">
        <v>4970</v>
      </c>
      <c r="N73" s="213">
        <v>4828.1499999999996</v>
      </c>
      <c r="O73" s="213">
        <v>3705100</v>
      </c>
      <c r="P73" s="214">
        <v>-5.7933612174067811E-2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45533</v>
      </c>
      <c r="E74" s="210">
        <v>3852.3</v>
      </c>
      <c r="F74" s="210">
        <v>3854.4</v>
      </c>
      <c r="G74" s="212">
        <v>3828.4</v>
      </c>
      <c r="H74" s="212">
        <v>3804.5</v>
      </c>
      <c r="I74" s="212">
        <v>3778.5</v>
      </c>
      <c r="J74" s="212">
        <v>3878.3</v>
      </c>
      <c r="K74" s="212">
        <v>3904.3</v>
      </c>
      <c r="L74" s="212">
        <v>3928.2000000000003</v>
      </c>
      <c r="M74" s="213">
        <v>3880.4</v>
      </c>
      <c r="N74" s="213">
        <v>3830.5</v>
      </c>
      <c r="O74" s="213">
        <v>2046550</v>
      </c>
      <c r="P74" s="214">
        <v>-3.0105564968069855E-2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45533</v>
      </c>
      <c r="E75" s="210">
        <v>492.75</v>
      </c>
      <c r="F75" s="210">
        <v>495.05</v>
      </c>
      <c r="G75" s="212">
        <v>488.95000000000005</v>
      </c>
      <c r="H75" s="212">
        <v>485.15000000000003</v>
      </c>
      <c r="I75" s="212">
        <v>479.05000000000007</v>
      </c>
      <c r="J75" s="212">
        <v>498.85</v>
      </c>
      <c r="K75" s="212">
        <v>504.95000000000005</v>
      </c>
      <c r="L75" s="212">
        <v>508.75</v>
      </c>
      <c r="M75" s="213">
        <v>501.15</v>
      </c>
      <c r="N75" s="213">
        <v>491.25</v>
      </c>
      <c r="O75" s="213">
        <v>35249400</v>
      </c>
      <c r="P75" s="214">
        <v>-1.7509532410194661E-2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45533</v>
      </c>
      <c r="E76" s="210">
        <v>194.88</v>
      </c>
      <c r="F76" s="210">
        <v>195.25</v>
      </c>
      <c r="G76" s="212">
        <v>193.67</v>
      </c>
      <c r="H76" s="212">
        <v>192.45999999999998</v>
      </c>
      <c r="I76" s="212">
        <v>190.87999999999997</v>
      </c>
      <c r="J76" s="212">
        <v>196.46</v>
      </c>
      <c r="K76" s="212">
        <v>198.04000000000005</v>
      </c>
      <c r="L76" s="212">
        <v>199.25000000000003</v>
      </c>
      <c r="M76" s="213">
        <v>196.83</v>
      </c>
      <c r="N76" s="213">
        <v>194.04</v>
      </c>
      <c r="O76" s="213">
        <v>119360000</v>
      </c>
      <c r="P76" s="214">
        <v>0.13687017811220117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45533</v>
      </c>
      <c r="E77" s="210">
        <v>234.91</v>
      </c>
      <c r="F77" s="210">
        <v>235.35</v>
      </c>
      <c r="G77" s="212">
        <v>233.81</v>
      </c>
      <c r="H77" s="212">
        <v>232.71</v>
      </c>
      <c r="I77" s="212">
        <v>231.17000000000002</v>
      </c>
      <c r="J77" s="212">
        <v>236.45</v>
      </c>
      <c r="K77" s="212">
        <v>237.99</v>
      </c>
      <c r="L77" s="212">
        <v>239.08999999999997</v>
      </c>
      <c r="M77" s="213">
        <v>236.89</v>
      </c>
      <c r="N77" s="213">
        <v>234.25</v>
      </c>
      <c r="O77" s="213">
        <v>109342500</v>
      </c>
      <c r="P77" s="214">
        <v>-1.8319231085188532E-2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45533</v>
      </c>
      <c r="E78" s="210">
        <v>1707.6</v>
      </c>
      <c r="F78" s="210">
        <v>1704.3833333333332</v>
      </c>
      <c r="G78" s="212">
        <v>1697.2666666666664</v>
      </c>
      <c r="H78" s="212">
        <v>1686.9333333333332</v>
      </c>
      <c r="I78" s="212">
        <v>1679.8166666666664</v>
      </c>
      <c r="J78" s="212">
        <v>1714.7166666666665</v>
      </c>
      <c r="K78" s="212">
        <v>1721.8333333333333</v>
      </c>
      <c r="L78" s="212">
        <v>1732.1666666666665</v>
      </c>
      <c r="M78" s="213">
        <v>1711.5</v>
      </c>
      <c r="N78" s="213">
        <v>1694.05</v>
      </c>
      <c r="O78" s="213">
        <v>6383625</v>
      </c>
      <c r="P78" s="214">
        <v>-2.4592888002658689E-2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45533</v>
      </c>
      <c r="E79" s="210">
        <v>94.79</v>
      </c>
      <c r="F79" s="210">
        <v>95.24666666666667</v>
      </c>
      <c r="G79" s="212">
        <v>93.703333333333333</v>
      </c>
      <c r="H79" s="212">
        <v>92.61666666666666</v>
      </c>
      <c r="I79" s="212">
        <v>91.073333333333323</v>
      </c>
      <c r="J79" s="212">
        <v>96.333333333333343</v>
      </c>
      <c r="K79" s="212">
        <v>97.876666666666694</v>
      </c>
      <c r="L79" s="212">
        <v>98.963333333333352</v>
      </c>
      <c r="M79" s="213">
        <v>96.79</v>
      </c>
      <c r="N79" s="213">
        <v>94.16</v>
      </c>
      <c r="O79" s="213">
        <v>305392500</v>
      </c>
      <c r="P79" s="214">
        <v>6.3214789284035719E-2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45533</v>
      </c>
      <c r="E80" s="210">
        <v>676.55</v>
      </c>
      <c r="F80" s="210">
        <v>679.88333333333333</v>
      </c>
      <c r="G80" s="212">
        <v>671.56666666666661</v>
      </c>
      <c r="H80" s="212">
        <v>666.58333333333326</v>
      </c>
      <c r="I80" s="212">
        <v>658.26666666666654</v>
      </c>
      <c r="J80" s="212">
        <v>684.86666666666667</v>
      </c>
      <c r="K80" s="212">
        <v>693.18333333333351</v>
      </c>
      <c r="L80" s="212">
        <v>698.16666666666674</v>
      </c>
      <c r="M80" s="213">
        <v>688.2</v>
      </c>
      <c r="N80" s="213">
        <v>674.9</v>
      </c>
      <c r="O80" s="213">
        <v>6961500</v>
      </c>
      <c r="P80" s="214">
        <v>-3.8254310344827583E-2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45533</v>
      </c>
      <c r="E81" s="210">
        <v>1481.8</v>
      </c>
      <c r="F81" s="210">
        <v>1479.1499999999999</v>
      </c>
      <c r="G81" s="212">
        <v>1455.2499999999998</v>
      </c>
      <c r="H81" s="212">
        <v>1428.6999999999998</v>
      </c>
      <c r="I81" s="212">
        <v>1404.7999999999997</v>
      </c>
      <c r="J81" s="212">
        <v>1505.6999999999998</v>
      </c>
      <c r="K81" s="212">
        <v>1529.6</v>
      </c>
      <c r="L81" s="212">
        <v>1556.1499999999999</v>
      </c>
      <c r="M81" s="213">
        <v>1503.05</v>
      </c>
      <c r="N81" s="213">
        <v>1452.6</v>
      </c>
      <c r="O81" s="213">
        <v>9694500</v>
      </c>
      <c r="P81" s="214">
        <v>-2.6234567901234568E-3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45533</v>
      </c>
      <c r="E82" s="210">
        <v>2882.9</v>
      </c>
      <c r="F82" s="210">
        <v>2886.3333333333335</v>
      </c>
      <c r="G82" s="212">
        <v>2870.0166666666669</v>
      </c>
      <c r="H82" s="212">
        <v>2857.1333333333332</v>
      </c>
      <c r="I82" s="212">
        <v>2840.8166666666666</v>
      </c>
      <c r="J82" s="212">
        <v>2899.2166666666672</v>
      </c>
      <c r="K82" s="212">
        <v>2915.5333333333338</v>
      </c>
      <c r="L82" s="212">
        <v>2928.4166666666674</v>
      </c>
      <c r="M82" s="213">
        <v>2902.65</v>
      </c>
      <c r="N82" s="213">
        <v>2873.45</v>
      </c>
      <c r="O82" s="213">
        <v>5962275</v>
      </c>
      <c r="P82" s="214">
        <v>9.3703576734087534E-3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45533</v>
      </c>
      <c r="E83" s="210">
        <v>707.05</v>
      </c>
      <c r="F83" s="210">
        <v>697.2833333333333</v>
      </c>
      <c r="G83" s="212">
        <v>685.06666666666661</v>
      </c>
      <c r="H83" s="212">
        <v>663.08333333333326</v>
      </c>
      <c r="I83" s="212">
        <v>650.86666666666656</v>
      </c>
      <c r="J83" s="212">
        <v>719.26666666666665</v>
      </c>
      <c r="K83" s="212">
        <v>731.48333333333335</v>
      </c>
      <c r="L83" s="212">
        <v>753.4666666666667</v>
      </c>
      <c r="M83" s="213">
        <v>709.5</v>
      </c>
      <c r="N83" s="213">
        <v>675.3</v>
      </c>
      <c r="O83" s="213">
        <v>10808000</v>
      </c>
      <c r="P83" s="214">
        <v>0.36018122325698465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45533</v>
      </c>
      <c r="E84" s="210">
        <v>2717.9</v>
      </c>
      <c r="F84" s="210">
        <v>2709.7166666666667</v>
      </c>
      <c r="G84" s="212">
        <v>2695.1833333333334</v>
      </c>
      <c r="H84" s="212">
        <v>2672.4666666666667</v>
      </c>
      <c r="I84" s="212">
        <v>2657.9333333333334</v>
      </c>
      <c r="J84" s="212">
        <v>2732.4333333333334</v>
      </c>
      <c r="K84" s="212">
        <v>2746.9666666666672</v>
      </c>
      <c r="L84" s="212">
        <v>2769.6833333333334</v>
      </c>
      <c r="M84" s="213">
        <v>2724.25</v>
      </c>
      <c r="N84" s="213">
        <v>2687</v>
      </c>
      <c r="O84" s="213">
        <v>8092750</v>
      </c>
      <c r="P84" s="214">
        <v>-3.2638482618468456E-3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45533</v>
      </c>
      <c r="E85" s="210">
        <v>602.70000000000005</v>
      </c>
      <c r="F85" s="210">
        <v>601.76666666666677</v>
      </c>
      <c r="G85" s="212">
        <v>597.43333333333351</v>
      </c>
      <c r="H85" s="212">
        <v>592.16666666666674</v>
      </c>
      <c r="I85" s="212">
        <v>587.83333333333348</v>
      </c>
      <c r="J85" s="212">
        <v>607.03333333333353</v>
      </c>
      <c r="K85" s="212">
        <v>611.36666666666679</v>
      </c>
      <c r="L85" s="212">
        <v>616.63333333333355</v>
      </c>
      <c r="M85" s="213">
        <v>606.1</v>
      </c>
      <c r="N85" s="213">
        <v>596.5</v>
      </c>
      <c r="O85" s="213">
        <v>11580000</v>
      </c>
      <c r="P85" s="214">
        <v>-4.8577590633665402E-2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45533</v>
      </c>
      <c r="E86" s="210">
        <v>4690.6000000000004</v>
      </c>
      <c r="F86" s="210">
        <v>4707.4666666666662</v>
      </c>
      <c r="G86" s="212">
        <v>4659.9833333333327</v>
      </c>
      <c r="H86" s="212">
        <v>4629.3666666666668</v>
      </c>
      <c r="I86" s="212">
        <v>4581.8833333333332</v>
      </c>
      <c r="J86" s="212">
        <v>4738.0833333333321</v>
      </c>
      <c r="K86" s="212">
        <v>4785.5666666666657</v>
      </c>
      <c r="L86" s="212">
        <v>4816.1833333333316</v>
      </c>
      <c r="M86" s="213">
        <v>4754.95</v>
      </c>
      <c r="N86" s="213">
        <v>4676.8500000000004</v>
      </c>
      <c r="O86" s="213">
        <v>13266900</v>
      </c>
      <c r="P86" s="214">
        <v>2.2891074747291599E-3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45533</v>
      </c>
      <c r="E87" s="210">
        <v>1887.1</v>
      </c>
      <c r="F87" s="210">
        <v>1889.0166666666664</v>
      </c>
      <c r="G87" s="212">
        <v>1874.4833333333329</v>
      </c>
      <c r="H87" s="212">
        <v>1861.8666666666666</v>
      </c>
      <c r="I87" s="212">
        <v>1847.333333333333</v>
      </c>
      <c r="J87" s="212">
        <v>1901.6333333333328</v>
      </c>
      <c r="K87" s="212">
        <v>1916.1666666666665</v>
      </c>
      <c r="L87" s="212">
        <v>1928.7833333333326</v>
      </c>
      <c r="M87" s="213">
        <v>1903.55</v>
      </c>
      <c r="N87" s="213">
        <v>1876.4</v>
      </c>
      <c r="O87" s="213">
        <v>8780000</v>
      </c>
      <c r="P87" s="214">
        <v>-2.0963425512934879E-2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45533</v>
      </c>
      <c r="E88" s="210">
        <v>1713.15</v>
      </c>
      <c r="F88" s="210">
        <v>1711.5666666666668</v>
      </c>
      <c r="G88" s="212">
        <v>1690.1833333333336</v>
      </c>
      <c r="H88" s="212">
        <v>1667.2166666666667</v>
      </c>
      <c r="I88" s="212">
        <v>1645.8333333333335</v>
      </c>
      <c r="J88" s="212">
        <v>1734.5333333333338</v>
      </c>
      <c r="K88" s="212">
        <v>1755.916666666667</v>
      </c>
      <c r="L88" s="212">
        <v>1778.8833333333339</v>
      </c>
      <c r="M88" s="213">
        <v>1732.95</v>
      </c>
      <c r="N88" s="213">
        <v>1688.6</v>
      </c>
      <c r="O88" s="213">
        <v>16875250</v>
      </c>
      <c r="P88" s="214">
        <v>1.582251811899545E-2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45533</v>
      </c>
      <c r="E89" s="210">
        <v>4472.7</v>
      </c>
      <c r="F89" s="210">
        <v>4475.2666666666673</v>
      </c>
      <c r="G89" s="212">
        <v>4420.5333333333347</v>
      </c>
      <c r="H89" s="212">
        <v>4368.3666666666677</v>
      </c>
      <c r="I89" s="212">
        <v>4313.633333333335</v>
      </c>
      <c r="J89" s="212">
        <v>4527.4333333333343</v>
      </c>
      <c r="K89" s="212">
        <v>4582.1666666666661</v>
      </c>
      <c r="L89" s="212">
        <v>4634.3333333333339</v>
      </c>
      <c r="M89" s="213">
        <v>4530</v>
      </c>
      <c r="N89" s="213">
        <v>4423.1000000000004</v>
      </c>
      <c r="O89" s="213">
        <v>2957250</v>
      </c>
      <c r="P89" s="214">
        <v>-3.0012300123001229E-2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45533</v>
      </c>
      <c r="E90" s="210">
        <v>1634.95</v>
      </c>
      <c r="F90" s="210">
        <v>1635.1166666666668</v>
      </c>
      <c r="G90" s="212">
        <v>1629.2333333333336</v>
      </c>
      <c r="H90" s="212">
        <v>1623.5166666666669</v>
      </c>
      <c r="I90" s="212">
        <v>1617.6333333333337</v>
      </c>
      <c r="J90" s="212">
        <v>1640.8333333333335</v>
      </c>
      <c r="K90" s="212">
        <v>1646.7166666666667</v>
      </c>
      <c r="L90" s="212">
        <v>1652.4333333333334</v>
      </c>
      <c r="M90" s="213">
        <v>1641</v>
      </c>
      <c r="N90" s="213">
        <v>1629.4</v>
      </c>
      <c r="O90" s="213">
        <v>182239200</v>
      </c>
      <c r="P90" s="214">
        <v>-3.5366293756766511E-3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45533</v>
      </c>
      <c r="E91" s="210">
        <v>740</v>
      </c>
      <c r="F91" s="210">
        <v>739.2833333333333</v>
      </c>
      <c r="G91" s="212">
        <v>734.21666666666658</v>
      </c>
      <c r="H91" s="212">
        <v>728.43333333333328</v>
      </c>
      <c r="I91" s="212">
        <v>723.36666666666656</v>
      </c>
      <c r="J91" s="212">
        <v>745.06666666666661</v>
      </c>
      <c r="K91" s="212">
        <v>750.13333333333321</v>
      </c>
      <c r="L91" s="212">
        <v>755.91666666666663</v>
      </c>
      <c r="M91" s="213">
        <v>744.35</v>
      </c>
      <c r="N91" s="213">
        <v>733.5</v>
      </c>
      <c r="O91" s="213">
        <v>27935600</v>
      </c>
      <c r="P91" s="214">
        <v>2.5148346990675332E-2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45533</v>
      </c>
      <c r="E92" s="210">
        <v>5318.3</v>
      </c>
      <c r="F92" s="210">
        <v>5305.7666666666664</v>
      </c>
      <c r="G92" s="212">
        <v>5269.5333333333328</v>
      </c>
      <c r="H92" s="212">
        <v>5220.7666666666664</v>
      </c>
      <c r="I92" s="212">
        <v>5184.5333333333328</v>
      </c>
      <c r="J92" s="212">
        <v>5354.5333333333328</v>
      </c>
      <c r="K92" s="212">
        <v>5390.7666666666664</v>
      </c>
      <c r="L92" s="212">
        <v>5439.5333333333328</v>
      </c>
      <c r="M92" s="213">
        <v>5342</v>
      </c>
      <c r="N92" s="213">
        <v>5257</v>
      </c>
      <c r="O92" s="213">
        <v>4408800</v>
      </c>
      <c r="P92" s="214">
        <v>-1.3128294664741632E-2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45533</v>
      </c>
      <c r="E93" s="210">
        <v>703.9</v>
      </c>
      <c r="F93" s="210">
        <v>705.28333333333342</v>
      </c>
      <c r="G93" s="212">
        <v>700.06666666666683</v>
      </c>
      <c r="H93" s="212">
        <v>696.23333333333346</v>
      </c>
      <c r="I93" s="212">
        <v>691.01666666666688</v>
      </c>
      <c r="J93" s="212">
        <v>709.11666666666679</v>
      </c>
      <c r="K93" s="212">
        <v>714.33333333333326</v>
      </c>
      <c r="L93" s="212">
        <v>718.16666666666674</v>
      </c>
      <c r="M93" s="213">
        <v>710.5</v>
      </c>
      <c r="N93" s="213">
        <v>701.45</v>
      </c>
      <c r="O93" s="213">
        <v>40863200</v>
      </c>
      <c r="P93" s="214">
        <v>-1.9714525608732159E-2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45533</v>
      </c>
      <c r="E94" s="210">
        <v>330.2</v>
      </c>
      <c r="F94" s="210">
        <v>330.58333333333331</v>
      </c>
      <c r="G94" s="212">
        <v>327.11666666666662</v>
      </c>
      <c r="H94" s="212">
        <v>324.0333333333333</v>
      </c>
      <c r="I94" s="212">
        <v>320.56666666666661</v>
      </c>
      <c r="J94" s="212">
        <v>333.66666666666663</v>
      </c>
      <c r="K94" s="212">
        <v>337.13333333333333</v>
      </c>
      <c r="L94" s="212">
        <v>340.21666666666664</v>
      </c>
      <c r="M94" s="213">
        <v>334.05</v>
      </c>
      <c r="N94" s="213">
        <v>327.5</v>
      </c>
      <c r="O94" s="213">
        <v>38141450</v>
      </c>
      <c r="P94" s="214">
        <v>-6.532891746217287E-2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45533</v>
      </c>
      <c r="E95" s="210">
        <v>406.05</v>
      </c>
      <c r="F95" s="210">
        <v>406.48333333333335</v>
      </c>
      <c r="G95" s="212">
        <v>401.61666666666667</v>
      </c>
      <c r="H95" s="212">
        <v>397.18333333333334</v>
      </c>
      <c r="I95" s="212">
        <v>392.31666666666666</v>
      </c>
      <c r="J95" s="212">
        <v>410.91666666666669</v>
      </c>
      <c r="K95" s="212">
        <v>415.78333333333336</v>
      </c>
      <c r="L95" s="212">
        <v>420.2166666666667</v>
      </c>
      <c r="M95" s="213">
        <v>411.35</v>
      </c>
      <c r="N95" s="213">
        <v>402.05</v>
      </c>
      <c r="O95" s="213">
        <v>66351150</v>
      </c>
      <c r="P95" s="214">
        <v>1.900171046493547E-2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45533</v>
      </c>
      <c r="E96" s="210">
        <v>2765.3</v>
      </c>
      <c r="F96" s="210">
        <v>2764.9499999999994</v>
      </c>
      <c r="G96" s="212">
        <v>2750.0499999999988</v>
      </c>
      <c r="H96" s="212">
        <v>2734.7999999999993</v>
      </c>
      <c r="I96" s="212">
        <v>2719.8999999999987</v>
      </c>
      <c r="J96" s="212">
        <v>2780.1999999999989</v>
      </c>
      <c r="K96" s="212">
        <v>2795.0999999999995</v>
      </c>
      <c r="L96" s="212">
        <v>2810.349999999999</v>
      </c>
      <c r="M96" s="213">
        <v>2779.85</v>
      </c>
      <c r="N96" s="213">
        <v>2749.7</v>
      </c>
      <c r="O96" s="213">
        <v>14795100</v>
      </c>
      <c r="P96" s="214">
        <v>-8.3066574820697757E-4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45533</v>
      </c>
      <c r="E97" s="210">
        <v>1222.5999999999999</v>
      </c>
      <c r="F97" s="210">
        <v>1221.1000000000001</v>
      </c>
      <c r="G97" s="212">
        <v>1217.8000000000002</v>
      </c>
      <c r="H97" s="212">
        <v>1213</v>
      </c>
      <c r="I97" s="212">
        <v>1209.7</v>
      </c>
      <c r="J97" s="212">
        <v>1225.9000000000003</v>
      </c>
      <c r="K97" s="212">
        <v>1229.2</v>
      </c>
      <c r="L97" s="212">
        <v>1234.0000000000005</v>
      </c>
      <c r="M97" s="213">
        <v>1224.4000000000001</v>
      </c>
      <c r="N97" s="213">
        <v>1216.3</v>
      </c>
      <c r="O97" s="213">
        <v>88677400</v>
      </c>
      <c r="P97" s="214">
        <v>2.7104160079131499E-2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45533</v>
      </c>
      <c r="E98" s="210">
        <v>2141.4</v>
      </c>
      <c r="F98" s="210">
        <v>2146.0499999999997</v>
      </c>
      <c r="G98" s="212">
        <v>2127.7499999999995</v>
      </c>
      <c r="H98" s="212">
        <v>2114.1</v>
      </c>
      <c r="I98" s="212">
        <v>2095.7999999999997</v>
      </c>
      <c r="J98" s="212">
        <v>2159.6999999999994</v>
      </c>
      <c r="K98" s="212">
        <v>2177.9999999999995</v>
      </c>
      <c r="L98" s="212">
        <v>2191.6499999999992</v>
      </c>
      <c r="M98" s="213">
        <v>2164.35</v>
      </c>
      <c r="N98" s="213">
        <v>2132.4</v>
      </c>
      <c r="O98" s="213">
        <v>5183500</v>
      </c>
      <c r="P98" s="214">
        <v>-4.6449595290654892E-2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45533</v>
      </c>
      <c r="E99" s="210">
        <v>744.6</v>
      </c>
      <c r="F99" s="210">
        <v>744.11666666666667</v>
      </c>
      <c r="G99" s="212">
        <v>738.33333333333337</v>
      </c>
      <c r="H99" s="212">
        <v>732.06666666666672</v>
      </c>
      <c r="I99" s="212">
        <v>726.28333333333342</v>
      </c>
      <c r="J99" s="212">
        <v>750.38333333333333</v>
      </c>
      <c r="K99" s="212">
        <v>756.16666666666663</v>
      </c>
      <c r="L99" s="212">
        <v>762.43333333333328</v>
      </c>
      <c r="M99" s="213">
        <v>749.9</v>
      </c>
      <c r="N99" s="213">
        <v>737.85</v>
      </c>
      <c r="O99" s="213">
        <v>13717500</v>
      </c>
      <c r="P99" s="214">
        <v>1.038559275218208E-2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45533</v>
      </c>
      <c r="E100" s="210">
        <v>15.95</v>
      </c>
      <c r="F100" s="210">
        <v>15.969999999999999</v>
      </c>
      <c r="G100" s="212">
        <v>15.779999999999998</v>
      </c>
      <c r="H100" s="212">
        <v>15.61</v>
      </c>
      <c r="I100" s="212">
        <v>15.419999999999998</v>
      </c>
      <c r="J100" s="212">
        <v>16.139999999999997</v>
      </c>
      <c r="K100" s="212">
        <v>16.329999999999995</v>
      </c>
      <c r="L100" s="212">
        <v>16.499999999999996</v>
      </c>
      <c r="M100" s="213">
        <v>16.16</v>
      </c>
      <c r="N100" s="213">
        <v>15.8</v>
      </c>
      <c r="O100" s="213">
        <v>4646080000</v>
      </c>
      <c r="P100" s="214">
        <v>8.2376327005373121E-3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45533</v>
      </c>
      <c r="E101" s="210">
        <v>111.76</v>
      </c>
      <c r="F101" s="210">
        <v>112.14</v>
      </c>
      <c r="G101" s="212">
        <v>111.12</v>
      </c>
      <c r="H101" s="212">
        <v>110.48</v>
      </c>
      <c r="I101" s="212">
        <v>109.46000000000001</v>
      </c>
      <c r="J101" s="212">
        <v>112.78</v>
      </c>
      <c r="K101" s="212">
        <v>113.80000000000001</v>
      </c>
      <c r="L101" s="212">
        <v>114.44</v>
      </c>
      <c r="M101" s="213">
        <v>113.16</v>
      </c>
      <c r="N101" s="213">
        <v>111.5</v>
      </c>
      <c r="O101" s="213">
        <v>117705000</v>
      </c>
      <c r="P101" s="214">
        <v>-2.2586672202615735E-2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45533</v>
      </c>
      <c r="E102" s="210">
        <v>74.069999999999993</v>
      </c>
      <c r="F102" s="210">
        <v>74.179999999999993</v>
      </c>
      <c r="G102" s="212">
        <v>73.20999999999998</v>
      </c>
      <c r="H102" s="212">
        <v>72.34999999999998</v>
      </c>
      <c r="I102" s="212">
        <v>71.379999999999967</v>
      </c>
      <c r="J102" s="212">
        <v>75.039999999999992</v>
      </c>
      <c r="K102" s="212">
        <v>76.009999999999991</v>
      </c>
      <c r="L102" s="212">
        <v>76.87</v>
      </c>
      <c r="M102" s="213">
        <v>75.150000000000006</v>
      </c>
      <c r="N102" s="213">
        <v>73.319999999999993</v>
      </c>
      <c r="O102" s="213">
        <v>510105000</v>
      </c>
      <c r="P102" s="214">
        <v>3.5000152174574674E-2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45533</v>
      </c>
      <c r="E103" s="210">
        <v>203.69</v>
      </c>
      <c r="F103" s="210">
        <v>201.29999999999998</v>
      </c>
      <c r="G103" s="212">
        <v>196.96999999999997</v>
      </c>
      <c r="H103" s="212">
        <v>190.25</v>
      </c>
      <c r="I103" s="212">
        <v>185.92</v>
      </c>
      <c r="J103" s="212">
        <v>208.01999999999995</v>
      </c>
      <c r="K103" s="212">
        <v>212.34999999999994</v>
      </c>
      <c r="L103" s="212">
        <v>219.06999999999994</v>
      </c>
      <c r="M103" s="213">
        <v>205.63</v>
      </c>
      <c r="N103" s="213">
        <v>194.58</v>
      </c>
      <c r="O103" s="213">
        <v>68898750</v>
      </c>
      <c r="P103" s="214">
        <v>0.10368234516729741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45533</v>
      </c>
      <c r="E104" s="210">
        <v>539.45000000000005</v>
      </c>
      <c r="F104" s="210">
        <v>537.90000000000009</v>
      </c>
      <c r="G104" s="212">
        <v>535.95000000000016</v>
      </c>
      <c r="H104" s="212">
        <v>532.45000000000005</v>
      </c>
      <c r="I104" s="212">
        <v>530.50000000000011</v>
      </c>
      <c r="J104" s="212">
        <v>541.4000000000002</v>
      </c>
      <c r="K104" s="212">
        <v>543.35</v>
      </c>
      <c r="L104" s="212">
        <v>546.85000000000025</v>
      </c>
      <c r="M104" s="213">
        <v>539.85</v>
      </c>
      <c r="N104" s="213">
        <v>534.4</v>
      </c>
      <c r="O104" s="213">
        <v>13156000</v>
      </c>
      <c r="P104" s="214">
        <v>-3.6940110719677906E-2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45533</v>
      </c>
      <c r="E105" s="210">
        <v>653.35</v>
      </c>
      <c r="F105" s="210">
        <v>658.76666666666677</v>
      </c>
      <c r="G105" s="212">
        <v>647.08333333333348</v>
      </c>
      <c r="H105" s="212">
        <v>640.81666666666672</v>
      </c>
      <c r="I105" s="212">
        <v>629.13333333333344</v>
      </c>
      <c r="J105" s="212">
        <v>665.03333333333353</v>
      </c>
      <c r="K105" s="212">
        <v>676.7166666666667</v>
      </c>
      <c r="L105" s="212">
        <v>682.98333333333358</v>
      </c>
      <c r="M105" s="213">
        <v>670.45</v>
      </c>
      <c r="N105" s="213">
        <v>652.5</v>
      </c>
      <c r="O105" s="213">
        <v>18644000</v>
      </c>
      <c r="P105" s="214">
        <v>-1.9614029552505654E-2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>
        <v>45533</v>
      </c>
      <c r="E106" s="210">
        <v>370.7</v>
      </c>
      <c r="F106" s="210">
        <v>370.56666666666666</v>
      </c>
      <c r="G106" s="212">
        <v>366.13333333333333</v>
      </c>
      <c r="H106" s="212">
        <v>361.56666666666666</v>
      </c>
      <c r="I106" s="212">
        <v>357.13333333333333</v>
      </c>
      <c r="J106" s="212">
        <v>375.13333333333333</v>
      </c>
      <c r="K106" s="212">
        <v>379.56666666666661</v>
      </c>
      <c r="L106" s="212">
        <v>384.13333333333333</v>
      </c>
      <c r="M106" s="213">
        <v>375</v>
      </c>
      <c r="N106" s="213">
        <v>366</v>
      </c>
      <c r="O106" s="213">
        <v>13569100</v>
      </c>
      <c r="P106" s="214">
        <v>-0.20962837837837839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45533</v>
      </c>
      <c r="E107" s="210">
        <v>3054.55</v>
      </c>
      <c r="F107" s="210">
        <v>3040.4</v>
      </c>
      <c r="G107" s="212">
        <v>3004.65</v>
      </c>
      <c r="H107" s="212">
        <v>2954.75</v>
      </c>
      <c r="I107" s="212">
        <v>2919</v>
      </c>
      <c r="J107" s="212">
        <v>3090.3</v>
      </c>
      <c r="K107" s="212">
        <v>3126.05</v>
      </c>
      <c r="L107" s="212">
        <v>3175.9500000000003</v>
      </c>
      <c r="M107" s="213">
        <v>3076.15</v>
      </c>
      <c r="N107" s="213">
        <v>2990.5</v>
      </c>
      <c r="O107" s="213">
        <v>1482300</v>
      </c>
      <c r="P107" s="214">
        <v>9.3383491922991807E-2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45533</v>
      </c>
      <c r="E108" s="210">
        <v>4862</v>
      </c>
      <c r="F108" s="210">
        <v>4844.5666666666666</v>
      </c>
      <c r="G108" s="212">
        <v>4745.6833333333334</v>
      </c>
      <c r="H108" s="212">
        <v>4629.3666666666668</v>
      </c>
      <c r="I108" s="212">
        <v>4530.4833333333336</v>
      </c>
      <c r="J108" s="212">
        <v>4960.8833333333332</v>
      </c>
      <c r="K108" s="212">
        <v>5059.7666666666664</v>
      </c>
      <c r="L108" s="212">
        <v>5176.083333333333</v>
      </c>
      <c r="M108" s="213">
        <v>4943.45</v>
      </c>
      <c r="N108" s="213">
        <v>4728.25</v>
      </c>
      <c r="O108" s="213">
        <v>7698000</v>
      </c>
      <c r="P108" s="214">
        <v>5.6435177927574853E-3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45533</v>
      </c>
      <c r="E109" s="210">
        <v>1412.3</v>
      </c>
      <c r="F109" s="210">
        <v>1404.6666666666667</v>
      </c>
      <c r="G109" s="212">
        <v>1389.6833333333334</v>
      </c>
      <c r="H109" s="212">
        <v>1367.0666666666666</v>
      </c>
      <c r="I109" s="212">
        <v>1352.0833333333333</v>
      </c>
      <c r="J109" s="212">
        <v>1427.2833333333335</v>
      </c>
      <c r="K109" s="212">
        <v>1442.2666666666667</v>
      </c>
      <c r="L109" s="212">
        <v>1464.8833333333337</v>
      </c>
      <c r="M109" s="213">
        <v>1419.65</v>
      </c>
      <c r="N109" s="213">
        <v>1382.05</v>
      </c>
      <c r="O109" s="213">
        <v>35566000</v>
      </c>
      <c r="P109" s="214">
        <v>-4.8388607205447562E-2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45533</v>
      </c>
      <c r="E110" s="210">
        <v>443.6</v>
      </c>
      <c r="F110" s="210">
        <v>443.45</v>
      </c>
      <c r="G110" s="212">
        <v>439.4</v>
      </c>
      <c r="H110" s="212">
        <v>435.2</v>
      </c>
      <c r="I110" s="212">
        <v>431.15</v>
      </c>
      <c r="J110" s="212">
        <v>447.65</v>
      </c>
      <c r="K110" s="212">
        <v>451.70000000000005</v>
      </c>
      <c r="L110" s="212">
        <v>455.9</v>
      </c>
      <c r="M110" s="213">
        <v>447.5</v>
      </c>
      <c r="N110" s="213">
        <v>439.25</v>
      </c>
      <c r="O110" s="213">
        <v>78995600</v>
      </c>
      <c r="P110" s="214">
        <v>-3.8566581147066126E-2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45533</v>
      </c>
      <c r="E111" s="210">
        <v>1936.15</v>
      </c>
      <c r="F111" s="210">
        <v>1928.8999999999999</v>
      </c>
      <c r="G111" s="212">
        <v>1904.7999999999997</v>
      </c>
      <c r="H111" s="212">
        <v>1873.4499999999998</v>
      </c>
      <c r="I111" s="212">
        <v>1849.3499999999997</v>
      </c>
      <c r="J111" s="212">
        <v>1960.2499999999998</v>
      </c>
      <c r="K111" s="212">
        <v>1984.3499999999997</v>
      </c>
      <c r="L111" s="212">
        <v>2015.6999999999998</v>
      </c>
      <c r="M111" s="213">
        <v>1953</v>
      </c>
      <c r="N111" s="213">
        <v>1897.55</v>
      </c>
      <c r="O111" s="213">
        <v>45512000</v>
      </c>
      <c r="P111" s="214">
        <v>2.6422855905675186E-2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45533</v>
      </c>
      <c r="E112" s="210">
        <v>173.79</v>
      </c>
      <c r="F112" s="210">
        <v>173.96666666666667</v>
      </c>
      <c r="G112" s="212">
        <v>171.68333333333334</v>
      </c>
      <c r="H112" s="212">
        <v>169.57666666666668</v>
      </c>
      <c r="I112" s="212">
        <v>167.29333333333335</v>
      </c>
      <c r="J112" s="212">
        <v>176.07333333333332</v>
      </c>
      <c r="K112" s="212">
        <v>178.35666666666668</v>
      </c>
      <c r="L112" s="212">
        <v>180.46333333333331</v>
      </c>
      <c r="M112" s="213">
        <v>176.25</v>
      </c>
      <c r="N112" s="213">
        <v>171.86</v>
      </c>
      <c r="O112" s="213">
        <v>198812250</v>
      </c>
      <c r="P112" s="214">
        <v>2.2130880473194815E-2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45533</v>
      </c>
      <c r="E113" s="210">
        <v>1397.85</v>
      </c>
      <c r="F113" s="210">
        <v>1398</v>
      </c>
      <c r="G113" s="212">
        <v>1386.3</v>
      </c>
      <c r="H113" s="212">
        <v>1374.75</v>
      </c>
      <c r="I113" s="212">
        <v>1363.05</v>
      </c>
      <c r="J113" s="212">
        <v>1409.55</v>
      </c>
      <c r="K113" s="212">
        <v>1421.2499999999998</v>
      </c>
      <c r="L113" s="212">
        <v>1432.8</v>
      </c>
      <c r="M113" s="213">
        <v>1409.7</v>
      </c>
      <c r="N113" s="213">
        <v>1386.45</v>
      </c>
      <c r="O113" s="213">
        <v>3538600</v>
      </c>
      <c r="P113" s="214">
        <v>-5.1733147535272597E-2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45533</v>
      </c>
      <c r="E114" s="210">
        <v>926.15</v>
      </c>
      <c r="F114" s="210">
        <v>929.65</v>
      </c>
      <c r="G114" s="212">
        <v>921.59999999999991</v>
      </c>
      <c r="H114" s="212">
        <v>917.05</v>
      </c>
      <c r="I114" s="212">
        <v>908.99999999999989</v>
      </c>
      <c r="J114" s="212">
        <v>934.19999999999993</v>
      </c>
      <c r="K114" s="212">
        <v>942.24999999999989</v>
      </c>
      <c r="L114" s="212">
        <v>946.8</v>
      </c>
      <c r="M114" s="213">
        <v>937.7</v>
      </c>
      <c r="N114" s="213">
        <v>925.1</v>
      </c>
      <c r="O114" s="213">
        <v>23402750</v>
      </c>
      <c r="P114" s="214">
        <v>2.9919964096043083E-4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45533</v>
      </c>
      <c r="E115" s="210">
        <v>497.35</v>
      </c>
      <c r="F115" s="210">
        <v>498.7166666666667</v>
      </c>
      <c r="G115" s="212">
        <v>495.33333333333337</v>
      </c>
      <c r="H115" s="212">
        <v>493.31666666666666</v>
      </c>
      <c r="I115" s="212">
        <v>489.93333333333334</v>
      </c>
      <c r="J115" s="212">
        <v>500.73333333333341</v>
      </c>
      <c r="K115" s="212">
        <v>504.11666666666673</v>
      </c>
      <c r="L115" s="212">
        <v>506.13333333333344</v>
      </c>
      <c r="M115" s="213">
        <v>502.1</v>
      </c>
      <c r="N115" s="213">
        <v>496.7</v>
      </c>
      <c r="O115" s="213">
        <v>120579200</v>
      </c>
      <c r="P115" s="214">
        <v>2.1954626201808984E-2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45533</v>
      </c>
      <c r="E116" s="210">
        <v>969.35</v>
      </c>
      <c r="F116" s="210">
        <v>969.58333333333337</v>
      </c>
      <c r="G116" s="212">
        <v>963.31666666666672</v>
      </c>
      <c r="H116" s="212">
        <v>957.2833333333333</v>
      </c>
      <c r="I116" s="212">
        <v>951.01666666666665</v>
      </c>
      <c r="J116" s="212">
        <v>975.61666666666679</v>
      </c>
      <c r="K116" s="212">
        <v>981.88333333333344</v>
      </c>
      <c r="L116" s="212">
        <v>987.91666666666686</v>
      </c>
      <c r="M116" s="213">
        <v>975.85</v>
      </c>
      <c r="N116" s="213">
        <v>963.55</v>
      </c>
      <c r="O116" s="213">
        <v>14964375</v>
      </c>
      <c r="P116" s="214">
        <v>-3.021588561707643E-2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45533</v>
      </c>
      <c r="E117" s="210">
        <v>4423.3</v>
      </c>
      <c r="F117" s="210">
        <v>4474.666666666667</v>
      </c>
      <c r="G117" s="212">
        <v>4361.5333333333338</v>
      </c>
      <c r="H117" s="212">
        <v>4299.7666666666664</v>
      </c>
      <c r="I117" s="212">
        <v>4186.6333333333332</v>
      </c>
      <c r="J117" s="212">
        <v>4536.4333333333343</v>
      </c>
      <c r="K117" s="212">
        <v>4649.5666666666675</v>
      </c>
      <c r="L117" s="212">
        <v>4711.3333333333348</v>
      </c>
      <c r="M117" s="213">
        <v>4587.8</v>
      </c>
      <c r="N117" s="213">
        <v>4412.8999999999996</v>
      </c>
      <c r="O117" s="213">
        <v>829375</v>
      </c>
      <c r="P117" s="214">
        <v>-3.9658416558112607E-2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45533</v>
      </c>
      <c r="E118" s="210">
        <v>949.3</v>
      </c>
      <c r="F118" s="210">
        <v>946.6</v>
      </c>
      <c r="G118" s="212">
        <v>940.2</v>
      </c>
      <c r="H118" s="212">
        <v>931.1</v>
      </c>
      <c r="I118" s="212">
        <v>924.7</v>
      </c>
      <c r="J118" s="212">
        <v>955.7</v>
      </c>
      <c r="K118" s="212">
        <v>962.09999999999991</v>
      </c>
      <c r="L118" s="212">
        <v>971.2</v>
      </c>
      <c r="M118" s="213">
        <v>953</v>
      </c>
      <c r="N118" s="213">
        <v>937.5</v>
      </c>
      <c r="O118" s="213">
        <v>21414375</v>
      </c>
      <c r="P118" s="214">
        <v>2.1475948225899929E-2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45533</v>
      </c>
      <c r="E119" s="210">
        <v>656.75</v>
      </c>
      <c r="F119" s="210">
        <v>657.91666666666663</v>
      </c>
      <c r="G119" s="212">
        <v>648.33333333333326</v>
      </c>
      <c r="H119" s="212">
        <v>639.91666666666663</v>
      </c>
      <c r="I119" s="212">
        <v>630.33333333333326</v>
      </c>
      <c r="J119" s="212">
        <v>666.33333333333326</v>
      </c>
      <c r="K119" s="212">
        <v>675.91666666666652</v>
      </c>
      <c r="L119" s="212">
        <v>684.33333333333326</v>
      </c>
      <c r="M119" s="213">
        <v>667.5</v>
      </c>
      <c r="N119" s="213">
        <v>649.5</v>
      </c>
      <c r="O119" s="213">
        <v>20338750</v>
      </c>
      <c r="P119" s="214">
        <v>1.1626461079333499E-2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45533</v>
      </c>
      <c r="E120" s="210">
        <v>1791.7</v>
      </c>
      <c r="F120" s="210">
        <v>1795.3833333333332</v>
      </c>
      <c r="G120" s="212">
        <v>1784.8166666666664</v>
      </c>
      <c r="H120" s="212">
        <v>1777.9333333333332</v>
      </c>
      <c r="I120" s="212">
        <v>1767.3666666666663</v>
      </c>
      <c r="J120" s="212">
        <v>1802.2666666666664</v>
      </c>
      <c r="K120" s="212">
        <v>1812.833333333333</v>
      </c>
      <c r="L120" s="212">
        <v>1819.7166666666665</v>
      </c>
      <c r="M120" s="213">
        <v>1805.95</v>
      </c>
      <c r="N120" s="213">
        <v>1788.5</v>
      </c>
      <c r="O120" s="213">
        <v>36514800</v>
      </c>
      <c r="P120" s="214">
        <v>5.8412271446625467E-2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45533</v>
      </c>
      <c r="E121" s="210">
        <v>170.39</v>
      </c>
      <c r="F121" s="210">
        <v>171.17666666666665</v>
      </c>
      <c r="G121" s="212">
        <v>169.21333333333331</v>
      </c>
      <c r="H121" s="212">
        <v>168.03666666666666</v>
      </c>
      <c r="I121" s="212">
        <v>166.07333333333332</v>
      </c>
      <c r="J121" s="212">
        <v>172.3533333333333</v>
      </c>
      <c r="K121" s="212">
        <v>174.31666666666661</v>
      </c>
      <c r="L121" s="212">
        <v>175.49333333333328</v>
      </c>
      <c r="M121" s="213">
        <v>173.14</v>
      </c>
      <c r="N121" s="213">
        <v>170</v>
      </c>
      <c r="O121" s="213">
        <v>88526080</v>
      </c>
      <c r="P121" s="214">
        <v>1.9841677804050582E-2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45533</v>
      </c>
      <c r="E122" s="210">
        <v>3373.3</v>
      </c>
      <c r="F122" s="210">
        <v>3369.9833333333336</v>
      </c>
      <c r="G122" s="212">
        <v>3337.8666666666672</v>
      </c>
      <c r="H122" s="212">
        <v>3302.4333333333338</v>
      </c>
      <c r="I122" s="212">
        <v>3270.3166666666675</v>
      </c>
      <c r="J122" s="212">
        <v>3405.416666666667</v>
      </c>
      <c r="K122" s="212">
        <v>3437.5333333333338</v>
      </c>
      <c r="L122" s="212">
        <v>3472.9666666666667</v>
      </c>
      <c r="M122" s="213">
        <v>3402.1</v>
      </c>
      <c r="N122" s="213">
        <v>3334.55</v>
      </c>
      <c r="O122" s="213">
        <v>1827900</v>
      </c>
      <c r="P122" s="214">
        <v>-2.8539540816326529E-2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45533</v>
      </c>
      <c r="E123" s="210">
        <v>458.15</v>
      </c>
      <c r="F123" s="210">
        <v>457.46666666666664</v>
      </c>
      <c r="G123" s="212">
        <v>451.48333333333329</v>
      </c>
      <c r="H123" s="212">
        <v>444.81666666666666</v>
      </c>
      <c r="I123" s="212">
        <v>438.83333333333331</v>
      </c>
      <c r="J123" s="212">
        <v>464.13333333333327</v>
      </c>
      <c r="K123" s="212">
        <v>470.11666666666662</v>
      </c>
      <c r="L123" s="212">
        <v>476.78333333333325</v>
      </c>
      <c r="M123" s="213">
        <v>463.45</v>
      </c>
      <c r="N123" s="213">
        <v>450.8</v>
      </c>
      <c r="O123" s="213">
        <v>28747000</v>
      </c>
      <c r="P123" s="214">
        <v>3.6596579415190338E-2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45533</v>
      </c>
      <c r="E124" s="210">
        <v>675.45</v>
      </c>
      <c r="F124" s="210">
        <v>678.5333333333333</v>
      </c>
      <c r="G124" s="212">
        <v>670.41666666666663</v>
      </c>
      <c r="H124" s="212">
        <v>665.38333333333333</v>
      </c>
      <c r="I124" s="212">
        <v>657.26666666666665</v>
      </c>
      <c r="J124" s="212">
        <v>683.56666666666661</v>
      </c>
      <c r="K124" s="212">
        <v>691.68333333333339</v>
      </c>
      <c r="L124" s="212">
        <v>696.71666666666658</v>
      </c>
      <c r="M124" s="213">
        <v>686.65</v>
      </c>
      <c r="N124" s="213">
        <v>673.5</v>
      </c>
      <c r="O124" s="213">
        <v>31060000</v>
      </c>
      <c r="P124" s="214">
        <v>1.9463682016608135E-2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45533</v>
      </c>
      <c r="E125" s="210">
        <v>3683.5</v>
      </c>
      <c r="F125" s="210">
        <v>3689.3666666666668</v>
      </c>
      <c r="G125" s="212">
        <v>3659.1333333333337</v>
      </c>
      <c r="H125" s="212">
        <v>3634.7666666666669</v>
      </c>
      <c r="I125" s="212">
        <v>3604.5333333333338</v>
      </c>
      <c r="J125" s="212">
        <v>3713.7333333333336</v>
      </c>
      <c r="K125" s="212">
        <v>3743.9666666666672</v>
      </c>
      <c r="L125" s="212">
        <v>3768.3333333333335</v>
      </c>
      <c r="M125" s="213">
        <v>3719.6</v>
      </c>
      <c r="N125" s="213">
        <v>3665</v>
      </c>
      <c r="O125" s="213">
        <v>18822450</v>
      </c>
      <c r="P125" s="214">
        <v>-1.0206898727687199E-2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45533</v>
      </c>
      <c r="E126" s="210">
        <v>6122.35</v>
      </c>
      <c r="F126" s="210">
        <v>6037.55</v>
      </c>
      <c r="G126" s="212">
        <v>5870.8</v>
      </c>
      <c r="H126" s="212">
        <v>5619.25</v>
      </c>
      <c r="I126" s="212">
        <v>5452.5</v>
      </c>
      <c r="J126" s="212">
        <v>6289.1</v>
      </c>
      <c r="K126" s="212">
        <v>6455.85</v>
      </c>
      <c r="L126" s="212">
        <v>6707.4000000000005</v>
      </c>
      <c r="M126" s="213">
        <v>6204.3</v>
      </c>
      <c r="N126" s="213">
        <v>5786</v>
      </c>
      <c r="O126" s="213">
        <v>3576600</v>
      </c>
      <c r="P126" s="214">
        <v>4.3592436974789914E-2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45533</v>
      </c>
      <c r="E127" s="210">
        <v>5674.75</v>
      </c>
      <c r="F127" s="210">
        <v>5635.3999999999987</v>
      </c>
      <c r="G127" s="212">
        <v>5559.9999999999973</v>
      </c>
      <c r="H127" s="212">
        <v>5445.2499999999982</v>
      </c>
      <c r="I127" s="212">
        <v>5369.8499999999967</v>
      </c>
      <c r="J127" s="212">
        <v>5750.1499999999978</v>
      </c>
      <c r="K127" s="212">
        <v>5825.5499999999993</v>
      </c>
      <c r="L127" s="212">
        <v>5940.2999999999984</v>
      </c>
      <c r="M127" s="213">
        <v>5710.8</v>
      </c>
      <c r="N127" s="213">
        <v>5520.65</v>
      </c>
      <c r="O127" s="213">
        <v>1464100</v>
      </c>
      <c r="P127" s="214">
        <v>-6.8283059691994399E-2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45533</v>
      </c>
      <c r="E128" s="210">
        <v>2200.9</v>
      </c>
      <c r="F128" s="210">
        <v>2195.0333333333333</v>
      </c>
      <c r="G128" s="212">
        <v>2166.3666666666668</v>
      </c>
      <c r="H128" s="212">
        <v>2131.8333333333335</v>
      </c>
      <c r="I128" s="212">
        <v>2103.166666666667</v>
      </c>
      <c r="J128" s="212">
        <v>2229.5666666666666</v>
      </c>
      <c r="K128" s="212">
        <v>2258.2333333333336</v>
      </c>
      <c r="L128" s="212">
        <v>2292.7666666666664</v>
      </c>
      <c r="M128" s="213">
        <v>2223.6999999999998</v>
      </c>
      <c r="N128" s="213">
        <v>2160.5</v>
      </c>
      <c r="O128" s="213">
        <v>14875850</v>
      </c>
      <c r="P128" s="214">
        <v>8.0640516099303033E-3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45533</v>
      </c>
      <c r="E129" s="210">
        <v>2798.45</v>
      </c>
      <c r="F129" s="210">
        <v>2799.9833333333336</v>
      </c>
      <c r="G129" s="212">
        <v>2775.7166666666672</v>
      </c>
      <c r="H129" s="212">
        <v>2752.9833333333336</v>
      </c>
      <c r="I129" s="212">
        <v>2728.7166666666672</v>
      </c>
      <c r="J129" s="212">
        <v>2822.7166666666672</v>
      </c>
      <c r="K129" s="212">
        <v>2846.9833333333336</v>
      </c>
      <c r="L129" s="212">
        <v>2869.7166666666672</v>
      </c>
      <c r="M129" s="213">
        <v>2824.25</v>
      </c>
      <c r="N129" s="213">
        <v>2777.25</v>
      </c>
      <c r="O129" s="213">
        <v>14198450</v>
      </c>
      <c r="P129" s="214">
        <v>3.9456486893048261E-4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45533</v>
      </c>
      <c r="E130" s="210">
        <v>316.10000000000002</v>
      </c>
      <c r="F130" s="210">
        <v>317.90000000000003</v>
      </c>
      <c r="G130" s="212">
        <v>312.90000000000009</v>
      </c>
      <c r="H130" s="212">
        <v>309.70000000000005</v>
      </c>
      <c r="I130" s="212">
        <v>304.7000000000001</v>
      </c>
      <c r="J130" s="212">
        <v>321.10000000000008</v>
      </c>
      <c r="K130" s="212">
        <v>326.09999999999997</v>
      </c>
      <c r="L130" s="212">
        <v>329.30000000000007</v>
      </c>
      <c r="M130" s="213">
        <v>322.89999999999998</v>
      </c>
      <c r="N130" s="213">
        <v>314.7</v>
      </c>
      <c r="O130" s="213">
        <v>44074000</v>
      </c>
      <c r="P130" s="214">
        <v>-5.7643788753474451E-2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45533</v>
      </c>
      <c r="E131" s="210">
        <v>214.95</v>
      </c>
      <c r="F131" s="210">
        <v>215.54999999999998</v>
      </c>
      <c r="G131" s="212">
        <v>212.53999999999996</v>
      </c>
      <c r="H131" s="212">
        <v>210.12999999999997</v>
      </c>
      <c r="I131" s="212">
        <v>207.11999999999995</v>
      </c>
      <c r="J131" s="212">
        <v>217.95999999999998</v>
      </c>
      <c r="K131" s="212">
        <v>220.97000000000003</v>
      </c>
      <c r="L131" s="212">
        <v>223.38</v>
      </c>
      <c r="M131" s="213">
        <v>218.56</v>
      </c>
      <c r="N131" s="213">
        <v>213.14</v>
      </c>
      <c r="O131" s="213">
        <v>67314000</v>
      </c>
      <c r="P131" s="214">
        <v>-2.937232339836484E-2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45533</v>
      </c>
      <c r="E132" s="210">
        <v>661.4</v>
      </c>
      <c r="F132" s="210">
        <v>664.15</v>
      </c>
      <c r="G132" s="212">
        <v>656.59999999999991</v>
      </c>
      <c r="H132" s="212">
        <v>651.79999999999995</v>
      </c>
      <c r="I132" s="212">
        <v>644.24999999999989</v>
      </c>
      <c r="J132" s="212">
        <v>668.94999999999993</v>
      </c>
      <c r="K132" s="212">
        <v>676.49999999999989</v>
      </c>
      <c r="L132" s="212">
        <v>681.3</v>
      </c>
      <c r="M132" s="213">
        <v>671.7</v>
      </c>
      <c r="N132" s="213">
        <v>659.35</v>
      </c>
      <c r="O132" s="213">
        <v>19510800</v>
      </c>
      <c r="P132" s="214">
        <v>4.465433050629658E-2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45533</v>
      </c>
      <c r="E133" s="210">
        <v>12326.95</v>
      </c>
      <c r="F133" s="210">
        <v>12319.65</v>
      </c>
      <c r="G133" s="212">
        <v>12139.3</v>
      </c>
      <c r="H133" s="212">
        <v>11951.65</v>
      </c>
      <c r="I133" s="212">
        <v>11771.3</v>
      </c>
      <c r="J133" s="212">
        <v>12507.3</v>
      </c>
      <c r="K133" s="212">
        <v>12687.650000000001</v>
      </c>
      <c r="L133" s="212">
        <v>12875.3</v>
      </c>
      <c r="M133" s="213">
        <v>12500</v>
      </c>
      <c r="N133" s="213">
        <v>12132</v>
      </c>
      <c r="O133" s="213">
        <v>3858400</v>
      </c>
      <c r="P133" s="214">
        <v>2.0754242780989165E-2</v>
      </c>
    </row>
    <row r="134" spans="1:16" ht="12.75" customHeight="1">
      <c r="A134" s="206">
        <v>124</v>
      </c>
      <c r="B134" s="218" t="s">
        <v>57</v>
      </c>
      <c r="C134" s="210" t="s">
        <v>877</v>
      </c>
      <c r="D134" s="211">
        <v>45533</v>
      </c>
      <c r="E134" s="210">
        <v>1445.2</v>
      </c>
      <c r="F134" s="210">
        <v>1443.8</v>
      </c>
      <c r="G134" s="212">
        <v>1434.3999999999999</v>
      </c>
      <c r="H134" s="212">
        <v>1423.6</v>
      </c>
      <c r="I134" s="212">
        <v>1414.1999999999998</v>
      </c>
      <c r="J134" s="212">
        <v>1454.6</v>
      </c>
      <c r="K134" s="212">
        <v>1464</v>
      </c>
      <c r="L134" s="212">
        <v>1474.8</v>
      </c>
      <c r="M134" s="213">
        <v>1453.2</v>
      </c>
      <c r="N134" s="213">
        <v>1433</v>
      </c>
      <c r="O134" s="213">
        <v>9788800</v>
      </c>
      <c r="P134" s="214">
        <v>-3.5120402953149797E-2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45533</v>
      </c>
      <c r="E135" s="210">
        <v>4960.8</v>
      </c>
      <c r="F135" s="210">
        <v>4939.333333333333</v>
      </c>
      <c r="G135" s="212">
        <v>4882.7666666666664</v>
      </c>
      <c r="H135" s="212">
        <v>4804.7333333333336</v>
      </c>
      <c r="I135" s="212">
        <v>4748.166666666667</v>
      </c>
      <c r="J135" s="212">
        <v>5017.3666666666659</v>
      </c>
      <c r="K135" s="212">
        <v>5073.9333333333334</v>
      </c>
      <c r="L135" s="212">
        <v>5151.9666666666653</v>
      </c>
      <c r="M135" s="213">
        <v>4995.8999999999996</v>
      </c>
      <c r="N135" s="213">
        <v>4861.3</v>
      </c>
      <c r="O135" s="213">
        <v>2477200</v>
      </c>
      <c r="P135" s="214">
        <v>3.3544726301735647E-2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45533</v>
      </c>
      <c r="E136" s="210">
        <v>2099.35</v>
      </c>
      <c r="F136" s="210">
        <v>2093.6833333333334</v>
      </c>
      <c r="G136" s="212">
        <v>2059.3666666666668</v>
      </c>
      <c r="H136" s="212">
        <v>2019.3833333333332</v>
      </c>
      <c r="I136" s="212">
        <v>1985.0666666666666</v>
      </c>
      <c r="J136" s="212">
        <v>2133.666666666667</v>
      </c>
      <c r="K136" s="212">
        <v>2167.9833333333336</v>
      </c>
      <c r="L136" s="212">
        <v>2207.9666666666672</v>
      </c>
      <c r="M136" s="213">
        <v>2128</v>
      </c>
      <c r="N136" s="213">
        <v>2053.6999999999998</v>
      </c>
      <c r="O136" s="213">
        <v>1525600</v>
      </c>
      <c r="P136" s="214">
        <v>-7.7852998065764026E-2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45533</v>
      </c>
      <c r="E137" s="210">
        <v>1068.75</v>
      </c>
      <c r="F137" s="210">
        <v>1073.6499999999999</v>
      </c>
      <c r="G137" s="212">
        <v>1058.5999999999997</v>
      </c>
      <c r="H137" s="212">
        <v>1048.4499999999998</v>
      </c>
      <c r="I137" s="212">
        <v>1033.3999999999996</v>
      </c>
      <c r="J137" s="212">
        <v>1083.7999999999997</v>
      </c>
      <c r="K137" s="212">
        <v>1098.8499999999999</v>
      </c>
      <c r="L137" s="212">
        <v>1108.9999999999998</v>
      </c>
      <c r="M137" s="213">
        <v>1088.7</v>
      </c>
      <c r="N137" s="213">
        <v>1063.5</v>
      </c>
      <c r="O137" s="213">
        <v>5156800</v>
      </c>
      <c r="P137" s="214">
        <v>5.7731315337806212E-3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45533</v>
      </c>
      <c r="E138" s="210">
        <v>1785.8</v>
      </c>
      <c r="F138" s="210">
        <v>1780.1666666666667</v>
      </c>
      <c r="G138" s="212">
        <v>1764.2333333333336</v>
      </c>
      <c r="H138" s="212">
        <v>1742.6666666666667</v>
      </c>
      <c r="I138" s="212">
        <v>1726.7333333333336</v>
      </c>
      <c r="J138" s="212">
        <v>1801.7333333333336</v>
      </c>
      <c r="K138" s="212">
        <v>1817.6666666666665</v>
      </c>
      <c r="L138" s="212">
        <v>1839.2333333333336</v>
      </c>
      <c r="M138" s="213">
        <v>1796.1</v>
      </c>
      <c r="N138" s="213">
        <v>1758.6</v>
      </c>
      <c r="O138" s="213">
        <v>1773200</v>
      </c>
      <c r="P138" s="214">
        <v>-0.10335760517799353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45533</v>
      </c>
      <c r="E139" s="210">
        <v>196.7</v>
      </c>
      <c r="F139" s="210">
        <v>197.63333333333335</v>
      </c>
      <c r="G139" s="212">
        <v>195.3666666666667</v>
      </c>
      <c r="H139" s="212">
        <v>194.03333333333336</v>
      </c>
      <c r="I139" s="212">
        <v>191.76666666666671</v>
      </c>
      <c r="J139" s="212">
        <v>198.9666666666667</v>
      </c>
      <c r="K139" s="212">
        <v>201.23333333333335</v>
      </c>
      <c r="L139" s="212">
        <v>202.56666666666669</v>
      </c>
      <c r="M139" s="213">
        <v>199.9</v>
      </c>
      <c r="N139" s="213">
        <v>196.3</v>
      </c>
      <c r="O139" s="213">
        <v>124037000</v>
      </c>
      <c r="P139" s="214">
        <v>-2.5655326268823202E-2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45533</v>
      </c>
      <c r="E140" s="210">
        <v>3084.6</v>
      </c>
      <c r="F140" s="210">
        <v>3073.2166666666667</v>
      </c>
      <c r="G140" s="212">
        <v>3017.0833333333335</v>
      </c>
      <c r="H140" s="212">
        <v>2949.5666666666666</v>
      </c>
      <c r="I140" s="212">
        <v>2893.4333333333334</v>
      </c>
      <c r="J140" s="212">
        <v>3140.7333333333336</v>
      </c>
      <c r="K140" s="212">
        <v>3196.8666666666668</v>
      </c>
      <c r="L140" s="212">
        <v>3264.3833333333337</v>
      </c>
      <c r="M140" s="213">
        <v>3129.35</v>
      </c>
      <c r="N140" s="213">
        <v>3005.7</v>
      </c>
      <c r="O140" s="213">
        <v>5213175</v>
      </c>
      <c r="P140" s="214">
        <v>-6.6027354189592833E-3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45533</v>
      </c>
      <c r="E141" s="210">
        <v>137058.45000000001</v>
      </c>
      <c r="F141" s="210">
        <v>137736.9</v>
      </c>
      <c r="G141" s="212">
        <v>136153.4</v>
      </c>
      <c r="H141" s="212">
        <v>135248.35</v>
      </c>
      <c r="I141" s="212">
        <v>133664.85</v>
      </c>
      <c r="J141" s="212">
        <v>138641.94999999998</v>
      </c>
      <c r="K141" s="212">
        <v>140225.44999999998</v>
      </c>
      <c r="L141" s="212">
        <v>141130.49999999997</v>
      </c>
      <c r="M141" s="213">
        <v>139320.4</v>
      </c>
      <c r="N141" s="213">
        <v>136831.85</v>
      </c>
      <c r="O141" s="213">
        <v>66400</v>
      </c>
      <c r="P141" s="214">
        <v>1.3121757705218187E-2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45533</v>
      </c>
      <c r="E142" s="210">
        <v>1954.1</v>
      </c>
      <c r="F142" s="210">
        <v>1959.6499999999999</v>
      </c>
      <c r="G142" s="212">
        <v>1933.4499999999998</v>
      </c>
      <c r="H142" s="212">
        <v>1912.8</v>
      </c>
      <c r="I142" s="212">
        <v>1886.6</v>
      </c>
      <c r="J142" s="212">
        <v>1980.2999999999997</v>
      </c>
      <c r="K142" s="212">
        <v>2006.5</v>
      </c>
      <c r="L142" s="212">
        <v>2027.1499999999996</v>
      </c>
      <c r="M142" s="213">
        <v>1985.85</v>
      </c>
      <c r="N142" s="213">
        <v>1939</v>
      </c>
      <c r="O142" s="213">
        <v>4198150</v>
      </c>
      <c r="P142" s="214">
        <v>-5.6139483121058487E-2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45533</v>
      </c>
      <c r="E143" s="210">
        <v>184.7</v>
      </c>
      <c r="F143" s="210">
        <v>184.79666666666665</v>
      </c>
      <c r="G143" s="212">
        <v>182.80333333333331</v>
      </c>
      <c r="H143" s="212">
        <v>180.90666666666667</v>
      </c>
      <c r="I143" s="212">
        <v>178.91333333333333</v>
      </c>
      <c r="J143" s="212">
        <v>186.6933333333333</v>
      </c>
      <c r="K143" s="212">
        <v>188.68666666666664</v>
      </c>
      <c r="L143" s="212">
        <v>190.58333333333329</v>
      </c>
      <c r="M143" s="213">
        <v>186.79</v>
      </c>
      <c r="N143" s="213">
        <v>182.9</v>
      </c>
      <c r="O143" s="213">
        <v>76533750</v>
      </c>
      <c r="P143" s="214">
        <v>-1.1048117458932985E-2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45533</v>
      </c>
      <c r="E144" s="210">
        <v>7623.95</v>
      </c>
      <c r="F144" s="210">
        <v>7579.9333333333334</v>
      </c>
      <c r="G144" s="212">
        <v>7512.8166666666666</v>
      </c>
      <c r="H144" s="212">
        <v>7401.6833333333334</v>
      </c>
      <c r="I144" s="212">
        <v>7334.5666666666666</v>
      </c>
      <c r="J144" s="212">
        <v>7691.0666666666666</v>
      </c>
      <c r="K144" s="212">
        <v>7758.1833333333334</v>
      </c>
      <c r="L144" s="212">
        <v>7869.3166666666666</v>
      </c>
      <c r="M144" s="213">
        <v>7647.05</v>
      </c>
      <c r="N144" s="213">
        <v>7468.8</v>
      </c>
      <c r="O144" s="213">
        <v>1843050</v>
      </c>
      <c r="P144" s="214">
        <v>4.936373729609702E-2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45533</v>
      </c>
      <c r="E145" s="210">
        <v>3295.05</v>
      </c>
      <c r="F145" s="210">
        <v>3289.1666666666665</v>
      </c>
      <c r="G145" s="212">
        <v>3268.833333333333</v>
      </c>
      <c r="H145" s="212">
        <v>3242.6166666666663</v>
      </c>
      <c r="I145" s="212">
        <v>3222.2833333333328</v>
      </c>
      <c r="J145" s="212">
        <v>3315.3833333333332</v>
      </c>
      <c r="K145" s="212">
        <v>3335.7166666666662</v>
      </c>
      <c r="L145" s="212">
        <v>3361.9333333333334</v>
      </c>
      <c r="M145" s="213">
        <v>3309.5</v>
      </c>
      <c r="N145" s="213">
        <v>3262.95</v>
      </c>
      <c r="O145" s="213">
        <v>2668750</v>
      </c>
      <c r="P145" s="214">
        <v>-4.3287327478042661E-2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45533</v>
      </c>
      <c r="E146" s="210">
        <v>2495.4499999999998</v>
      </c>
      <c r="F146" s="210">
        <v>2502.75</v>
      </c>
      <c r="G146" s="212">
        <v>2483.5</v>
      </c>
      <c r="H146" s="212">
        <v>2471.5500000000002</v>
      </c>
      <c r="I146" s="212">
        <v>2452.3000000000002</v>
      </c>
      <c r="J146" s="212">
        <v>2514.6999999999998</v>
      </c>
      <c r="K146" s="212">
        <v>2533.9499999999998</v>
      </c>
      <c r="L146" s="212">
        <v>2545.8999999999996</v>
      </c>
      <c r="M146" s="213">
        <v>2522</v>
      </c>
      <c r="N146" s="213">
        <v>2490.8000000000002</v>
      </c>
      <c r="O146" s="213">
        <v>6737200</v>
      </c>
      <c r="P146" s="214">
        <v>4.2910216718266253E-2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45533</v>
      </c>
      <c r="E147" s="210">
        <v>226.78</v>
      </c>
      <c r="F147" s="210">
        <v>228.23</v>
      </c>
      <c r="G147" s="212">
        <v>224.95</v>
      </c>
      <c r="H147" s="212">
        <v>223.12</v>
      </c>
      <c r="I147" s="212">
        <v>219.84</v>
      </c>
      <c r="J147" s="212">
        <v>230.05999999999997</v>
      </c>
      <c r="K147" s="212">
        <v>233.34</v>
      </c>
      <c r="L147" s="212">
        <v>235.16999999999996</v>
      </c>
      <c r="M147" s="213">
        <v>231.51</v>
      </c>
      <c r="N147" s="213">
        <v>226.4</v>
      </c>
      <c r="O147" s="213">
        <v>99535500</v>
      </c>
      <c r="P147" s="214">
        <v>2.3411835469393422E-2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45533</v>
      </c>
      <c r="E148" s="210">
        <v>409.25</v>
      </c>
      <c r="F148" s="210">
        <v>410.55</v>
      </c>
      <c r="G148" s="212">
        <v>406.70000000000005</v>
      </c>
      <c r="H148" s="212">
        <v>404.15000000000003</v>
      </c>
      <c r="I148" s="212">
        <v>400.30000000000007</v>
      </c>
      <c r="J148" s="212">
        <v>413.1</v>
      </c>
      <c r="K148" s="212">
        <v>416.95000000000005</v>
      </c>
      <c r="L148" s="212">
        <v>419.5</v>
      </c>
      <c r="M148" s="213">
        <v>414.4</v>
      </c>
      <c r="N148" s="213">
        <v>408</v>
      </c>
      <c r="O148" s="213">
        <v>97309500</v>
      </c>
      <c r="P148" s="214">
        <v>4.6811463241463888E-2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45533</v>
      </c>
      <c r="E149" s="210">
        <v>1712.5</v>
      </c>
      <c r="F149" s="210">
        <v>1719.8500000000001</v>
      </c>
      <c r="G149" s="212">
        <v>1702.7000000000003</v>
      </c>
      <c r="H149" s="212">
        <v>1692.9</v>
      </c>
      <c r="I149" s="212">
        <v>1675.7500000000002</v>
      </c>
      <c r="J149" s="212">
        <v>1729.6500000000003</v>
      </c>
      <c r="K149" s="212">
        <v>1746.8000000000004</v>
      </c>
      <c r="L149" s="212">
        <v>1756.6000000000004</v>
      </c>
      <c r="M149" s="213">
        <v>1737</v>
      </c>
      <c r="N149" s="213">
        <v>1710.05</v>
      </c>
      <c r="O149" s="213">
        <v>8320900</v>
      </c>
      <c r="P149" s="214">
        <v>-7.7629382303839737E-3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45533</v>
      </c>
      <c r="E150" s="210">
        <v>11006.95</v>
      </c>
      <c r="F150" s="210">
        <v>11000.933333333334</v>
      </c>
      <c r="G150" s="212">
        <v>10881.866666666669</v>
      </c>
      <c r="H150" s="212">
        <v>10756.783333333335</v>
      </c>
      <c r="I150" s="212">
        <v>10637.716666666669</v>
      </c>
      <c r="J150" s="212">
        <v>11126.016666666668</v>
      </c>
      <c r="K150" s="212">
        <v>11245.083333333334</v>
      </c>
      <c r="L150" s="212">
        <v>11370.166666666668</v>
      </c>
      <c r="M150" s="213">
        <v>11120</v>
      </c>
      <c r="N150" s="213">
        <v>10875.85</v>
      </c>
      <c r="O150" s="213">
        <v>1386300</v>
      </c>
      <c r="P150" s="214">
        <v>5.5124392543700589E-3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45533</v>
      </c>
      <c r="E151" s="210">
        <v>327.7</v>
      </c>
      <c r="F151" s="210">
        <v>327.24999999999994</v>
      </c>
      <c r="G151" s="212">
        <v>324.59999999999991</v>
      </c>
      <c r="H151" s="212">
        <v>321.49999999999994</v>
      </c>
      <c r="I151" s="212">
        <v>318.84999999999991</v>
      </c>
      <c r="J151" s="212">
        <v>330.34999999999991</v>
      </c>
      <c r="K151" s="212">
        <v>332.99999999999989</v>
      </c>
      <c r="L151" s="212">
        <v>336.09999999999991</v>
      </c>
      <c r="M151" s="213">
        <v>329.9</v>
      </c>
      <c r="N151" s="213">
        <v>324.14999999999998</v>
      </c>
      <c r="O151" s="213">
        <v>125051850</v>
      </c>
      <c r="P151" s="214">
        <v>-3.5155727843871137E-2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45533</v>
      </c>
      <c r="E152" s="210">
        <v>41453.599999999999</v>
      </c>
      <c r="F152" s="210">
        <v>41471.65</v>
      </c>
      <c r="G152" s="212">
        <v>41159.5</v>
      </c>
      <c r="H152" s="212">
        <v>40865.4</v>
      </c>
      <c r="I152" s="212">
        <v>40553.25</v>
      </c>
      <c r="J152" s="212">
        <v>41765.75</v>
      </c>
      <c r="K152" s="212">
        <v>42077.900000000009</v>
      </c>
      <c r="L152" s="212">
        <v>42372</v>
      </c>
      <c r="M152" s="213">
        <v>41783.800000000003</v>
      </c>
      <c r="N152" s="213">
        <v>41177.550000000003</v>
      </c>
      <c r="O152" s="213">
        <v>191805</v>
      </c>
      <c r="P152" s="214">
        <v>3.6891679748822606E-3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45533</v>
      </c>
      <c r="E153" s="210">
        <v>1066.5999999999999</v>
      </c>
      <c r="F153" s="210">
        <v>1071.5833333333333</v>
      </c>
      <c r="G153" s="212">
        <v>1057.0166666666664</v>
      </c>
      <c r="H153" s="212">
        <v>1047.4333333333332</v>
      </c>
      <c r="I153" s="212">
        <v>1032.8666666666663</v>
      </c>
      <c r="J153" s="212">
        <v>1081.1666666666665</v>
      </c>
      <c r="K153" s="212">
        <v>1095.7333333333336</v>
      </c>
      <c r="L153" s="212">
        <v>1105.3166666666666</v>
      </c>
      <c r="M153" s="213">
        <v>1086.1500000000001</v>
      </c>
      <c r="N153" s="213">
        <v>1062</v>
      </c>
      <c r="O153" s="213">
        <v>10018500</v>
      </c>
      <c r="P153" s="214">
        <v>7.1627836839327453E-3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45533</v>
      </c>
      <c r="E154" s="210">
        <v>4994.3</v>
      </c>
      <c r="F154" s="210">
        <v>4958.9833333333336</v>
      </c>
      <c r="G154" s="212">
        <v>4873.0166666666673</v>
      </c>
      <c r="H154" s="212">
        <v>4751.7333333333336</v>
      </c>
      <c r="I154" s="212">
        <v>4665.7666666666673</v>
      </c>
      <c r="J154" s="212">
        <v>5080.2666666666673</v>
      </c>
      <c r="K154" s="212">
        <v>5166.2333333333345</v>
      </c>
      <c r="L154" s="212">
        <v>5287.5166666666673</v>
      </c>
      <c r="M154" s="213">
        <v>5044.95</v>
      </c>
      <c r="N154" s="213">
        <v>4837.7</v>
      </c>
      <c r="O154" s="213">
        <v>2443400</v>
      </c>
      <c r="P154" s="214">
        <v>3.7008742891095833E-2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45533</v>
      </c>
      <c r="E155" s="210">
        <v>368.5</v>
      </c>
      <c r="F155" s="210">
        <v>369.18333333333334</v>
      </c>
      <c r="G155" s="212">
        <v>366.76666666666665</v>
      </c>
      <c r="H155" s="212">
        <v>365.0333333333333</v>
      </c>
      <c r="I155" s="212">
        <v>362.61666666666662</v>
      </c>
      <c r="J155" s="212">
        <v>370.91666666666669</v>
      </c>
      <c r="K155" s="212">
        <v>373.33333333333331</v>
      </c>
      <c r="L155" s="212">
        <v>375.06666666666672</v>
      </c>
      <c r="M155" s="213">
        <v>371.6</v>
      </c>
      <c r="N155" s="213">
        <v>367.45</v>
      </c>
      <c r="O155" s="213">
        <v>29241000</v>
      </c>
      <c r="P155" s="214">
        <v>1.7113638735260357E-2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45533</v>
      </c>
      <c r="E156" s="210">
        <v>538.95000000000005</v>
      </c>
      <c r="F156" s="210">
        <v>538.41666666666674</v>
      </c>
      <c r="G156" s="212">
        <v>531.98333333333346</v>
      </c>
      <c r="H156" s="212">
        <v>525.01666666666677</v>
      </c>
      <c r="I156" s="212">
        <v>518.58333333333348</v>
      </c>
      <c r="J156" s="212">
        <v>545.38333333333344</v>
      </c>
      <c r="K156" s="212">
        <v>551.81666666666683</v>
      </c>
      <c r="L156" s="212">
        <v>558.78333333333342</v>
      </c>
      <c r="M156" s="213">
        <v>544.85</v>
      </c>
      <c r="N156" s="213">
        <v>531.45000000000005</v>
      </c>
      <c r="O156" s="213">
        <v>56427800</v>
      </c>
      <c r="P156" s="214">
        <v>8.0503833515881709E-2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45533</v>
      </c>
      <c r="E157" s="210">
        <v>3084.5</v>
      </c>
      <c r="F157" s="210">
        <v>3085.6166666666668</v>
      </c>
      <c r="G157" s="212">
        <v>3069.2333333333336</v>
      </c>
      <c r="H157" s="212">
        <v>3053.9666666666667</v>
      </c>
      <c r="I157" s="212">
        <v>3037.5833333333335</v>
      </c>
      <c r="J157" s="212">
        <v>3100.8833333333337</v>
      </c>
      <c r="K157" s="212">
        <v>3117.2666666666669</v>
      </c>
      <c r="L157" s="212">
        <v>3132.5333333333338</v>
      </c>
      <c r="M157" s="213">
        <v>3102</v>
      </c>
      <c r="N157" s="213">
        <v>3070.35</v>
      </c>
      <c r="O157" s="213">
        <v>2837250</v>
      </c>
      <c r="P157" s="214">
        <v>-6.8259385665529011E-3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45533</v>
      </c>
      <c r="E158" s="210">
        <v>4492.75</v>
      </c>
      <c r="F158" s="210">
        <v>4472.6166666666668</v>
      </c>
      <c r="G158" s="212">
        <v>4432.6333333333332</v>
      </c>
      <c r="H158" s="212">
        <v>4372.5166666666664</v>
      </c>
      <c r="I158" s="212">
        <v>4332.5333333333328</v>
      </c>
      <c r="J158" s="212">
        <v>4532.7333333333336</v>
      </c>
      <c r="K158" s="212">
        <v>4572.7166666666672</v>
      </c>
      <c r="L158" s="212">
        <v>4632.8333333333339</v>
      </c>
      <c r="M158" s="213">
        <v>4512.6000000000004</v>
      </c>
      <c r="N158" s="213">
        <v>4412.5</v>
      </c>
      <c r="O158" s="213">
        <v>1811250</v>
      </c>
      <c r="P158" s="214">
        <v>-5.6886227544910177E-2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45533</v>
      </c>
      <c r="E159" s="210">
        <v>114.69</v>
      </c>
      <c r="F159" s="210">
        <v>115.14666666666666</v>
      </c>
      <c r="G159" s="212">
        <v>114.04333333333332</v>
      </c>
      <c r="H159" s="212">
        <v>113.39666666666666</v>
      </c>
      <c r="I159" s="212">
        <v>112.29333333333332</v>
      </c>
      <c r="J159" s="212">
        <v>115.79333333333332</v>
      </c>
      <c r="K159" s="212">
        <v>116.89666666666665</v>
      </c>
      <c r="L159" s="212">
        <v>117.54333333333332</v>
      </c>
      <c r="M159" s="213">
        <v>116.25</v>
      </c>
      <c r="N159" s="213">
        <v>114.5</v>
      </c>
      <c r="O159" s="213">
        <v>290304000</v>
      </c>
      <c r="P159" s="214">
        <v>3.4022909899128054E-2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45533</v>
      </c>
      <c r="E160" s="210">
        <v>6771.25</v>
      </c>
      <c r="F160" s="210">
        <v>6764.3500000000013</v>
      </c>
      <c r="G160" s="212">
        <v>6714.5000000000027</v>
      </c>
      <c r="H160" s="212">
        <v>6657.7500000000018</v>
      </c>
      <c r="I160" s="212">
        <v>6607.9000000000033</v>
      </c>
      <c r="J160" s="212">
        <v>6821.1000000000022</v>
      </c>
      <c r="K160" s="212">
        <v>6870.9500000000007</v>
      </c>
      <c r="L160" s="212">
        <v>6927.7000000000016</v>
      </c>
      <c r="M160" s="213">
        <v>6814.2</v>
      </c>
      <c r="N160" s="213">
        <v>6707.6</v>
      </c>
      <c r="O160" s="213">
        <v>2808375</v>
      </c>
      <c r="P160" s="214">
        <v>-3.5419886656362698E-2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45533</v>
      </c>
      <c r="E161" s="210">
        <v>334.4</v>
      </c>
      <c r="F161" s="210">
        <v>335.71666666666664</v>
      </c>
      <c r="G161" s="212">
        <v>332.68333333333328</v>
      </c>
      <c r="H161" s="212">
        <v>330.96666666666664</v>
      </c>
      <c r="I161" s="212">
        <v>327.93333333333328</v>
      </c>
      <c r="J161" s="212">
        <v>337.43333333333328</v>
      </c>
      <c r="K161" s="212">
        <v>340.4666666666667</v>
      </c>
      <c r="L161" s="212">
        <v>342.18333333333328</v>
      </c>
      <c r="M161" s="213">
        <v>338.75</v>
      </c>
      <c r="N161" s="213">
        <v>334</v>
      </c>
      <c r="O161" s="213">
        <v>81878400</v>
      </c>
      <c r="P161" s="214">
        <v>3.4855504081182441E-3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45533</v>
      </c>
      <c r="E162" s="210">
        <v>1520.8</v>
      </c>
      <c r="F162" s="210">
        <v>1530.3666666666668</v>
      </c>
      <c r="G162" s="212">
        <v>1507.4833333333336</v>
      </c>
      <c r="H162" s="212">
        <v>1494.1666666666667</v>
      </c>
      <c r="I162" s="212">
        <v>1471.2833333333335</v>
      </c>
      <c r="J162" s="212">
        <v>1543.6833333333336</v>
      </c>
      <c r="K162" s="212">
        <v>1566.5666666666668</v>
      </c>
      <c r="L162" s="212">
        <v>1579.8833333333337</v>
      </c>
      <c r="M162" s="213">
        <v>1553.25</v>
      </c>
      <c r="N162" s="213">
        <v>1517.05</v>
      </c>
      <c r="O162" s="213">
        <v>4376471</v>
      </c>
      <c r="P162" s="214">
        <v>-7.2297472176688804E-2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45533</v>
      </c>
      <c r="E163" s="210">
        <v>822.4</v>
      </c>
      <c r="F163" s="210">
        <v>825.85</v>
      </c>
      <c r="G163" s="212">
        <v>817.6</v>
      </c>
      <c r="H163" s="212">
        <v>812.8</v>
      </c>
      <c r="I163" s="212">
        <v>804.55</v>
      </c>
      <c r="J163" s="212">
        <v>830.65000000000009</v>
      </c>
      <c r="K163" s="212">
        <v>838.90000000000009</v>
      </c>
      <c r="L163" s="212">
        <v>843.70000000000016</v>
      </c>
      <c r="M163" s="213">
        <v>834.1</v>
      </c>
      <c r="N163" s="213">
        <v>821.05</v>
      </c>
      <c r="O163" s="213">
        <v>12897900</v>
      </c>
      <c r="P163" s="214">
        <v>-5.6812531079065143E-2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45533</v>
      </c>
      <c r="E164" s="210">
        <v>227.93</v>
      </c>
      <c r="F164" s="210">
        <v>228.99333333333334</v>
      </c>
      <c r="G164" s="212">
        <v>224.71666666666667</v>
      </c>
      <c r="H164" s="212">
        <v>221.50333333333333</v>
      </c>
      <c r="I164" s="212">
        <v>217.22666666666666</v>
      </c>
      <c r="J164" s="212">
        <v>232.20666666666668</v>
      </c>
      <c r="K164" s="212">
        <v>236.48333333333332</v>
      </c>
      <c r="L164" s="212">
        <v>239.69666666666669</v>
      </c>
      <c r="M164" s="213">
        <v>233.27</v>
      </c>
      <c r="N164" s="213">
        <v>225.78</v>
      </c>
      <c r="O164" s="213">
        <v>71920000</v>
      </c>
      <c r="P164" s="214">
        <v>3.1369877747105007E-2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45533</v>
      </c>
      <c r="E165" s="210">
        <v>618.5</v>
      </c>
      <c r="F165" s="210">
        <v>618.86666666666667</v>
      </c>
      <c r="G165" s="212">
        <v>612.73333333333335</v>
      </c>
      <c r="H165" s="212">
        <v>606.9666666666667</v>
      </c>
      <c r="I165" s="212">
        <v>600.83333333333337</v>
      </c>
      <c r="J165" s="212">
        <v>624.63333333333333</v>
      </c>
      <c r="K165" s="212">
        <v>630.76666666666677</v>
      </c>
      <c r="L165" s="212">
        <v>636.5333333333333</v>
      </c>
      <c r="M165" s="213">
        <v>625</v>
      </c>
      <c r="N165" s="213">
        <v>613.1</v>
      </c>
      <c r="O165" s="213">
        <v>52614000</v>
      </c>
      <c r="P165" s="214">
        <v>-3.6359504601749799E-3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45533</v>
      </c>
      <c r="E166" s="210">
        <v>3000.1</v>
      </c>
      <c r="F166" s="210">
        <v>3002</v>
      </c>
      <c r="G166" s="212">
        <v>2986.65</v>
      </c>
      <c r="H166" s="212">
        <v>2973.2000000000003</v>
      </c>
      <c r="I166" s="212">
        <v>2957.8500000000004</v>
      </c>
      <c r="J166" s="212">
        <v>3015.45</v>
      </c>
      <c r="K166" s="212">
        <v>3030.8</v>
      </c>
      <c r="L166" s="212">
        <v>3044.2499999999995</v>
      </c>
      <c r="M166" s="213">
        <v>3017.35</v>
      </c>
      <c r="N166" s="213">
        <v>2988.55</v>
      </c>
      <c r="O166" s="213">
        <v>47569000</v>
      </c>
      <c r="P166" s="214">
        <v>1.6686881856021542E-2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45533</v>
      </c>
      <c r="E167" s="210">
        <v>134.19</v>
      </c>
      <c r="F167" s="210">
        <v>134.68666666666667</v>
      </c>
      <c r="G167" s="212">
        <v>133.00333333333333</v>
      </c>
      <c r="H167" s="212">
        <v>131.81666666666666</v>
      </c>
      <c r="I167" s="212">
        <v>130.13333333333333</v>
      </c>
      <c r="J167" s="212">
        <v>135.87333333333333</v>
      </c>
      <c r="K167" s="212">
        <v>137.55666666666667</v>
      </c>
      <c r="L167" s="212">
        <v>138.74333333333334</v>
      </c>
      <c r="M167" s="213">
        <v>136.37</v>
      </c>
      <c r="N167" s="213">
        <v>133.5</v>
      </c>
      <c r="O167" s="213">
        <v>145704000</v>
      </c>
      <c r="P167" s="214">
        <v>-1.8906699547883272E-3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45533</v>
      </c>
      <c r="E168" s="210">
        <v>733.35</v>
      </c>
      <c r="F168" s="210">
        <v>735.9</v>
      </c>
      <c r="G168" s="212">
        <v>726.55</v>
      </c>
      <c r="H168" s="212">
        <v>719.75</v>
      </c>
      <c r="I168" s="212">
        <v>710.4</v>
      </c>
      <c r="J168" s="212">
        <v>742.69999999999993</v>
      </c>
      <c r="K168" s="212">
        <v>752.05000000000007</v>
      </c>
      <c r="L168" s="212">
        <v>758.84999999999991</v>
      </c>
      <c r="M168" s="213">
        <v>745.25</v>
      </c>
      <c r="N168" s="213">
        <v>729.1</v>
      </c>
      <c r="O168" s="213">
        <v>22680800</v>
      </c>
      <c r="P168" s="214">
        <v>-3.2345392539464895E-3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45533</v>
      </c>
      <c r="E169" s="210">
        <v>1837.7</v>
      </c>
      <c r="F169" s="210">
        <v>1836.3666666666668</v>
      </c>
      <c r="G169" s="212">
        <v>1824.2833333333335</v>
      </c>
      <c r="H169" s="212">
        <v>1810.8666666666668</v>
      </c>
      <c r="I169" s="212">
        <v>1798.7833333333335</v>
      </c>
      <c r="J169" s="212">
        <v>1849.7833333333335</v>
      </c>
      <c r="K169" s="212">
        <v>1861.8666666666666</v>
      </c>
      <c r="L169" s="212">
        <v>1875.2833333333335</v>
      </c>
      <c r="M169" s="213">
        <v>1848.45</v>
      </c>
      <c r="N169" s="213">
        <v>1822.95</v>
      </c>
      <c r="O169" s="213">
        <v>7294500</v>
      </c>
      <c r="P169" s="214">
        <v>-1.1183407889385929E-2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45533</v>
      </c>
      <c r="E170" s="210">
        <v>809.25</v>
      </c>
      <c r="F170" s="210">
        <v>811.33333333333337</v>
      </c>
      <c r="G170" s="212">
        <v>804.91666666666674</v>
      </c>
      <c r="H170" s="212">
        <v>800.58333333333337</v>
      </c>
      <c r="I170" s="212">
        <v>794.16666666666674</v>
      </c>
      <c r="J170" s="212">
        <v>815.66666666666674</v>
      </c>
      <c r="K170" s="212">
        <v>822.08333333333348</v>
      </c>
      <c r="L170" s="212">
        <v>826.41666666666674</v>
      </c>
      <c r="M170" s="213">
        <v>817.75</v>
      </c>
      <c r="N170" s="213">
        <v>807</v>
      </c>
      <c r="O170" s="213">
        <v>107187000</v>
      </c>
      <c r="P170" s="214">
        <v>6.0247041804221226E-2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45533</v>
      </c>
      <c r="E171" s="210">
        <v>24693.35</v>
      </c>
      <c r="F171" s="210">
        <v>24746.100000000002</v>
      </c>
      <c r="G171" s="212">
        <v>24573.500000000004</v>
      </c>
      <c r="H171" s="212">
        <v>24453.65</v>
      </c>
      <c r="I171" s="212">
        <v>24281.050000000003</v>
      </c>
      <c r="J171" s="212">
        <v>24865.950000000004</v>
      </c>
      <c r="K171" s="212">
        <v>25038.550000000003</v>
      </c>
      <c r="L171" s="212">
        <v>25158.400000000005</v>
      </c>
      <c r="M171" s="213">
        <v>24918.7</v>
      </c>
      <c r="N171" s="213">
        <v>24626.25</v>
      </c>
      <c r="O171" s="213">
        <v>318275</v>
      </c>
      <c r="P171" s="214">
        <v>1.6609438632915436E-2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45533</v>
      </c>
      <c r="E172" s="210">
        <v>6968.1</v>
      </c>
      <c r="F172" s="210">
        <v>6989.5166666666664</v>
      </c>
      <c r="G172" s="212">
        <v>6934.083333333333</v>
      </c>
      <c r="H172" s="212">
        <v>6900.0666666666666</v>
      </c>
      <c r="I172" s="212">
        <v>6844.6333333333332</v>
      </c>
      <c r="J172" s="212">
        <v>7023.5333333333328</v>
      </c>
      <c r="K172" s="212">
        <v>7078.9666666666672</v>
      </c>
      <c r="L172" s="212">
        <v>7112.9833333333327</v>
      </c>
      <c r="M172" s="213">
        <v>7044.95</v>
      </c>
      <c r="N172" s="213">
        <v>6955.5</v>
      </c>
      <c r="O172" s="213">
        <v>2255400</v>
      </c>
      <c r="P172" s="214">
        <v>8.0450522928399038E-3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45533</v>
      </c>
      <c r="E173" s="210">
        <v>2539.15</v>
      </c>
      <c r="F173" s="210">
        <v>2540.0666666666671</v>
      </c>
      <c r="G173" s="212">
        <v>2516.983333333334</v>
      </c>
      <c r="H173" s="212">
        <v>2494.8166666666671</v>
      </c>
      <c r="I173" s="212">
        <v>2471.733333333334</v>
      </c>
      <c r="J173" s="212">
        <v>2562.233333333334</v>
      </c>
      <c r="K173" s="212">
        <v>2585.3166666666671</v>
      </c>
      <c r="L173" s="212">
        <v>2607.483333333334</v>
      </c>
      <c r="M173" s="213">
        <v>2563.15</v>
      </c>
      <c r="N173" s="213">
        <v>2517.9</v>
      </c>
      <c r="O173" s="213">
        <v>5707125</v>
      </c>
      <c r="P173" s="214">
        <v>-4.3010752688172046E-2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45533</v>
      </c>
      <c r="E174" s="210">
        <v>3203.65</v>
      </c>
      <c r="F174" s="210">
        <v>3209.8666666666668</v>
      </c>
      <c r="G174" s="212">
        <v>3181.7833333333338</v>
      </c>
      <c r="H174" s="212">
        <v>3159.916666666667</v>
      </c>
      <c r="I174" s="212">
        <v>3131.8333333333339</v>
      </c>
      <c r="J174" s="212">
        <v>3231.7333333333336</v>
      </c>
      <c r="K174" s="212">
        <v>3259.8166666666666</v>
      </c>
      <c r="L174" s="212">
        <v>3281.6833333333334</v>
      </c>
      <c r="M174" s="213">
        <v>3237.95</v>
      </c>
      <c r="N174" s="213">
        <v>3188</v>
      </c>
      <c r="O174" s="213">
        <v>6160500</v>
      </c>
      <c r="P174" s="214">
        <v>-2.0697219705279223E-2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45533</v>
      </c>
      <c r="E175" s="210">
        <v>1809.7</v>
      </c>
      <c r="F175" s="210">
        <v>1803.0999999999997</v>
      </c>
      <c r="G175" s="212">
        <v>1788.4499999999994</v>
      </c>
      <c r="H175" s="212">
        <v>1767.1999999999996</v>
      </c>
      <c r="I175" s="212">
        <v>1752.5499999999993</v>
      </c>
      <c r="J175" s="212">
        <v>1824.3499999999995</v>
      </c>
      <c r="K175" s="212">
        <v>1838.9999999999995</v>
      </c>
      <c r="L175" s="212">
        <v>1860.2499999999995</v>
      </c>
      <c r="M175" s="213">
        <v>1817.75</v>
      </c>
      <c r="N175" s="213">
        <v>1781.85</v>
      </c>
      <c r="O175" s="213">
        <v>18993100</v>
      </c>
      <c r="P175" s="214">
        <v>6.2455947999060221E-2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45533</v>
      </c>
      <c r="E176" s="210">
        <v>817.95</v>
      </c>
      <c r="F176" s="210">
        <v>819.1</v>
      </c>
      <c r="G176" s="212">
        <v>807.85</v>
      </c>
      <c r="H176" s="212">
        <v>797.75</v>
      </c>
      <c r="I176" s="212">
        <v>786.5</v>
      </c>
      <c r="J176" s="212">
        <v>829.2</v>
      </c>
      <c r="K176" s="212">
        <v>840.45</v>
      </c>
      <c r="L176" s="212">
        <v>850.55000000000007</v>
      </c>
      <c r="M176" s="213">
        <v>830.35</v>
      </c>
      <c r="N176" s="213">
        <v>809</v>
      </c>
      <c r="O176" s="213">
        <v>8158500</v>
      </c>
      <c r="P176" s="214">
        <v>2.1600300525920362E-2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45533</v>
      </c>
      <c r="E177" s="210">
        <v>843.3</v>
      </c>
      <c r="F177" s="210">
        <v>839.36666666666667</v>
      </c>
      <c r="G177" s="212">
        <v>831.83333333333337</v>
      </c>
      <c r="H177" s="212">
        <v>820.36666666666667</v>
      </c>
      <c r="I177" s="212">
        <v>812.83333333333337</v>
      </c>
      <c r="J177" s="212">
        <v>850.83333333333337</v>
      </c>
      <c r="K177" s="212">
        <v>858.36666666666667</v>
      </c>
      <c r="L177" s="212">
        <v>869.83333333333337</v>
      </c>
      <c r="M177" s="213">
        <v>846.9</v>
      </c>
      <c r="N177" s="213">
        <v>827.9</v>
      </c>
      <c r="O177" s="213">
        <v>5666000</v>
      </c>
      <c r="P177" s="214">
        <v>-2.8297033098953869E-2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45533</v>
      </c>
      <c r="E178" s="210">
        <v>1075.05</v>
      </c>
      <c r="F178" s="210">
        <v>1083.8500000000001</v>
      </c>
      <c r="G178" s="212">
        <v>1061.7000000000003</v>
      </c>
      <c r="H178" s="212">
        <v>1048.3500000000001</v>
      </c>
      <c r="I178" s="212">
        <v>1026.2000000000003</v>
      </c>
      <c r="J178" s="212">
        <v>1097.2000000000003</v>
      </c>
      <c r="K178" s="212">
        <v>1119.3500000000004</v>
      </c>
      <c r="L178" s="212">
        <v>1132.7000000000003</v>
      </c>
      <c r="M178" s="213">
        <v>1106</v>
      </c>
      <c r="N178" s="213">
        <v>1070.5</v>
      </c>
      <c r="O178" s="213">
        <v>9520500</v>
      </c>
      <c r="P178" s="214">
        <v>3.9577202570416192E-2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45533</v>
      </c>
      <c r="E179" s="210">
        <v>1930.4</v>
      </c>
      <c r="F179" s="210">
        <v>1942.8666666666668</v>
      </c>
      <c r="G179" s="212">
        <v>1914.5333333333335</v>
      </c>
      <c r="H179" s="212">
        <v>1898.6666666666667</v>
      </c>
      <c r="I179" s="212">
        <v>1870.3333333333335</v>
      </c>
      <c r="J179" s="212">
        <v>1958.7333333333336</v>
      </c>
      <c r="K179" s="212">
        <v>1987.0666666666666</v>
      </c>
      <c r="L179" s="212">
        <v>2002.9333333333336</v>
      </c>
      <c r="M179" s="213">
        <v>1971.2</v>
      </c>
      <c r="N179" s="213">
        <v>1927</v>
      </c>
      <c r="O179" s="213">
        <v>6149500</v>
      </c>
      <c r="P179" s="214">
        <v>-8.3051120786969846E-3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45533</v>
      </c>
      <c r="E180" s="210">
        <v>1203.45</v>
      </c>
      <c r="F180" s="210">
        <v>1206.55</v>
      </c>
      <c r="G180" s="212">
        <v>1193</v>
      </c>
      <c r="H180" s="212">
        <v>1182.55</v>
      </c>
      <c r="I180" s="212">
        <v>1169</v>
      </c>
      <c r="J180" s="212">
        <v>1217</v>
      </c>
      <c r="K180" s="212">
        <v>1230.5499999999997</v>
      </c>
      <c r="L180" s="212">
        <v>1241</v>
      </c>
      <c r="M180" s="213">
        <v>1220.0999999999999</v>
      </c>
      <c r="N180" s="213">
        <v>1196.0999999999999</v>
      </c>
      <c r="O180" s="213">
        <v>12261384</v>
      </c>
      <c r="P180" s="214">
        <v>2.0300523639675192E-2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45533</v>
      </c>
      <c r="E181" s="210">
        <v>1072.3</v>
      </c>
      <c r="F181" s="210">
        <v>1071.7833333333333</v>
      </c>
      <c r="G181" s="212">
        <v>1060.3666666666666</v>
      </c>
      <c r="H181" s="212">
        <v>1048.4333333333332</v>
      </c>
      <c r="I181" s="212">
        <v>1037.0166666666664</v>
      </c>
      <c r="J181" s="212">
        <v>1083.7166666666667</v>
      </c>
      <c r="K181" s="212">
        <v>1095.1333333333337</v>
      </c>
      <c r="L181" s="212">
        <v>1107.0666666666668</v>
      </c>
      <c r="M181" s="213">
        <v>1083.2</v>
      </c>
      <c r="N181" s="213">
        <v>1059.8499999999999</v>
      </c>
      <c r="O181" s="213">
        <v>84698350</v>
      </c>
      <c r="P181" s="214">
        <v>1.2878274653213978E-2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45533</v>
      </c>
      <c r="E182" s="210">
        <v>431.05</v>
      </c>
      <c r="F182" s="210">
        <v>431.23333333333335</v>
      </c>
      <c r="G182" s="212">
        <v>428.51666666666671</v>
      </c>
      <c r="H182" s="212">
        <v>425.98333333333335</v>
      </c>
      <c r="I182" s="212">
        <v>423.26666666666671</v>
      </c>
      <c r="J182" s="212">
        <v>433.76666666666671</v>
      </c>
      <c r="K182" s="212">
        <v>436.48333333333341</v>
      </c>
      <c r="L182" s="212">
        <v>439.01666666666671</v>
      </c>
      <c r="M182" s="213">
        <v>433.95</v>
      </c>
      <c r="N182" s="213">
        <v>428.7</v>
      </c>
      <c r="O182" s="213">
        <v>91050750</v>
      </c>
      <c r="P182" s="214">
        <v>-1.9124490983129728E-2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45533</v>
      </c>
      <c r="E183" s="210">
        <v>153.88999999999999</v>
      </c>
      <c r="F183" s="210">
        <v>154.04999999999998</v>
      </c>
      <c r="G183" s="212">
        <v>152.94999999999996</v>
      </c>
      <c r="H183" s="212">
        <v>152.01</v>
      </c>
      <c r="I183" s="212">
        <v>150.90999999999997</v>
      </c>
      <c r="J183" s="212">
        <v>154.98999999999995</v>
      </c>
      <c r="K183" s="212">
        <v>156.08999999999997</v>
      </c>
      <c r="L183" s="212">
        <v>157.02999999999994</v>
      </c>
      <c r="M183" s="213">
        <v>155.15</v>
      </c>
      <c r="N183" s="213">
        <v>153.11000000000001</v>
      </c>
      <c r="O183" s="213">
        <v>283365500</v>
      </c>
      <c r="P183" s="214">
        <v>1.0711132908288377E-2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45533</v>
      </c>
      <c r="E184" s="210">
        <v>4506.45</v>
      </c>
      <c r="F184" s="210">
        <v>4509.583333333333</v>
      </c>
      <c r="G184" s="212">
        <v>4457.2666666666664</v>
      </c>
      <c r="H184" s="212">
        <v>4408.083333333333</v>
      </c>
      <c r="I184" s="212">
        <v>4355.7666666666664</v>
      </c>
      <c r="J184" s="212">
        <v>4558.7666666666664</v>
      </c>
      <c r="K184" s="212">
        <v>4611.0833333333339</v>
      </c>
      <c r="L184" s="212">
        <v>4660.2666666666664</v>
      </c>
      <c r="M184" s="213">
        <v>4561.8999999999996</v>
      </c>
      <c r="N184" s="213">
        <v>4460.3999999999996</v>
      </c>
      <c r="O184" s="213">
        <v>14644175</v>
      </c>
      <c r="P184" s="214">
        <v>2.8957528957528959E-2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45533</v>
      </c>
      <c r="E185" s="210">
        <v>1629.5</v>
      </c>
      <c r="F185" s="210">
        <v>1635.4166666666667</v>
      </c>
      <c r="G185" s="212">
        <v>1607.7333333333336</v>
      </c>
      <c r="H185" s="212">
        <v>1585.9666666666669</v>
      </c>
      <c r="I185" s="212">
        <v>1558.2833333333338</v>
      </c>
      <c r="J185" s="212">
        <v>1657.1833333333334</v>
      </c>
      <c r="K185" s="212">
        <v>1684.8666666666663</v>
      </c>
      <c r="L185" s="212">
        <v>1706.6333333333332</v>
      </c>
      <c r="M185" s="213">
        <v>1663.1</v>
      </c>
      <c r="N185" s="213">
        <v>1613.65</v>
      </c>
      <c r="O185" s="213">
        <v>12240600</v>
      </c>
      <c r="P185" s="214">
        <v>-5.5084332650872578E-3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45533</v>
      </c>
      <c r="E186" s="210">
        <v>3530.35</v>
      </c>
      <c r="F186" s="210">
        <v>3541.75</v>
      </c>
      <c r="G186" s="212">
        <v>3512.1</v>
      </c>
      <c r="H186" s="212">
        <v>3493.85</v>
      </c>
      <c r="I186" s="212">
        <v>3464.2</v>
      </c>
      <c r="J186" s="212">
        <v>3560</v>
      </c>
      <c r="K186" s="212">
        <v>3589.6499999999996</v>
      </c>
      <c r="L186" s="212">
        <v>3607.9</v>
      </c>
      <c r="M186" s="213">
        <v>3571.4</v>
      </c>
      <c r="N186" s="213">
        <v>3523.5</v>
      </c>
      <c r="O186" s="213">
        <v>9355325</v>
      </c>
      <c r="P186" s="214">
        <v>-2.764691973298896E-2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45533</v>
      </c>
      <c r="E187" s="210">
        <v>3430.35</v>
      </c>
      <c r="F187" s="210">
        <v>3418.7666666666664</v>
      </c>
      <c r="G187" s="212">
        <v>3376.1833333333329</v>
      </c>
      <c r="H187" s="212">
        <v>3322.0166666666664</v>
      </c>
      <c r="I187" s="212">
        <v>3279.4333333333329</v>
      </c>
      <c r="J187" s="212">
        <v>3472.9333333333329</v>
      </c>
      <c r="K187" s="212">
        <v>3515.5166666666669</v>
      </c>
      <c r="L187" s="212">
        <v>3569.6833333333329</v>
      </c>
      <c r="M187" s="213">
        <v>3461.35</v>
      </c>
      <c r="N187" s="213">
        <v>3364.6</v>
      </c>
      <c r="O187" s="213">
        <v>2314750</v>
      </c>
      <c r="P187" s="214">
        <v>4.3150067598017122E-2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45533</v>
      </c>
      <c r="E188" s="210">
        <v>7238.55</v>
      </c>
      <c r="F188" s="210">
        <v>7143.9666666666672</v>
      </c>
      <c r="G188" s="212">
        <v>6984.5833333333339</v>
      </c>
      <c r="H188" s="212">
        <v>6730.6166666666668</v>
      </c>
      <c r="I188" s="212">
        <v>6571.2333333333336</v>
      </c>
      <c r="J188" s="212">
        <v>7397.9333333333343</v>
      </c>
      <c r="K188" s="212">
        <v>7557.3166666666675</v>
      </c>
      <c r="L188" s="212">
        <v>7811.2833333333347</v>
      </c>
      <c r="M188" s="213">
        <v>7303.35</v>
      </c>
      <c r="N188" s="213">
        <v>6890</v>
      </c>
      <c r="O188" s="213">
        <v>3534600</v>
      </c>
      <c r="P188" s="214">
        <v>7.4673152934022505E-2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45533</v>
      </c>
      <c r="E189" s="210">
        <v>2736.95</v>
      </c>
      <c r="F189" s="210">
        <v>2738.6333333333332</v>
      </c>
      <c r="G189" s="212">
        <v>2717.2666666666664</v>
      </c>
      <c r="H189" s="212">
        <v>2697.583333333333</v>
      </c>
      <c r="I189" s="212">
        <v>2676.2166666666662</v>
      </c>
      <c r="J189" s="212">
        <v>2758.3166666666666</v>
      </c>
      <c r="K189" s="212">
        <v>2779.6833333333334</v>
      </c>
      <c r="L189" s="212">
        <v>2799.3666666666668</v>
      </c>
      <c r="M189" s="213">
        <v>2760</v>
      </c>
      <c r="N189" s="213">
        <v>2718.95</v>
      </c>
      <c r="O189" s="213">
        <v>6648950</v>
      </c>
      <c r="P189" s="214">
        <v>3.9393773595228977E-2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45533</v>
      </c>
      <c r="E190" s="210">
        <v>2035.5</v>
      </c>
      <c r="F190" s="210">
        <v>2036.6666666666667</v>
      </c>
      <c r="G190" s="212">
        <v>2029.9833333333336</v>
      </c>
      <c r="H190" s="212">
        <v>2024.4666666666669</v>
      </c>
      <c r="I190" s="212">
        <v>2017.7833333333338</v>
      </c>
      <c r="J190" s="212">
        <v>2042.1833333333334</v>
      </c>
      <c r="K190" s="212">
        <v>2048.8666666666663</v>
      </c>
      <c r="L190" s="212">
        <v>2054.3833333333332</v>
      </c>
      <c r="M190" s="213">
        <v>2043.35</v>
      </c>
      <c r="N190" s="213">
        <v>2031.15</v>
      </c>
      <c r="O190" s="213">
        <v>2324800</v>
      </c>
      <c r="P190" s="214">
        <v>-1.8243243243243244E-2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45533</v>
      </c>
      <c r="E191" s="210">
        <v>11238.2</v>
      </c>
      <c r="F191" s="210">
        <v>11261.699999999999</v>
      </c>
      <c r="G191" s="212">
        <v>11194.499999999998</v>
      </c>
      <c r="H191" s="212">
        <v>11150.8</v>
      </c>
      <c r="I191" s="212">
        <v>11083.599999999999</v>
      </c>
      <c r="J191" s="212">
        <v>11305.399999999998</v>
      </c>
      <c r="K191" s="212">
        <v>11372.599999999999</v>
      </c>
      <c r="L191" s="212">
        <v>11416.299999999997</v>
      </c>
      <c r="M191" s="213">
        <v>11328.9</v>
      </c>
      <c r="N191" s="213">
        <v>11218</v>
      </c>
      <c r="O191" s="213">
        <v>2398100</v>
      </c>
      <c r="P191" s="214">
        <v>1.1600438707500211E-2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45533</v>
      </c>
      <c r="E192" s="210">
        <v>577.5</v>
      </c>
      <c r="F192" s="210">
        <v>579.31666666666672</v>
      </c>
      <c r="G192" s="212">
        <v>573.68333333333339</v>
      </c>
      <c r="H192" s="212">
        <v>569.86666666666667</v>
      </c>
      <c r="I192" s="212">
        <v>564.23333333333335</v>
      </c>
      <c r="J192" s="212">
        <v>583.13333333333344</v>
      </c>
      <c r="K192" s="212">
        <v>588.76666666666688</v>
      </c>
      <c r="L192" s="212">
        <v>592.58333333333348</v>
      </c>
      <c r="M192" s="213">
        <v>584.95000000000005</v>
      </c>
      <c r="N192" s="213">
        <v>575.5</v>
      </c>
      <c r="O192" s="213">
        <v>39453700</v>
      </c>
      <c r="P192" s="214">
        <v>-4.607889360364608E-2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45533</v>
      </c>
      <c r="E193" s="210">
        <v>466.35</v>
      </c>
      <c r="F193" s="210">
        <v>466.5333333333333</v>
      </c>
      <c r="G193" s="212">
        <v>463.56666666666661</v>
      </c>
      <c r="H193" s="212">
        <v>460.7833333333333</v>
      </c>
      <c r="I193" s="212">
        <v>457.81666666666661</v>
      </c>
      <c r="J193" s="212">
        <v>469.31666666666661</v>
      </c>
      <c r="K193" s="212">
        <v>472.2833333333333</v>
      </c>
      <c r="L193" s="212">
        <v>475.06666666666661</v>
      </c>
      <c r="M193" s="213">
        <v>469.5</v>
      </c>
      <c r="N193" s="213">
        <v>463.75</v>
      </c>
      <c r="O193" s="213">
        <v>153336400</v>
      </c>
      <c r="P193" s="214">
        <v>-2.2577996715927751E-2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45533</v>
      </c>
      <c r="E194" s="210">
        <v>1762.8</v>
      </c>
      <c r="F194" s="210">
        <v>1750.7833333333335</v>
      </c>
      <c r="G194" s="212">
        <v>1735.0666666666671</v>
      </c>
      <c r="H194" s="212">
        <v>1707.3333333333335</v>
      </c>
      <c r="I194" s="212">
        <v>1691.616666666667</v>
      </c>
      <c r="J194" s="212">
        <v>1778.5166666666671</v>
      </c>
      <c r="K194" s="212">
        <v>1794.2333333333338</v>
      </c>
      <c r="L194" s="212">
        <v>1821.9666666666672</v>
      </c>
      <c r="M194" s="213">
        <v>1766.5</v>
      </c>
      <c r="N194" s="213">
        <v>1723.05</v>
      </c>
      <c r="O194" s="213">
        <v>10311000</v>
      </c>
      <c r="P194" s="214">
        <v>2.5541564719221817E-2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45533</v>
      </c>
      <c r="E195" s="210">
        <v>535.85</v>
      </c>
      <c r="F195" s="210">
        <v>530.93333333333339</v>
      </c>
      <c r="G195" s="212">
        <v>523.31666666666683</v>
      </c>
      <c r="H195" s="212">
        <v>510.78333333333342</v>
      </c>
      <c r="I195" s="212">
        <v>503.16666666666686</v>
      </c>
      <c r="J195" s="212">
        <v>543.46666666666681</v>
      </c>
      <c r="K195" s="212">
        <v>551.08333333333337</v>
      </c>
      <c r="L195" s="212">
        <v>563.61666666666679</v>
      </c>
      <c r="M195" s="213">
        <v>538.54999999999995</v>
      </c>
      <c r="N195" s="213">
        <v>518.4</v>
      </c>
      <c r="O195" s="213">
        <v>61477500</v>
      </c>
      <c r="P195" s="214">
        <v>7.3917828319882611E-2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45533</v>
      </c>
      <c r="E196" s="210">
        <v>1136.3499999999999</v>
      </c>
      <c r="F196" s="210">
        <v>1137.9166666666667</v>
      </c>
      <c r="G196" s="212">
        <v>1123.6333333333334</v>
      </c>
      <c r="H196" s="212">
        <v>1110.9166666666667</v>
      </c>
      <c r="I196" s="212">
        <v>1096.6333333333334</v>
      </c>
      <c r="J196" s="212">
        <v>1150.6333333333334</v>
      </c>
      <c r="K196" s="212">
        <v>1164.9166666666667</v>
      </c>
      <c r="L196" s="212">
        <v>1177.6333333333334</v>
      </c>
      <c r="M196" s="213">
        <v>1152.2</v>
      </c>
      <c r="N196" s="213">
        <v>1125.2</v>
      </c>
      <c r="O196" s="213">
        <v>20124900</v>
      </c>
      <c r="P196" s="214">
        <v>-5.0125313283208017E-2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25052.35</v>
      </c>
      <c r="D10" s="34">
        <v>25048.866666666669</v>
      </c>
      <c r="E10" s="34">
        <v>24968.133333333339</v>
      </c>
      <c r="F10" s="34">
        <v>24883.916666666672</v>
      </c>
      <c r="G10" s="34">
        <v>24803.183333333342</v>
      </c>
      <c r="H10" s="34">
        <v>25133.083333333336</v>
      </c>
      <c r="I10" s="34">
        <v>25213.816666666666</v>
      </c>
      <c r="J10" s="34">
        <v>25298.033333333333</v>
      </c>
      <c r="K10" s="34">
        <v>25129.599999999999</v>
      </c>
      <c r="L10" s="34">
        <v>24964.65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51143.85</v>
      </c>
      <c r="D11" s="34">
        <v>51146.1</v>
      </c>
      <c r="E11" s="34">
        <v>51031.45</v>
      </c>
      <c r="F11" s="34">
        <v>50919.049999999996</v>
      </c>
      <c r="G11" s="34">
        <v>50804.399999999994</v>
      </c>
      <c r="H11" s="34">
        <v>51258.5</v>
      </c>
      <c r="I11" s="34">
        <v>51373.150000000009</v>
      </c>
      <c r="J11" s="34">
        <v>51485.55</v>
      </c>
      <c r="K11" s="34">
        <v>51260.75</v>
      </c>
      <c r="L11" s="34">
        <v>51033.7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7360.65</v>
      </c>
      <c r="D12" s="36">
        <v>7372.416666666667</v>
      </c>
      <c r="E12" s="36">
        <v>7332.1833333333343</v>
      </c>
      <c r="F12" s="36">
        <v>7303.7166666666672</v>
      </c>
      <c r="G12" s="36">
        <v>7263.4833333333345</v>
      </c>
      <c r="H12" s="36">
        <v>7400.8833333333341</v>
      </c>
      <c r="I12" s="36">
        <v>7441.1166666666659</v>
      </c>
      <c r="J12" s="36">
        <v>7469.5833333333339</v>
      </c>
      <c r="K12" s="36">
        <v>7412.65</v>
      </c>
      <c r="L12" s="36">
        <v>7343.95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9344.2999999999993</v>
      </c>
      <c r="D13" s="36">
        <v>9348.0500000000011</v>
      </c>
      <c r="E13" s="36">
        <v>9321.6000000000022</v>
      </c>
      <c r="F13" s="36">
        <v>9298.9000000000015</v>
      </c>
      <c r="G13" s="36">
        <v>9272.4500000000025</v>
      </c>
      <c r="H13" s="36">
        <v>9370.7500000000018</v>
      </c>
      <c r="I13" s="36">
        <v>9397.2000000000025</v>
      </c>
      <c r="J13" s="36">
        <v>9419.9000000000015</v>
      </c>
      <c r="K13" s="36">
        <v>9374.5</v>
      </c>
      <c r="L13" s="36">
        <v>9325.35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42394.400000000001</v>
      </c>
      <c r="D14" s="36">
        <v>42235.483333333337</v>
      </c>
      <c r="E14" s="36">
        <v>41753.816666666673</v>
      </c>
      <c r="F14" s="36">
        <v>41113.233333333337</v>
      </c>
      <c r="G14" s="36">
        <v>40631.566666666673</v>
      </c>
      <c r="H14" s="36">
        <v>42876.066666666673</v>
      </c>
      <c r="I14" s="36">
        <v>43357.73333333333</v>
      </c>
      <c r="J14" s="36">
        <v>43998.316666666673</v>
      </c>
      <c r="K14" s="36">
        <v>42717.15</v>
      </c>
      <c r="L14" s="36">
        <v>41594.9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11400.75</v>
      </c>
      <c r="D15" s="36">
        <v>11422.5</v>
      </c>
      <c r="E15" s="36">
        <v>11364.65</v>
      </c>
      <c r="F15" s="36">
        <v>11328.55</v>
      </c>
      <c r="G15" s="36">
        <v>11270.699999999999</v>
      </c>
      <c r="H15" s="36">
        <v>11458.6</v>
      </c>
      <c r="I15" s="36">
        <v>11516.449999999999</v>
      </c>
      <c r="J15" s="36">
        <v>11552.550000000001</v>
      </c>
      <c r="K15" s="36">
        <v>11480.35</v>
      </c>
      <c r="L15" s="36">
        <v>11386.4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16586.2</v>
      </c>
      <c r="D16" s="36">
        <v>16586.083333333332</v>
      </c>
      <c r="E16" s="36">
        <v>16516.616666666665</v>
      </c>
      <c r="F16" s="36">
        <v>16447.033333333333</v>
      </c>
      <c r="G16" s="36">
        <v>16377.566666666666</v>
      </c>
      <c r="H16" s="36">
        <v>16655.666666666664</v>
      </c>
      <c r="I16" s="36">
        <v>16725.133333333331</v>
      </c>
      <c r="J16" s="36">
        <v>16794.716666666664</v>
      </c>
      <c r="K16" s="36">
        <v>16655.55</v>
      </c>
      <c r="L16" s="36">
        <v>16516.5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7938.4</v>
      </c>
      <c r="D17" s="36">
        <v>7913.1333333333323</v>
      </c>
      <c r="E17" s="36">
        <v>7870.3166666666648</v>
      </c>
      <c r="F17" s="36">
        <v>7802.2333333333327</v>
      </c>
      <c r="G17" s="36">
        <v>7759.4166666666652</v>
      </c>
      <c r="H17" s="36">
        <v>7981.2166666666644</v>
      </c>
      <c r="I17" s="36">
        <v>8024.0333333333319</v>
      </c>
      <c r="J17" s="36">
        <v>8092.1166666666641</v>
      </c>
      <c r="K17" s="31">
        <v>7955.95</v>
      </c>
      <c r="L17" s="31">
        <v>7845.05</v>
      </c>
      <c r="M17" s="31">
        <v>1.5330699999999999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2330.35</v>
      </c>
      <c r="D18" s="36">
        <v>2338.1166666666668</v>
      </c>
      <c r="E18" s="36">
        <v>2318.2333333333336</v>
      </c>
      <c r="F18" s="36">
        <v>2306.1166666666668</v>
      </c>
      <c r="G18" s="36">
        <v>2286.2333333333336</v>
      </c>
      <c r="H18" s="36">
        <v>2350.2333333333336</v>
      </c>
      <c r="I18" s="36">
        <v>2370.1166666666668</v>
      </c>
      <c r="J18" s="36">
        <v>2382.2333333333336</v>
      </c>
      <c r="K18" s="31">
        <v>2358</v>
      </c>
      <c r="L18" s="31">
        <v>2326</v>
      </c>
      <c r="M18" s="31">
        <v>1.42265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1475.6</v>
      </c>
      <c r="D19" s="36">
        <v>1462.3333333333333</v>
      </c>
      <c r="E19" s="36">
        <v>1443.5666666666666</v>
      </c>
      <c r="F19" s="36">
        <v>1411.5333333333333</v>
      </c>
      <c r="G19" s="36">
        <v>1392.7666666666667</v>
      </c>
      <c r="H19" s="36">
        <v>1494.3666666666666</v>
      </c>
      <c r="I19" s="36">
        <v>1513.1333333333334</v>
      </c>
      <c r="J19" s="36">
        <v>1545.1666666666665</v>
      </c>
      <c r="K19" s="31">
        <v>1481.1</v>
      </c>
      <c r="L19" s="31">
        <v>1430.3</v>
      </c>
      <c r="M19" s="31">
        <v>7.91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632.54999999999995</v>
      </c>
      <c r="D20" s="36">
        <v>631.7166666666667</v>
      </c>
      <c r="E20" s="36">
        <v>626.68333333333339</v>
      </c>
      <c r="F20" s="36">
        <v>620.81666666666672</v>
      </c>
      <c r="G20" s="36">
        <v>615.78333333333342</v>
      </c>
      <c r="H20" s="36">
        <v>637.58333333333337</v>
      </c>
      <c r="I20" s="36">
        <v>642.61666666666667</v>
      </c>
      <c r="J20" s="36">
        <v>648.48333333333335</v>
      </c>
      <c r="K20" s="31">
        <v>636.75</v>
      </c>
      <c r="L20" s="31">
        <v>625.85</v>
      </c>
      <c r="M20" s="31">
        <v>19.758569999999999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1027.1500000000001</v>
      </c>
      <c r="D21" s="36">
        <v>1033.5166666666667</v>
      </c>
      <c r="E21" s="36">
        <v>1016.1333333333332</v>
      </c>
      <c r="F21" s="36">
        <v>1005.1166666666666</v>
      </c>
      <c r="G21" s="36">
        <v>987.73333333333312</v>
      </c>
      <c r="H21" s="36">
        <v>1044.5333333333333</v>
      </c>
      <c r="I21" s="36">
        <v>1061.916666666667</v>
      </c>
      <c r="J21" s="36">
        <v>1072.9333333333334</v>
      </c>
      <c r="K21" s="31">
        <v>1050.9000000000001</v>
      </c>
      <c r="L21" s="31">
        <v>1022.5</v>
      </c>
      <c r="M21" s="31">
        <v>18.83409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3028</v>
      </c>
      <c r="D22" s="36">
        <v>3042.7000000000003</v>
      </c>
      <c r="E22" s="36">
        <v>3007.4000000000005</v>
      </c>
      <c r="F22" s="36">
        <v>2986.8</v>
      </c>
      <c r="G22" s="36">
        <v>2951.5000000000005</v>
      </c>
      <c r="H22" s="36">
        <v>3063.3000000000006</v>
      </c>
      <c r="I22" s="36">
        <v>3098.6000000000008</v>
      </c>
      <c r="J22" s="36">
        <v>3119.2000000000007</v>
      </c>
      <c r="K22" s="31">
        <v>3078</v>
      </c>
      <c r="L22" s="31">
        <v>3022.1</v>
      </c>
      <c r="M22" s="31">
        <v>15.69652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1861.1</v>
      </c>
      <c r="D23" s="36">
        <v>1866.9666666666665</v>
      </c>
      <c r="E23" s="36">
        <v>1841.383333333333</v>
      </c>
      <c r="F23" s="36">
        <v>1821.6666666666665</v>
      </c>
      <c r="G23" s="36">
        <v>1796.083333333333</v>
      </c>
      <c r="H23" s="36">
        <v>1886.6833333333329</v>
      </c>
      <c r="I23" s="36">
        <v>1912.2666666666664</v>
      </c>
      <c r="J23" s="36">
        <v>1931.9833333333329</v>
      </c>
      <c r="K23" s="31">
        <v>1892.55</v>
      </c>
      <c r="L23" s="31">
        <v>1847.25</v>
      </c>
      <c r="M23" s="31">
        <v>4.3497599999999998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1469.8</v>
      </c>
      <c r="D24" s="36">
        <v>1474.3999999999999</v>
      </c>
      <c r="E24" s="36">
        <v>1462.3999999999996</v>
      </c>
      <c r="F24" s="36">
        <v>1454.9999999999998</v>
      </c>
      <c r="G24" s="36">
        <v>1442.9999999999995</v>
      </c>
      <c r="H24" s="36">
        <v>1481.7999999999997</v>
      </c>
      <c r="I24" s="36">
        <v>1493.8000000000002</v>
      </c>
      <c r="J24" s="36">
        <v>1501.1999999999998</v>
      </c>
      <c r="K24" s="31">
        <v>1486.4</v>
      </c>
      <c r="L24" s="31">
        <v>1467</v>
      </c>
      <c r="M24" s="31">
        <v>12.251010000000001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641.54999999999995</v>
      </c>
      <c r="D25" s="36">
        <v>646.18333333333339</v>
      </c>
      <c r="E25" s="36">
        <v>633.51666666666677</v>
      </c>
      <c r="F25" s="36">
        <v>625.48333333333335</v>
      </c>
      <c r="G25" s="36">
        <v>612.81666666666672</v>
      </c>
      <c r="H25" s="36">
        <v>654.21666666666681</v>
      </c>
      <c r="I25" s="36">
        <v>666.88333333333333</v>
      </c>
      <c r="J25" s="36">
        <v>674.91666666666686</v>
      </c>
      <c r="K25" s="31">
        <v>658.85</v>
      </c>
      <c r="L25" s="31">
        <v>638.15</v>
      </c>
      <c r="M25" s="31">
        <v>35.739100000000001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848.8</v>
      </c>
      <c r="D26" s="36">
        <v>849.30000000000007</v>
      </c>
      <c r="E26" s="36">
        <v>839.60000000000014</v>
      </c>
      <c r="F26" s="36">
        <v>830.40000000000009</v>
      </c>
      <c r="G26" s="36">
        <v>820.70000000000016</v>
      </c>
      <c r="H26" s="36">
        <v>858.50000000000011</v>
      </c>
      <c r="I26" s="36">
        <v>868.20000000000016</v>
      </c>
      <c r="J26" s="36">
        <v>877.40000000000009</v>
      </c>
      <c r="K26" s="31">
        <v>859</v>
      </c>
      <c r="L26" s="31">
        <v>840.1</v>
      </c>
      <c r="M26" s="31">
        <v>30.36506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367.15</v>
      </c>
      <c r="D27" s="36">
        <v>370.33333333333331</v>
      </c>
      <c r="E27" s="36">
        <v>362.81666666666661</v>
      </c>
      <c r="F27" s="36">
        <v>358.48333333333329</v>
      </c>
      <c r="G27" s="36">
        <v>350.96666666666658</v>
      </c>
      <c r="H27" s="36">
        <v>374.66666666666663</v>
      </c>
      <c r="I27" s="36">
        <v>382.18333333333339</v>
      </c>
      <c r="J27" s="36">
        <v>386.51666666666665</v>
      </c>
      <c r="K27" s="31">
        <v>377.85</v>
      </c>
      <c r="L27" s="31">
        <v>366</v>
      </c>
      <c r="M27" s="31">
        <v>34.035420000000002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221.99</v>
      </c>
      <c r="D28" s="36">
        <v>222.56666666666669</v>
      </c>
      <c r="E28" s="36">
        <v>220.43333333333339</v>
      </c>
      <c r="F28" s="36">
        <v>218.87666666666669</v>
      </c>
      <c r="G28" s="36">
        <v>216.7433333333334</v>
      </c>
      <c r="H28" s="36">
        <v>224.12333333333339</v>
      </c>
      <c r="I28" s="36">
        <v>226.25666666666666</v>
      </c>
      <c r="J28" s="36">
        <v>227.81333333333339</v>
      </c>
      <c r="K28" s="31">
        <v>224.7</v>
      </c>
      <c r="L28" s="31">
        <v>221.01</v>
      </c>
      <c r="M28" s="31">
        <v>49.767319999999998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314.85000000000002</v>
      </c>
      <c r="D29" s="36">
        <v>316.76666666666665</v>
      </c>
      <c r="E29" s="36">
        <v>310.13333333333333</v>
      </c>
      <c r="F29" s="36">
        <v>305.41666666666669</v>
      </c>
      <c r="G29" s="36">
        <v>298.78333333333336</v>
      </c>
      <c r="H29" s="36">
        <v>321.48333333333329</v>
      </c>
      <c r="I29" s="36">
        <v>328.11666666666662</v>
      </c>
      <c r="J29" s="36">
        <v>332.83333333333326</v>
      </c>
      <c r="K29" s="31">
        <v>323.39999999999998</v>
      </c>
      <c r="L29" s="31">
        <v>312.05</v>
      </c>
      <c r="M29" s="31">
        <v>158.83262999999999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5997.4</v>
      </c>
      <c r="D30" s="36">
        <v>5956.2666666666664</v>
      </c>
      <c r="E30" s="36">
        <v>5891.4333333333325</v>
      </c>
      <c r="F30" s="36">
        <v>5785.4666666666662</v>
      </c>
      <c r="G30" s="36">
        <v>5720.6333333333323</v>
      </c>
      <c r="H30" s="36">
        <v>6062.2333333333327</v>
      </c>
      <c r="I30" s="36">
        <v>6127.0666666666666</v>
      </c>
      <c r="J30" s="36">
        <v>6233.0333333333328</v>
      </c>
      <c r="K30" s="31">
        <v>6021.1</v>
      </c>
      <c r="L30" s="31">
        <v>5850.3</v>
      </c>
      <c r="M30" s="31">
        <v>3.84104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616.4</v>
      </c>
      <c r="D31" s="36">
        <v>619.58333333333337</v>
      </c>
      <c r="E31" s="36">
        <v>611.91666666666674</v>
      </c>
      <c r="F31" s="36">
        <v>607.43333333333339</v>
      </c>
      <c r="G31" s="36">
        <v>599.76666666666677</v>
      </c>
      <c r="H31" s="36">
        <v>624.06666666666672</v>
      </c>
      <c r="I31" s="36">
        <v>631.73333333333346</v>
      </c>
      <c r="J31" s="36">
        <v>636.2166666666667</v>
      </c>
      <c r="K31" s="31">
        <v>627.25</v>
      </c>
      <c r="L31" s="31">
        <v>615.1</v>
      </c>
      <c r="M31" s="31">
        <v>25.704180000000001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6776.45</v>
      </c>
      <c r="D32" s="36">
        <v>6790.5</v>
      </c>
      <c r="E32" s="36">
        <v>6732.5</v>
      </c>
      <c r="F32" s="36">
        <v>6688.55</v>
      </c>
      <c r="G32" s="36">
        <v>6630.55</v>
      </c>
      <c r="H32" s="36">
        <v>6834.45</v>
      </c>
      <c r="I32" s="36">
        <v>6892.45</v>
      </c>
      <c r="J32" s="36">
        <v>6936.4</v>
      </c>
      <c r="K32" s="31">
        <v>6848.5</v>
      </c>
      <c r="L32" s="31">
        <v>6746.55</v>
      </c>
      <c r="M32" s="31">
        <v>2.5036100000000001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497.5</v>
      </c>
      <c r="D33" s="36">
        <v>499.9666666666667</v>
      </c>
      <c r="E33" s="36">
        <v>493.53333333333342</v>
      </c>
      <c r="F33" s="36">
        <v>489.56666666666672</v>
      </c>
      <c r="G33" s="36">
        <v>483.13333333333344</v>
      </c>
      <c r="H33" s="36">
        <v>503.93333333333339</v>
      </c>
      <c r="I33" s="36">
        <v>510.36666666666667</v>
      </c>
      <c r="J33" s="36">
        <v>514.33333333333337</v>
      </c>
      <c r="K33" s="31">
        <v>506.4</v>
      </c>
      <c r="L33" s="31">
        <v>496</v>
      </c>
      <c r="M33" s="31">
        <v>10.2279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260.45</v>
      </c>
      <c r="D34" s="36">
        <v>261.26666666666665</v>
      </c>
      <c r="E34" s="36">
        <v>259.18333333333328</v>
      </c>
      <c r="F34" s="36">
        <v>257.91666666666663</v>
      </c>
      <c r="G34" s="36">
        <v>255.83333333333326</v>
      </c>
      <c r="H34" s="36">
        <v>262.5333333333333</v>
      </c>
      <c r="I34" s="36">
        <v>264.61666666666667</v>
      </c>
      <c r="J34" s="36">
        <v>265.88333333333333</v>
      </c>
      <c r="K34" s="31">
        <v>263.35000000000002</v>
      </c>
      <c r="L34" s="31">
        <v>260</v>
      </c>
      <c r="M34" s="31">
        <v>43.975830000000002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3125.5</v>
      </c>
      <c r="D35" s="36">
        <v>3136.6</v>
      </c>
      <c r="E35" s="36">
        <v>3107.7</v>
      </c>
      <c r="F35" s="36">
        <v>3089.9</v>
      </c>
      <c r="G35" s="36">
        <v>3061</v>
      </c>
      <c r="H35" s="36">
        <v>3154.3999999999996</v>
      </c>
      <c r="I35" s="36">
        <v>3183.3</v>
      </c>
      <c r="J35" s="36">
        <v>3201.0999999999995</v>
      </c>
      <c r="K35" s="31">
        <v>3165.5</v>
      </c>
      <c r="L35" s="31">
        <v>3118.8</v>
      </c>
      <c r="M35" s="31">
        <v>5.3836599999999999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1958.1</v>
      </c>
      <c r="D36" s="36">
        <v>1961.9666666666665</v>
      </c>
      <c r="E36" s="36">
        <v>1942.1833333333329</v>
      </c>
      <c r="F36" s="36">
        <v>1926.2666666666664</v>
      </c>
      <c r="G36" s="36">
        <v>1906.4833333333329</v>
      </c>
      <c r="H36" s="36">
        <v>1977.883333333333</v>
      </c>
      <c r="I36" s="36">
        <v>1997.6666666666663</v>
      </c>
      <c r="J36" s="36">
        <v>2013.583333333333</v>
      </c>
      <c r="K36" s="31">
        <v>1981.75</v>
      </c>
      <c r="L36" s="31">
        <v>1946.05</v>
      </c>
      <c r="M36" s="31">
        <v>7.0879000000000003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1564.2</v>
      </c>
      <c r="D37" s="36">
        <v>1562.5</v>
      </c>
      <c r="E37" s="36">
        <v>1546.65</v>
      </c>
      <c r="F37" s="36">
        <v>1529.1000000000001</v>
      </c>
      <c r="G37" s="36">
        <v>1513.2500000000002</v>
      </c>
      <c r="H37" s="36">
        <v>1580.05</v>
      </c>
      <c r="I37" s="36">
        <v>1595.8999999999999</v>
      </c>
      <c r="J37" s="36">
        <v>1613.4499999999998</v>
      </c>
      <c r="K37" s="31">
        <v>1578.35</v>
      </c>
      <c r="L37" s="31">
        <v>1544.95</v>
      </c>
      <c r="M37" s="31">
        <v>9.99085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4964.8500000000004</v>
      </c>
      <c r="D38" s="36">
        <v>4955.1166666666668</v>
      </c>
      <c r="E38" s="36">
        <v>4914.7333333333336</v>
      </c>
      <c r="F38" s="36">
        <v>4864.6166666666668</v>
      </c>
      <c r="G38" s="36">
        <v>4824.2333333333336</v>
      </c>
      <c r="H38" s="36">
        <v>5005.2333333333336</v>
      </c>
      <c r="I38" s="36">
        <v>5045.6166666666668</v>
      </c>
      <c r="J38" s="36">
        <v>5095.7333333333336</v>
      </c>
      <c r="K38" s="31">
        <v>4995.5</v>
      </c>
      <c r="L38" s="31">
        <v>4905</v>
      </c>
      <c r="M38" s="31">
        <v>5.04521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1170.95</v>
      </c>
      <c r="D39" s="36">
        <v>1174</v>
      </c>
      <c r="E39" s="36">
        <v>1166.3</v>
      </c>
      <c r="F39" s="36">
        <v>1161.6499999999999</v>
      </c>
      <c r="G39" s="36">
        <v>1153.9499999999998</v>
      </c>
      <c r="H39" s="36">
        <v>1178.6500000000001</v>
      </c>
      <c r="I39" s="36">
        <v>1186.3499999999999</v>
      </c>
      <c r="J39" s="36">
        <v>1191.0000000000002</v>
      </c>
      <c r="K39" s="31">
        <v>1181.7</v>
      </c>
      <c r="L39" s="31">
        <v>1169.3499999999999</v>
      </c>
      <c r="M39" s="31">
        <v>54.835030000000003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10656.75</v>
      </c>
      <c r="D40" s="36">
        <v>10611.016666666666</v>
      </c>
      <c r="E40" s="36">
        <v>10507.033333333333</v>
      </c>
      <c r="F40" s="36">
        <v>10357.316666666666</v>
      </c>
      <c r="G40" s="36">
        <v>10253.333333333332</v>
      </c>
      <c r="H40" s="36">
        <v>10760.733333333334</v>
      </c>
      <c r="I40" s="36">
        <v>10864.716666666667</v>
      </c>
      <c r="J40" s="36">
        <v>11014.433333333334</v>
      </c>
      <c r="K40" s="31">
        <v>10715</v>
      </c>
      <c r="L40" s="31">
        <v>10461.299999999999</v>
      </c>
      <c r="M40" s="31">
        <v>3.3879199999999998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6900</v>
      </c>
      <c r="D41" s="36">
        <v>6889.666666666667</v>
      </c>
      <c r="E41" s="36">
        <v>6862.3333333333339</v>
      </c>
      <c r="F41" s="36">
        <v>6824.666666666667</v>
      </c>
      <c r="G41" s="36">
        <v>6797.3333333333339</v>
      </c>
      <c r="H41" s="36">
        <v>6927.3333333333339</v>
      </c>
      <c r="I41" s="36">
        <v>6954.6666666666679</v>
      </c>
      <c r="J41" s="36">
        <v>6992.3333333333339</v>
      </c>
      <c r="K41" s="31">
        <v>6917</v>
      </c>
      <c r="L41" s="31">
        <v>6852</v>
      </c>
      <c r="M41" s="31">
        <v>8.4898600000000002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1713.5</v>
      </c>
      <c r="D42" s="36">
        <v>1716.1833333333334</v>
      </c>
      <c r="E42" s="36">
        <v>1697.3666666666668</v>
      </c>
      <c r="F42" s="36">
        <v>1681.2333333333333</v>
      </c>
      <c r="G42" s="36">
        <v>1662.4166666666667</v>
      </c>
      <c r="H42" s="36">
        <v>1732.3166666666668</v>
      </c>
      <c r="I42" s="36">
        <v>1751.1333333333334</v>
      </c>
      <c r="J42" s="36">
        <v>1767.2666666666669</v>
      </c>
      <c r="K42" s="31">
        <v>1735</v>
      </c>
      <c r="L42" s="31">
        <v>1700.05</v>
      </c>
      <c r="M42" s="31">
        <v>14.443289999999999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9972.4500000000007</v>
      </c>
      <c r="D43" s="36">
        <v>10082.183333333334</v>
      </c>
      <c r="E43" s="36">
        <v>9755.3666666666686</v>
      </c>
      <c r="F43" s="36">
        <v>9538.2833333333347</v>
      </c>
      <c r="G43" s="36">
        <v>9211.466666666669</v>
      </c>
      <c r="H43" s="36">
        <v>10299.266666666668</v>
      </c>
      <c r="I43" s="36">
        <v>10626.083333333334</v>
      </c>
      <c r="J43" s="36">
        <v>10843.166666666668</v>
      </c>
      <c r="K43" s="31">
        <v>10409</v>
      </c>
      <c r="L43" s="31">
        <v>9865.1</v>
      </c>
      <c r="M43" s="31">
        <v>1.89405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2820.45</v>
      </c>
      <c r="D44" s="36">
        <v>2821.15</v>
      </c>
      <c r="E44" s="36">
        <v>2805.3500000000004</v>
      </c>
      <c r="F44" s="36">
        <v>2790.2500000000005</v>
      </c>
      <c r="G44" s="36">
        <v>2774.4500000000007</v>
      </c>
      <c r="H44" s="36">
        <v>2836.25</v>
      </c>
      <c r="I44" s="36">
        <v>2852.05</v>
      </c>
      <c r="J44" s="36">
        <v>2867.1499999999996</v>
      </c>
      <c r="K44" s="31">
        <v>2836.95</v>
      </c>
      <c r="L44" s="31">
        <v>2806.05</v>
      </c>
      <c r="M44" s="31">
        <v>3.7102599999999999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196.66</v>
      </c>
      <c r="D45" s="36">
        <v>198.54</v>
      </c>
      <c r="E45" s="36">
        <v>194.23999999999998</v>
      </c>
      <c r="F45" s="36">
        <v>191.82</v>
      </c>
      <c r="G45" s="36">
        <v>187.51999999999998</v>
      </c>
      <c r="H45" s="36">
        <v>200.95999999999998</v>
      </c>
      <c r="I45" s="36">
        <v>205.26</v>
      </c>
      <c r="J45" s="36">
        <v>207.67999999999998</v>
      </c>
      <c r="K45" s="31">
        <v>202.84</v>
      </c>
      <c r="L45" s="31">
        <v>196.12</v>
      </c>
      <c r="M45" s="31">
        <v>128.62179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249.85</v>
      </c>
      <c r="D46" s="36">
        <v>249.85</v>
      </c>
      <c r="E46" s="36">
        <v>248.04999999999998</v>
      </c>
      <c r="F46" s="36">
        <v>246.25</v>
      </c>
      <c r="G46" s="36">
        <v>244.45</v>
      </c>
      <c r="H46" s="36">
        <v>251.64999999999998</v>
      </c>
      <c r="I46" s="36">
        <v>253.45</v>
      </c>
      <c r="J46" s="36">
        <v>255.24999999999997</v>
      </c>
      <c r="K46" s="31">
        <v>251.65</v>
      </c>
      <c r="L46" s="31">
        <v>248.05</v>
      </c>
      <c r="M46" s="31">
        <v>165.68081000000001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117.93</v>
      </c>
      <c r="D47" s="36">
        <v>118.31</v>
      </c>
      <c r="E47" s="36">
        <v>117.42</v>
      </c>
      <c r="F47" s="36">
        <v>116.91</v>
      </c>
      <c r="G47" s="36">
        <v>116.02</v>
      </c>
      <c r="H47" s="36">
        <v>118.82000000000001</v>
      </c>
      <c r="I47" s="36">
        <v>119.71</v>
      </c>
      <c r="J47" s="36">
        <v>120.22000000000001</v>
      </c>
      <c r="K47" s="31">
        <v>119.2</v>
      </c>
      <c r="L47" s="31">
        <v>117.8</v>
      </c>
      <c r="M47" s="31">
        <v>20.33737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1449.85</v>
      </c>
      <c r="D48" s="36">
        <v>1452.9333333333334</v>
      </c>
      <c r="E48" s="36">
        <v>1436.9166666666667</v>
      </c>
      <c r="F48" s="36">
        <v>1423.9833333333333</v>
      </c>
      <c r="G48" s="36">
        <v>1407.9666666666667</v>
      </c>
      <c r="H48" s="36">
        <v>1465.8666666666668</v>
      </c>
      <c r="I48" s="36">
        <v>1481.8833333333332</v>
      </c>
      <c r="J48" s="36">
        <v>1494.8166666666668</v>
      </c>
      <c r="K48" s="31">
        <v>1468.95</v>
      </c>
      <c r="L48" s="31">
        <v>1440</v>
      </c>
      <c r="M48" s="31">
        <v>2.5713900000000001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573.85</v>
      </c>
      <c r="D49" s="36">
        <v>576.35</v>
      </c>
      <c r="E49" s="36">
        <v>569</v>
      </c>
      <c r="F49" s="36">
        <v>564.15</v>
      </c>
      <c r="G49" s="36">
        <v>556.79999999999995</v>
      </c>
      <c r="H49" s="36">
        <v>581.20000000000005</v>
      </c>
      <c r="I49" s="36">
        <v>588.55000000000018</v>
      </c>
      <c r="J49" s="36">
        <v>593.40000000000009</v>
      </c>
      <c r="K49" s="31">
        <v>583.70000000000005</v>
      </c>
      <c r="L49" s="31">
        <v>571.5</v>
      </c>
      <c r="M49" s="31">
        <v>6.5582399999999996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1323.25</v>
      </c>
      <c r="D50" s="36">
        <v>1321.05</v>
      </c>
      <c r="E50" s="36">
        <v>1312.6499999999999</v>
      </c>
      <c r="F50" s="36">
        <v>1302.05</v>
      </c>
      <c r="G50" s="36">
        <v>1293.6499999999999</v>
      </c>
      <c r="H50" s="36">
        <v>1331.6499999999999</v>
      </c>
      <c r="I50" s="36">
        <v>1340.05</v>
      </c>
      <c r="J50" s="36">
        <v>1350.6499999999999</v>
      </c>
      <c r="K50" s="31">
        <v>1329.45</v>
      </c>
      <c r="L50" s="31">
        <v>1310.45</v>
      </c>
      <c r="M50" s="31">
        <v>7.1105400000000003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299.95</v>
      </c>
      <c r="D51" s="36">
        <v>301.31666666666666</v>
      </c>
      <c r="E51" s="36">
        <v>298.13333333333333</v>
      </c>
      <c r="F51" s="36">
        <v>296.31666666666666</v>
      </c>
      <c r="G51" s="36">
        <v>293.13333333333333</v>
      </c>
      <c r="H51" s="36">
        <v>303.13333333333333</v>
      </c>
      <c r="I51" s="36">
        <v>306.31666666666661</v>
      </c>
      <c r="J51" s="36">
        <v>308.13333333333333</v>
      </c>
      <c r="K51" s="31">
        <v>304.5</v>
      </c>
      <c r="L51" s="31">
        <v>299.5</v>
      </c>
      <c r="M51" s="31">
        <v>140.05947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1584.5</v>
      </c>
      <c r="D52" s="36">
        <v>1594.5833333333333</v>
      </c>
      <c r="E52" s="36">
        <v>1569.1666666666665</v>
      </c>
      <c r="F52" s="36">
        <v>1553.8333333333333</v>
      </c>
      <c r="G52" s="36">
        <v>1528.4166666666665</v>
      </c>
      <c r="H52" s="36">
        <v>1609.9166666666665</v>
      </c>
      <c r="I52" s="36">
        <v>1635.333333333333</v>
      </c>
      <c r="J52" s="36">
        <v>1650.6666666666665</v>
      </c>
      <c r="K52" s="31">
        <v>1620</v>
      </c>
      <c r="L52" s="31">
        <v>1579.25</v>
      </c>
      <c r="M52" s="31">
        <v>9.2797499999999999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294.60000000000002</v>
      </c>
      <c r="D53" s="36">
        <v>295.76666666666665</v>
      </c>
      <c r="E53" s="36">
        <v>292.7833333333333</v>
      </c>
      <c r="F53" s="36">
        <v>290.96666666666664</v>
      </c>
      <c r="G53" s="36">
        <v>287.98333333333329</v>
      </c>
      <c r="H53" s="36">
        <v>297.58333333333331</v>
      </c>
      <c r="I53" s="36">
        <v>300.56666666666666</v>
      </c>
      <c r="J53" s="36">
        <v>302.38333333333333</v>
      </c>
      <c r="K53" s="31">
        <v>298.75</v>
      </c>
      <c r="L53" s="31">
        <v>293.95</v>
      </c>
      <c r="M53" s="31">
        <v>65.793229999999994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348.15</v>
      </c>
      <c r="D54" s="36">
        <v>350.18333333333334</v>
      </c>
      <c r="E54" s="36">
        <v>344.61666666666667</v>
      </c>
      <c r="F54" s="36">
        <v>341.08333333333331</v>
      </c>
      <c r="G54" s="36">
        <v>335.51666666666665</v>
      </c>
      <c r="H54" s="36">
        <v>353.7166666666667</v>
      </c>
      <c r="I54" s="36">
        <v>359.28333333333342</v>
      </c>
      <c r="J54" s="36">
        <v>362.81666666666672</v>
      </c>
      <c r="K54" s="31">
        <v>355.75</v>
      </c>
      <c r="L54" s="31">
        <v>346.65</v>
      </c>
      <c r="M54" s="31">
        <v>72.959810000000004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1556.35</v>
      </c>
      <c r="D55" s="36">
        <v>1547.5</v>
      </c>
      <c r="E55" s="36">
        <v>1530.5</v>
      </c>
      <c r="F55" s="36">
        <v>1504.65</v>
      </c>
      <c r="G55" s="36">
        <v>1487.65</v>
      </c>
      <c r="H55" s="36">
        <v>1573.35</v>
      </c>
      <c r="I55" s="36">
        <v>1590.35</v>
      </c>
      <c r="J55" s="36">
        <v>1616.1999999999998</v>
      </c>
      <c r="K55" s="31">
        <v>1564.5</v>
      </c>
      <c r="L55" s="31">
        <v>1521.65</v>
      </c>
      <c r="M55" s="31">
        <v>62.253189999999996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356.7</v>
      </c>
      <c r="D56" s="36">
        <v>358.06666666666666</v>
      </c>
      <c r="E56" s="36">
        <v>352.38333333333333</v>
      </c>
      <c r="F56" s="36">
        <v>348.06666666666666</v>
      </c>
      <c r="G56" s="36">
        <v>342.38333333333333</v>
      </c>
      <c r="H56" s="36">
        <v>362.38333333333333</v>
      </c>
      <c r="I56" s="36">
        <v>368.06666666666661</v>
      </c>
      <c r="J56" s="36">
        <v>372.38333333333333</v>
      </c>
      <c r="K56" s="31">
        <v>363.75</v>
      </c>
      <c r="L56" s="31">
        <v>353.75</v>
      </c>
      <c r="M56" s="31">
        <v>66.367199999999997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31940.15</v>
      </c>
      <c r="D57" s="36">
        <v>32091.633333333335</v>
      </c>
      <c r="E57" s="36">
        <v>31663.316666666669</v>
      </c>
      <c r="F57" s="36">
        <v>31386.483333333334</v>
      </c>
      <c r="G57" s="36">
        <v>30958.166666666668</v>
      </c>
      <c r="H57" s="36">
        <v>32368.466666666671</v>
      </c>
      <c r="I57" s="36">
        <v>32796.78333333334</v>
      </c>
      <c r="J57" s="36">
        <v>33073.616666666669</v>
      </c>
      <c r="K57" s="31">
        <v>32519.95</v>
      </c>
      <c r="L57" s="31">
        <v>31814.799999999999</v>
      </c>
      <c r="M57" s="31">
        <v>0.26366000000000001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5703.35</v>
      </c>
      <c r="D58" s="36">
        <v>5722.9333333333334</v>
      </c>
      <c r="E58" s="36">
        <v>5670.4666666666672</v>
      </c>
      <c r="F58" s="36">
        <v>5637.5833333333339</v>
      </c>
      <c r="G58" s="36">
        <v>5585.1166666666677</v>
      </c>
      <c r="H58" s="36">
        <v>5755.8166666666666</v>
      </c>
      <c r="I58" s="36">
        <v>5808.2833333333319</v>
      </c>
      <c r="J58" s="36">
        <v>5841.1666666666661</v>
      </c>
      <c r="K58" s="31">
        <v>5775.4</v>
      </c>
      <c r="L58" s="31">
        <v>5690.05</v>
      </c>
      <c r="M58" s="31">
        <v>1.6144499999999999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711.8</v>
      </c>
      <c r="D59" s="36">
        <v>716.58333333333337</v>
      </c>
      <c r="E59" s="36">
        <v>702.31666666666672</v>
      </c>
      <c r="F59" s="36">
        <v>692.83333333333337</v>
      </c>
      <c r="G59" s="36">
        <v>678.56666666666672</v>
      </c>
      <c r="H59" s="36">
        <v>726.06666666666672</v>
      </c>
      <c r="I59" s="36">
        <v>740.33333333333337</v>
      </c>
      <c r="J59" s="36">
        <v>749.81666666666672</v>
      </c>
      <c r="K59" s="31">
        <v>730.85</v>
      </c>
      <c r="L59" s="31">
        <v>707.1</v>
      </c>
      <c r="M59" s="31">
        <v>15.468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110.23</v>
      </c>
      <c r="D60" s="36">
        <v>110.41666666666667</v>
      </c>
      <c r="E60" s="36">
        <v>109.63333333333334</v>
      </c>
      <c r="F60" s="36">
        <v>109.03666666666666</v>
      </c>
      <c r="G60" s="36">
        <v>108.25333333333333</v>
      </c>
      <c r="H60" s="36">
        <v>111.01333333333335</v>
      </c>
      <c r="I60" s="36">
        <v>111.79666666666668</v>
      </c>
      <c r="J60" s="36">
        <v>112.39333333333336</v>
      </c>
      <c r="K60" s="31">
        <v>111.2</v>
      </c>
      <c r="L60" s="31">
        <v>109.82</v>
      </c>
      <c r="M60" s="31">
        <v>116.86742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1450.7</v>
      </c>
      <c r="D61" s="36">
        <v>1447.5333333333335</v>
      </c>
      <c r="E61" s="36">
        <v>1436.166666666667</v>
      </c>
      <c r="F61" s="36">
        <v>1421.6333333333334</v>
      </c>
      <c r="G61" s="36">
        <v>1410.2666666666669</v>
      </c>
      <c r="H61" s="36">
        <v>1462.0666666666671</v>
      </c>
      <c r="I61" s="36">
        <v>1473.4333333333334</v>
      </c>
      <c r="J61" s="36">
        <v>1487.9666666666672</v>
      </c>
      <c r="K61" s="31">
        <v>1458.9</v>
      </c>
      <c r="L61" s="31">
        <v>1433</v>
      </c>
      <c r="M61" s="31">
        <v>10.14841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1618.2</v>
      </c>
      <c r="D62" s="36">
        <v>1614.4666666666665</v>
      </c>
      <c r="E62" s="36">
        <v>1598.9333333333329</v>
      </c>
      <c r="F62" s="36">
        <v>1579.6666666666665</v>
      </c>
      <c r="G62" s="36">
        <v>1564.133333333333</v>
      </c>
      <c r="H62" s="36">
        <v>1633.7333333333329</v>
      </c>
      <c r="I62" s="36">
        <v>1649.2666666666662</v>
      </c>
      <c r="J62" s="36">
        <v>1668.5333333333328</v>
      </c>
      <c r="K62" s="31">
        <v>1630</v>
      </c>
      <c r="L62" s="31">
        <v>1595.2</v>
      </c>
      <c r="M62" s="31">
        <v>14.338469999999999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526.35</v>
      </c>
      <c r="D63" s="36">
        <v>529.11666666666667</v>
      </c>
      <c r="E63" s="36">
        <v>522.68333333333339</v>
      </c>
      <c r="F63" s="36">
        <v>519.01666666666677</v>
      </c>
      <c r="G63" s="36">
        <v>512.58333333333348</v>
      </c>
      <c r="H63" s="36">
        <v>532.7833333333333</v>
      </c>
      <c r="I63" s="36">
        <v>539.21666666666647</v>
      </c>
      <c r="J63" s="36">
        <v>542.88333333333321</v>
      </c>
      <c r="K63" s="31">
        <v>535.54999999999995</v>
      </c>
      <c r="L63" s="31">
        <v>525.45000000000005</v>
      </c>
      <c r="M63" s="31">
        <v>60.662590000000002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6255.45</v>
      </c>
      <c r="D64" s="36">
        <v>6227.1166666666659</v>
      </c>
      <c r="E64" s="36">
        <v>6109.2333333333318</v>
      </c>
      <c r="F64" s="36">
        <v>5963.0166666666655</v>
      </c>
      <c r="G64" s="36">
        <v>5845.1333333333314</v>
      </c>
      <c r="H64" s="36">
        <v>6373.3333333333321</v>
      </c>
      <c r="I64" s="36">
        <v>6491.2166666666653</v>
      </c>
      <c r="J64" s="36">
        <v>6637.4333333333325</v>
      </c>
      <c r="K64" s="31">
        <v>6345</v>
      </c>
      <c r="L64" s="31">
        <v>6080.9</v>
      </c>
      <c r="M64" s="31">
        <v>6.9593699999999998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3594.6</v>
      </c>
      <c r="D65" s="36">
        <v>3574.5</v>
      </c>
      <c r="E65" s="36">
        <v>3543.1</v>
      </c>
      <c r="F65" s="36">
        <v>3491.6</v>
      </c>
      <c r="G65" s="36">
        <v>3460.2</v>
      </c>
      <c r="H65" s="36">
        <v>3626</v>
      </c>
      <c r="I65" s="36">
        <v>3657.3999999999996</v>
      </c>
      <c r="J65" s="36">
        <v>3708.9</v>
      </c>
      <c r="K65" s="31">
        <v>3605.9</v>
      </c>
      <c r="L65" s="31">
        <v>3523</v>
      </c>
      <c r="M65" s="31">
        <v>2.0069499999999998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971.95</v>
      </c>
      <c r="D66" s="36">
        <v>976.44999999999993</v>
      </c>
      <c r="E66" s="36">
        <v>965.99999999999989</v>
      </c>
      <c r="F66" s="36">
        <v>960.05</v>
      </c>
      <c r="G66" s="36">
        <v>949.59999999999991</v>
      </c>
      <c r="H66" s="36">
        <v>982.39999999999986</v>
      </c>
      <c r="I66" s="36">
        <v>992.84999999999991</v>
      </c>
      <c r="J66" s="36">
        <v>998.79999999999984</v>
      </c>
      <c r="K66" s="31">
        <v>986.9</v>
      </c>
      <c r="L66" s="31">
        <v>970.5</v>
      </c>
      <c r="M66" s="31">
        <v>13.549250000000001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1735.95</v>
      </c>
      <c r="D67" s="36">
        <v>1738.8999999999999</v>
      </c>
      <c r="E67" s="36">
        <v>1723.0499999999997</v>
      </c>
      <c r="F67" s="36">
        <v>1710.1499999999999</v>
      </c>
      <c r="G67" s="36">
        <v>1694.2999999999997</v>
      </c>
      <c r="H67" s="36">
        <v>1751.7999999999997</v>
      </c>
      <c r="I67" s="36">
        <v>1767.6499999999996</v>
      </c>
      <c r="J67" s="36">
        <v>1780.5499999999997</v>
      </c>
      <c r="K67" s="31">
        <v>1754.75</v>
      </c>
      <c r="L67" s="31">
        <v>1726</v>
      </c>
      <c r="M67" s="31">
        <v>2.8971499999999999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462.8</v>
      </c>
      <c r="D68" s="36">
        <v>463.83333333333331</v>
      </c>
      <c r="E68" s="36">
        <v>456.06666666666661</v>
      </c>
      <c r="F68" s="36">
        <v>449.33333333333331</v>
      </c>
      <c r="G68" s="36">
        <v>441.56666666666661</v>
      </c>
      <c r="H68" s="36">
        <v>470.56666666666661</v>
      </c>
      <c r="I68" s="36">
        <v>478.33333333333337</v>
      </c>
      <c r="J68" s="36">
        <v>485.06666666666661</v>
      </c>
      <c r="K68" s="31">
        <v>471.6</v>
      </c>
      <c r="L68" s="31">
        <v>457.1</v>
      </c>
      <c r="M68" s="31">
        <v>22.00386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3737.05</v>
      </c>
      <c r="D69" s="36">
        <v>3748.4166666666665</v>
      </c>
      <c r="E69" s="36">
        <v>3711.833333333333</v>
      </c>
      <c r="F69" s="36">
        <v>3686.6166666666663</v>
      </c>
      <c r="G69" s="36">
        <v>3650.0333333333328</v>
      </c>
      <c r="H69" s="36">
        <v>3773.6333333333332</v>
      </c>
      <c r="I69" s="36">
        <v>3810.2166666666662</v>
      </c>
      <c r="J69" s="36">
        <v>3835.4333333333334</v>
      </c>
      <c r="K69" s="31">
        <v>3785</v>
      </c>
      <c r="L69" s="31">
        <v>3723.2</v>
      </c>
      <c r="M69" s="31">
        <v>6.6965300000000001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837.1</v>
      </c>
      <c r="D70" s="36">
        <v>840.19999999999993</v>
      </c>
      <c r="E70" s="36">
        <v>830.89999999999986</v>
      </c>
      <c r="F70" s="36">
        <v>824.69999999999993</v>
      </c>
      <c r="G70" s="36">
        <v>815.39999999999986</v>
      </c>
      <c r="H70" s="36">
        <v>846.39999999999986</v>
      </c>
      <c r="I70" s="36">
        <v>855.69999999999982</v>
      </c>
      <c r="J70" s="36">
        <v>861.89999999999986</v>
      </c>
      <c r="K70" s="31">
        <v>849.5</v>
      </c>
      <c r="L70" s="31">
        <v>834</v>
      </c>
      <c r="M70" s="31">
        <v>21.356549999999999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644.4</v>
      </c>
      <c r="D71" s="36">
        <v>643.9666666666667</v>
      </c>
      <c r="E71" s="36">
        <v>638.43333333333339</v>
      </c>
      <c r="F71" s="36">
        <v>632.4666666666667</v>
      </c>
      <c r="G71" s="36">
        <v>626.93333333333339</v>
      </c>
      <c r="H71" s="36">
        <v>649.93333333333339</v>
      </c>
      <c r="I71" s="36">
        <v>655.4666666666667</v>
      </c>
      <c r="J71" s="36">
        <v>661.43333333333339</v>
      </c>
      <c r="K71" s="31">
        <v>649.5</v>
      </c>
      <c r="L71" s="31">
        <v>638</v>
      </c>
      <c r="M71" s="31">
        <v>11.49783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1824.3</v>
      </c>
      <c r="D72" s="36">
        <v>1824.1833333333332</v>
      </c>
      <c r="E72" s="36">
        <v>1810.5166666666664</v>
      </c>
      <c r="F72" s="36">
        <v>1796.7333333333333</v>
      </c>
      <c r="G72" s="36">
        <v>1783.0666666666666</v>
      </c>
      <c r="H72" s="36">
        <v>1837.9666666666662</v>
      </c>
      <c r="I72" s="36">
        <v>1851.6333333333328</v>
      </c>
      <c r="J72" s="36">
        <v>1865.4166666666661</v>
      </c>
      <c r="K72" s="31">
        <v>1837.85</v>
      </c>
      <c r="L72" s="31">
        <v>1810.4</v>
      </c>
      <c r="M72" s="31">
        <v>4.8780900000000003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2886.55</v>
      </c>
      <c r="D73" s="36">
        <v>2877.0333333333333</v>
      </c>
      <c r="E73" s="36">
        <v>2844.5166666666664</v>
      </c>
      <c r="F73" s="36">
        <v>2802.4833333333331</v>
      </c>
      <c r="G73" s="36">
        <v>2769.9666666666662</v>
      </c>
      <c r="H73" s="36">
        <v>2919.0666666666666</v>
      </c>
      <c r="I73" s="36">
        <v>2951.5833333333339</v>
      </c>
      <c r="J73" s="36">
        <v>2993.6166666666668</v>
      </c>
      <c r="K73" s="31">
        <v>2909.55</v>
      </c>
      <c r="L73" s="31">
        <v>2835</v>
      </c>
      <c r="M73" s="31">
        <v>3.8911199999999999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421.05</v>
      </c>
      <c r="D74" s="36">
        <v>423.68333333333334</v>
      </c>
      <c r="E74" s="36">
        <v>417.36666666666667</v>
      </c>
      <c r="F74" s="36">
        <v>413.68333333333334</v>
      </c>
      <c r="G74" s="36">
        <v>407.36666666666667</v>
      </c>
      <c r="H74" s="36">
        <v>427.36666666666667</v>
      </c>
      <c r="I74" s="36">
        <v>433.68333333333339</v>
      </c>
      <c r="J74" s="36">
        <v>437.36666666666667</v>
      </c>
      <c r="K74" s="31">
        <v>430</v>
      </c>
      <c r="L74" s="31">
        <v>420</v>
      </c>
      <c r="M74" s="31">
        <v>9.7396499999999993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178.81</v>
      </c>
      <c r="D75" s="36">
        <v>180.09333333333333</v>
      </c>
      <c r="E75" s="36">
        <v>176.88666666666666</v>
      </c>
      <c r="F75" s="36">
        <v>174.96333333333331</v>
      </c>
      <c r="G75" s="36">
        <v>171.75666666666663</v>
      </c>
      <c r="H75" s="36">
        <v>182.01666666666668</v>
      </c>
      <c r="I75" s="36">
        <v>185.22333333333333</v>
      </c>
      <c r="J75" s="36">
        <v>187.1466666666667</v>
      </c>
      <c r="K75" s="31">
        <v>183.3</v>
      </c>
      <c r="L75" s="31">
        <v>178.17</v>
      </c>
      <c r="M75" s="31">
        <v>29.687570000000001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5030.7</v>
      </c>
      <c r="D76" s="36">
        <v>4995.2166666666672</v>
      </c>
      <c r="E76" s="36">
        <v>4894.4333333333343</v>
      </c>
      <c r="F76" s="36">
        <v>4758.166666666667</v>
      </c>
      <c r="G76" s="36">
        <v>4657.3833333333341</v>
      </c>
      <c r="H76" s="36">
        <v>5131.4833333333345</v>
      </c>
      <c r="I76" s="36">
        <v>5232.2666666666673</v>
      </c>
      <c r="J76" s="36">
        <v>5368.5333333333347</v>
      </c>
      <c r="K76" s="31">
        <v>5096</v>
      </c>
      <c r="L76" s="31">
        <v>4858.95</v>
      </c>
      <c r="M76" s="31">
        <v>9.6399000000000008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13247.8</v>
      </c>
      <c r="D77" s="36">
        <v>13273.6</v>
      </c>
      <c r="E77" s="36">
        <v>13132.2</v>
      </c>
      <c r="F77" s="36">
        <v>13016.6</v>
      </c>
      <c r="G77" s="36">
        <v>12875.2</v>
      </c>
      <c r="H77" s="36">
        <v>13389.2</v>
      </c>
      <c r="I77" s="36">
        <v>13530.599999999999</v>
      </c>
      <c r="J77" s="36">
        <v>13646.2</v>
      </c>
      <c r="K77" s="31">
        <v>13415</v>
      </c>
      <c r="L77" s="31">
        <v>13158</v>
      </c>
      <c r="M77" s="31">
        <v>3.6345200000000002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3362.7</v>
      </c>
      <c r="D78" s="36">
        <v>3362.0833333333335</v>
      </c>
      <c r="E78" s="36">
        <v>3327.3166666666671</v>
      </c>
      <c r="F78" s="36">
        <v>3291.9333333333334</v>
      </c>
      <c r="G78" s="36">
        <v>3257.166666666667</v>
      </c>
      <c r="H78" s="36">
        <v>3397.4666666666672</v>
      </c>
      <c r="I78" s="36">
        <v>3432.2333333333336</v>
      </c>
      <c r="J78" s="36">
        <v>3467.6166666666672</v>
      </c>
      <c r="K78" s="31">
        <v>3396.85</v>
      </c>
      <c r="L78" s="31">
        <v>3326.7</v>
      </c>
      <c r="M78" s="31">
        <v>1.6214500000000001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6999.3</v>
      </c>
      <c r="D79" s="36">
        <v>6990.1833333333334</v>
      </c>
      <c r="E79" s="36">
        <v>6932.1166666666668</v>
      </c>
      <c r="F79" s="36">
        <v>6864.9333333333334</v>
      </c>
      <c r="G79" s="36">
        <v>6806.8666666666668</v>
      </c>
      <c r="H79" s="36">
        <v>7057.3666666666668</v>
      </c>
      <c r="I79" s="36">
        <v>7115.4333333333343</v>
      </c>
      <c r="J79" s="36">
        <v>7182.6166666666668</v>
      </c>
      <c r="K79" s="31">
        <v>7048.25</v>
      </c>
      <c r="L79" s="31">
        <v>6923</v>
      </c>
      <c r="M79" s="31">
        <v>3.2651699999999999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4946.8500000000004</v>
      </c>
      <c r="D80" s="36">
        <v>4920.8666666666668</v>
      </c>
      <c r="E80" s="36">
        <v>4865.9833333333336</v>
      </c>
      <c r="F80" s="36">
        <v>4785.1166666666668</v>
      </c>
      <c r="G80" s="36">
        <v>4730.2333333333336</v>
      </c>
      <c r="H80" s="36">
        <v>5001.7333333333336</v>
      </c>
      <c r="I80" s="36">
        <v>5056.6166666666668</v>
      </c>
      <c r="J80" s="36">
        <v>5137.4833333333336</v>
      </c>
      <c r="K80" s="31">
        <v>4975.75</v>
      </c>
      <c r="L80" s="31">
        <v>4840</v>
      </c>
      <c r="M80" s="31">
        <v>4.2448399999999999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3854.75</v>
      </c>
      <c r="D81" s="36">
        <v>3864.85</v>
      </c>
      <c r="E81" s="36">
        <v>3820.75</v>
      </c>
      <c r="F81" s="36">
        <v>3786.75</v>
      </c>
      <c r="G81" s="36">
        <v>3742.65</v>
      </c>
      <c r="H81" s="36">
        <v>3898.85</v>
      </c>
      <c r="I81" s="36">
        <v>3942.9499999999994</v>
      </c>
      <c r="J81" s="36">
        <v>3976.95</v>
      </c>
      <c r="K81" s="31">
        <v>3908.95</v>
      </c>
      <c r="L81" s="31">
        <v>3830.85</v>
      </c>
      <c r="M81" s="31">
        <v>0.85909999999999997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217.15</v>
      </c>
      <c r="D82" s="36">
        <v>219.74</v>
      </c>
      <c r="E82" s="36">
        <v>212.78000000000003</v>
      </c>
      <c r="F82" s="36">
        <v>208.41000000000003</v>
      </c>
      <c r="G82" s="36">
        <v>201.45000000000005</v>
      </c>
      <c r="H82" s="36">
        <v>224.11</v>
      </c>
      <c r="I82" s="36">
        <v>231.07</v>
      </c>
      <c r="J82" s="36">
        <v>235.44</v>
      </c>
      <c r="K82" s="31">
        <v>226.7</v>
      </c>
      <c r="L82" s="31">
        <v>215.37</v>
      </c>
      <c r="M82" s="31">
        <v>175.09246999999999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195.56</v>
      </c>
      <c r="D83" s="36">
        <v>195.66</v>
      </c>
      <c r="E83" s="36">
        <v>193.82999999999998</v>
      </c>
      <c r="F83" s="36">
        <v>192.1</v>
      </c>
      <c r="G83" s="36">
        <v>190.26999999999998</v>
      </c>
      <c r="H83" s="36">
        <v>197.39</v>
      </c>
      <c r="I83" s="36">
        <v>199.21999999999997</v>
      </c>
      <c r="J83" s="36">
        <v>200.95</v>
      </c>
      <c r="K83" s="31">
        <v>197.49</v>
      </c>
      <c r="L83" s="31">
        <v>193.93</v>
      </c>
      <c r="M83" s="31">
        <v>105.80774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979.3</v>
      </c>
      <c r="D84" s="36">
        <v>982.4</v>
      </c>
      <c r="E84" s="36">
        <v>973</v>
      </c>
      <c r="F84" s="36">
        <v>966.7</v>
      </c>
      <c r="G84" s="36">
        <v>957.30000000000007</v>
      </c>
      <c r="H84" s="36">
        <v>988.69999999999993</v>
      </c>
      <c r="I84" s="36">
        <v>998.0999999999998</v>
      </c>
      <c r="J84" s="36">
        <v>1004.3999999999999</v>
      </c>
      <c r="K84" s="31">
        <v>991.8</v>
      </c>
      <c r="L84" s="31">
        <v>976.1</v>
      </c>
      <c r="M84" s="31">
        <v>2.6652200000000001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546.29999999999995</v>
      </c>
      <c r="D85" s="36">
        <v>546.93333333333328</v>
      </c>
      <c r="E85" s="36">
        <v>535.86666666666656</v>
      </c>
      <c r="F85" s="36">
        <v>525.43333333333328</v>
      </c>
      <c r="G85" s="36">
        <v>514.36666666666656</v>
      </c>
      <c r="H85" s="36">
        <v>557.36666666666656</v>
      </c>
      <c r="I85" s="36">
        <v>568.43333333333339</v>
      </c>
      <c r="J85" s="36">
        <v>578.86666666666656</v>
      </c>
      <c r="K85" s="31">
        <v>558</v>
      </c>
      <c r="L85" s="31">
        <v>536.5</v>
      </c>
      <c r="M85" s="31">
        <v>18.925889999999999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235.47</v>
      </c>
      <c r="D86" s="36">
        <v>235.87666666666667</v>
      </c>
      <c r="E86" s="36">
        <v>233.75333333333333</v>
      </c>
      <c r="F86" s="36">
        <v>232.03666666666666</v>
      </c>
      <c r="G86" s="36">
        <v>229.91333333333333</v>
      </c>
      <c r="H86" s="36">
        <v>237.59333333333333</v>
      </c>
      <c r="I86" s="36">
        <v>239.71666666666667</v>
      </c>
      <c r="J86" s="36">
        <v>241.43333333333334</v>
      </c>
      <c r="K86" s="31">
        <v>238</v>
      </c>
      <c r="L86" s="31">
        <v>234.16</v>
      </c>
      <c r="M86" s="31">
        <v>117.45869999999999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1859.4</v>
      </c>
      <c r="D87" s="36">
        <v>1866.8166666666666</v>
      </c>
      <c r="E87" s="36">
        <v>1843.6333333333332</v>
      </c>
      <c r="F87" s="36">
        <v>1827.8666666666666</v>
      </c>
      <c r="G87" s="36">
        <v>1804.6833333333332</v>
      </c>
      <c r="H87" s="36">
        <v>1882.5833333333333</v>
      </c>
      <c r="I87" s="36">
        <v>1905.7666666666667</v>
      </c>
      <c r="J87" s="36">
        <v>1921.5333333333333</v>
      </c>
      <c r="K87" s="31">
        <v>1890</v>
      </c>
      <c r="L87" s="31">
        <v>1851.05</v>
      </c>
      <c r="M87" s="31">
        <v>4.1561700000000004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1477.5</v>
      </c>
      <c r="D88" s="36">
        <v>1475.8666666666668</v>
      </c>
      <c r="E88" s="36">
        <v>1451.7833333333335</v>
      </c>
      <c r="F88" s="36">
        <v>1426.0666666666668</v>
      </c>
      <c r="G88" s="36">
        <v>1401.9833333333336</v>
      </c>
      <c r="H88" s="36">
        <v>1501.5833333333335</v>
      </c>
      <c r="I88" s="36">
        <v>1525.6666666666665</v>
      </c>
      <c r="J88" s="36">
        <v>1551.3833333333334</v>
      </c>
      <c r="K88" s="31">
        <v>1499.95</v>
      </c>
      <c r="L88" s="31">
        <v>1450.15</v>
      </c>
      <c r="M88" s="31">
        <v>5.7867499999999996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2887.7</v>
      </c>
      <c r="D89" s="36">
        <v>2889.3333333333335</v>
      </c>
      <c r="E89" s="36">
        <v>2873.7166666666672</v>
      </c>
      <c r="F89" s="36">
        <v>2859.7333333333336</v>
      </c>
      <c r="G89" s="36">
        <v>2844.1166666666672</v>
      </c>
      <c r="H89" s="36">
        <v>2903.3166666666671</v>
      </c>
      <c r="I89" s="36">
        <v>2918.9333333333329</v>
      </c>
      <c r="J89" s="36">
        <v>2932.916666666667</v>
      </c>
      <c r="K89" s="31">
        <v>2904.95</v>
      </c>
      <c r="L89" s="31">
        <v>2875.35</v>
      </c>
      <c r="M89" s="31">
        <v>2.2242600000000001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2715.55</v>
      </c>
      <c r="D90" s="36">
        <v>2707.0333333333333</v>
      </c>
      <c r="E90" s="36">
        <v>2691.5166666666664</v>
      </c>
      <c r="F90" s="36">
        <v>2667.4833333333331</v>
      </c>
      <c r="G90" s="36">
        <v>2651.9666666666662</v>
      </c>
      <c r="H90" s="36">
        <v>2731.0666666666666</v>
      </c>
      <c r="I90" s="36">
        <v>2746.5833333333339</v>
      </c>
      <c r="J90" s="36">
        <v>2770.6166666666668</v>
      </c>
      <c r="K90" s="31">
        <v>2722.55</v>
      </c>
      <c r="L90" s="31">
        <v>2683</v>
      </c>
      <c r="M90" s="31">
        <v>9.8174499999999991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3275.35</v>
      </c>
      <c r="D91" s="36">
        <v>3279.2666666666664</v>
      </c>
      <c r="E91" s="36">
        <v>3246.083333333333</v>
      </c>
      <c r="F91" s="36">
        <v>3216.8166666666666</v>
      </c>
      <c r="G91" s="36">
        <v>3183.6333333333332</v>
      </c>
      <c r="H91" s="36">
        <v>3308.5333333333328</v>
      </c>
      <c r="I91" s="36">
        <v>3341.7166666666662</v>
      </c>
      <c r="J91" s="36">
        <v>3370.9833333333327</v>
      </c>
      <c r="K91" s="31">
        <v>3312.45</v>
      </c>
      <c r="L91" s="31">
        <v>3250</v>
      </c>
      <c r="M91" s="31">
        <v>0.71518999999999999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600.75</v>
      </c>
      <c r="D92" s="36">
        <v>600.41666666666663</v>
      </c>
      <c r="E92" s="36">
        <v>595.93333333333328</v>
      </c>
      <c r="F92" s="36">
        <v>591.11666666666667</v>
      </c>
      <c r="G92" s="36">
        <v>586.63333333333333</v>
      </c>
      <c r="H92" s="36">
        <v>605.23333333333323</v>
      </c>
      <c r="I92" s="36">
        <v>609.71666666666658</v>
      </c>
      <c r="J92" s="36">
        <v>614.53333333333319</v>
      </c>
      <c r="K92" s="31">
        <v>604.9</v>
      </c>
      <c r="L92" s="31">
        <v>595.6</v>
      </c>
      <c r="M92" s="31">
        <v>10.37391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1719.45</v>
      </c>
      <c r="D93" s="36">
        <v>1716.75</v>
      </c>
      <c r="E93" s="36">
        <v>1695.75</v>
      </c>
      <c r="F93" s="36">
        <v>1672.05</v>
      </c>
      <c r="G93" s="36">
        <v>1651.05</v>
      </c>
      <c r="H93" s="36">
        <v>1740.45</v>
      </c>
      <c r="I93" s="36">
        <v>1761.45</v>
      </c>
      <c r="J93" s="36">
        <v>1785.15</v>
      </c>
      <c r="K93" s="31">
        <v>1737.75</v>
      </c>
      <c r="L93" s="31">
        <v>1693.05</v>
      </c>
      <c r="M93" s="31">
        <v>25.16461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4474.95</v>
      </c>
      <c r="D94" s="36">
        <v>4482.05</v>
      </c>
      <c r="E94" s="36">
        <v>4454.1500000000005</v>
      </c>
      <c r="F94" s="36">
        <v>4433.3500000000004</v>
      </c>
      <c r="G94" s="36">
        <v>4405.4500000000007</v>
      </c>
      <c r="H94" s="36">
        <v>4502.8500000000004</v>
      </c>
      <c r="I94" s="36">
        <v>4530.75</v>
      </c>
      <c r="J94" s="36">
        <v>4551.55</v>
      </c>
      <c r="K94" s="31">
        <v>4509.95</v>
      </c>
      <c r="L94" s="31">
        <v>4461.25</v>
      </c>
      <c r="M94" s="31">
        <v>1.3878299999999999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1637.1</v>
      </c>
      <c r="D95" s="36">
        <v>1635.6833333333334</v>
      </c>
      <c r="E95" s="36">
        <v>1631.6166666666668</v>
      </c>
      <c r="F95" s="36">
        <v>1626.1333333333334</v>
      </c>
      <c r="G95" s="36">
        <v>1622.0666666666668</v>
      </c>
      <c r="H95" s="36">
        <v>1641.1666666666667</v>
      </c>
      <c r="I95" s="36">
        <v>1645.2333333333333</v>
      </c>
      <c r="J95" s="36">
        <v>1650.7166666666667</v>
      </c>
      <c r="K95" s="31">
        <v>1639.75</v>
      </c>
      <c r="L95" s="31">
        <v>1630.2</v>
      </c>
      <c r="M95" s="31">
        <v>134.60594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742.1</v>
      </c>
      <c r="D96" s="36">
        <v>740.9</v>
      </c>
      <c r="E96" s="36">
        <v>735.25</v>
      </c>
      <c r="F96" s="36">
        <v>728.4</v>
      </c>
      <c r="G96" s="36">
        <v>722.75</v>
      </c>
      <c r="H96" s="36">
        <v>747.75</v>
      </c>
      <c r="I96" s="36">
        <v>753.39999999999986</v>
      </c>
      <c r="J96" s="36">
        <v>760.25</v>
      </c>
      <c r="K96" s="31">
        <v>746.55</v>
      </c>
      <c r="L96" s="31">
        <v>734.05</v>
      </c>
      <c r="M96" s="31">
        <v>29.959299999999999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1890.6</v>
      </c>
      <c r="D97" s="36">
        <v>1891.4833333333333</v>
      </c>
      <c r="E97" s="36">
        <v>1877.1166666666668</v>
      </c>
      <c r="F97" s="36">
        <v>1863.6333333333334</v>
      </c>
      <c r="G97" s="36">
        <v>1849.2666666666669</v>
      </c>
      <c r="H97" s="36">
        <v>1904.9666666666667</v>
      </c>
      <c r="I97" s="36">
        <v>1919.333333333333</v>
      </c>
      <c r="J97" s="36">
        <v>1932.8166666666666</v>
      </c>
      <c r="K97" s="31">
        <v>1905.85</v>
      </c>
      <c r="L97" s="31">
        <v>1878</v>
      </c>
      <c r="M97" s="31">
        <v>7.6645200000000004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5311.4</v>
      </c>
      <c r="D98" s="36">
        <v>5320.2</v>
      </c>
      <c r="E98" s="36">
        <v>5257.2</v>
      </c>
      <c r="F98" s="36">
        <v>5203</v>
      </c>
      <c r="G98" s="36">
        <v>5140</v>
      </c>
      <c r="H98" s="36">
        <v>5374.4</v>
      </c>
      <c r="I98" s="36">
        <v>5437.4</v>
      </c>
      <c r="J98" s="36">
        <v>5491.5999999999995</v>
      </c>
      <c r="K98" s="31">
        <v>5383.2</v>
      </c>
      <c r="L98" s="31">
        <v>5266</v>
      </c>
      <c r="M98" s="31">
        <v>6.88591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705.05</v>
      </c>
      <c r="D99" s="36">
        <v>705.63333333333333</v>
      </c>
      <c r="E99" s="36">
        <v>700.56666666666661</v>
      </c>
      <c r="F99" s="36">
        <v>696.08333333333326</v>
      </c>
      <c r="G99" s="36">
        <v>691.01666666666654</v>
      </c>
      <c r="H99" s="36">
        <v>710.11666666666667</v>
      </c>
      <c r="I99" s="36">
        <v>715.18333333333351</v>
      </c>
      <c r="J99" s="36">
        <v>719.66666666666674</v>
      </c>
      <c r="K99" s="31">
        <v>710.7</v>
      </c>
      <c r="L99" s="31">
        <v>701.15</v>
      </c>
      <c r="M99" s="31">
        <v>35.999459999999999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4685.1499999999996</v>
      </c>
      <c r="D100" s="36">
        <v>4706.05</v>
      </c>
      <c r="E100" s="36">
        <v>4649.1000000000004</v>
      </c>
      <c r="F100" s="36">
        <v>4613.05</v>
      </c>
      <c r="G100" s="36">
        <v>4556.1000000000004</v>
      </c>
      <c r="H100" s="36">
        <v>4742.1000000000004</v>
      </c>
      <c r="I100" s="36">
        <v>4799.0499999999993</v>
      </c>
      <c r="J100" s="36">
        <v>4835.1000000000004</v>
      </c>
      <c r="K100" s="31">
        <v>4763</v>
      </c>
      <c r="L100" s="31">
        <v>4670</v>
      </c>
      <c r="M100" s="31">
        <v>7.98611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406.6</v>
      </c>
      <c r="D101" s="36">
        <v>406.98333333333335</v>
      </c>
      <c r="E101" s="36">
        <v>402.56666666666672</v>
      </c>
      <c r="F101" s="36">
        <v>398.53333333333336</v>
      </c>
      <c r="G101" s="36">
        <v>394.11666666666673</v>
      </c>
      <c r="H101" s="36">
        <v>411.01666666666671</v>
      </c>
      <c r="I101" s="36">
        <v>415.43333333333334</v>
      </c>
      <c r="J101" s="36">
        <v>419.4666666666667</v>
      </c>
      <c r="K101" s="31">
        <v>411.4</v>
      </c>
      <c r="L101" s="31">
        <v>402.95</v>
      </c>
      <c r="M101" s="31">
        <v>62.24089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2764.35</v>
      </c>
      <c r="D102" s="36">
        <v>2763.9500000000003</v>
      </c>
      <c r="E102" s="36">
        <v>2746.1500000000005</v>
      </c>
      <c r="F102" s="36">
        <v>2727.9500000000003</v>
      </c>
      <c r="G102" s="36">
        <v>2710.1500000000005</v>
      </c>
      <c r="H102" s="36">
        <v>2782.1500000000005</v>
      </c>
      <c r="I102" s="36">
        <v>2799.9500000000007</v>
      </c>
      <c r="J102" s="36">
        <v>2818.1500000000005</v>
      </c>
      <c r="K102" s="31">
        <v>2781.75</v>
      </c>
      <c r="L102" s="31">
        <v>2745.75</v>
      </c>
      <c r="M102" s="31">
        <v>17.235489999999999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1223.8499999999999</v>
      </c>
      <c r="D103" s="36">
        <v>1222.5166666666667</v>
      </c>
      <c r="E103" s="36">
        <v>1218.6333333333332</v>
      </c>
      <c r="F103" s="36">
        <v>1213.4166666666665</v>
      </c>
      <c r="G103" s="36">
        <v>1209.5333333333331</v>
      </c>
      <c r="H103" s="36">
        <v>1227.7333333333333</v>
      </c>
      <c r="I103" s="36">
        <v>1231.616666666667</v>
      </c>
      <c r="J103" s="36">
        <v>1236.8333333333335</v>
      </c>
      <c r="K103" s="31">
        <v>1226.4000000000001</v>
      </c>
      <c r="L103" s="31">
        <v>1217.3</v>
      </c>
      <c r="M103" s="31">
        <v>122.91305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2141.9</v>
      </c>
      <c r="D104" s="36">
        <v>2148.7000000000003</v>
      </c>
      <c r="E104" s="36">
        <v>2126.4500000000007</v>
      </c>
      <c r="F104" s="36">
        <v>2111.0000000000005</v>
      </c>
      <c r="G104" s="36">
        <v>2088.7500000000009</v>
      </c>
      <c r="H104" s="36">
        <v>2164.1500000000005</v>
      </c>
      <c r="I104" s="36">
        <v>2186.3999999999996</v>
      </c>
      <c r="J104" s="36">
        <v>2201.8500000000004</v>
      </c>
      <c r="K104" s="31">
        <v>2170.9499999999998</v>
      </c>
      <c r="L104" s="31">
        <v>2133.25</v>
      </c>
      <c r="M104" s="31">
        <v>6.1805700000000003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744.6</v>
      </c>
      <c r="D105" s="36">
        <v>743.7833333333333</v>
      </c>
      <c r="E105" s="36">
        <v>736.91666666666663</v>
      </c>
      <c r="F105" s="36">
        <v>729.23333333333335</v>
      </c>
      <c r="G105" s="36">
        <v>722.36666666666667</v>
      </c>
      <c r="H105" s="36">
        <v>751.46666666666658</v>
      </c>
      <c r="I105" s="36">
        <v>758.33333333333337</v>
      </c>
      <c r="J105" s="36">
        <v>766.01666666666654</v>
      </c>
      <c r="K105" s="31">
        <v>750.65</v>
      </c>
      <c r="L105" s="31">
        <v>736.1</v>
      </c>
      <c r="M105" s="31">
        <v>17.50966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74.09</v>
      </c>
      <c r="D106" s="36">
        <v>74.213333333333324</v>
      </c>
      <c r="E106" s="36">
        <v>73.426666666666648</v>
      </c>
      <c r="F106" s="36">
        <v>72.763333333333321</v>
      </c>
      <c r="G106" s="36">
        <v>71.976666666666645</v>
      </c>
      <c r="H106" s="36">
        <v>74.876666666666651</v>
      </c>
      <c r="I106" s="36">
        <v>75.663333333333313</v>
      </c>
      <c r="J106" s="36">
        <v>76.326666666666654</v>
      </c>
      <c r="K106" s="31">
        <v>75</v>
      </c>
      <c r="L106" s="31">
        <v>73.55</v>
      </c>
      <c r="M106" s="31">
        <v>190.32559000000001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497.3</v>
      </c>
      <c r="D107" s="36">
        <v>498.7</v>
      </c>
      <c r="E107" s="36">
        <v>495.09999999999997</v>
      </c>
      <c r="F107" s="36">
        <v>492.9</v>
      </c>
      <c r="G107" s="36">
        <v>489.29999999999995</v>
      </c>
      <c r="H107" s="36">
        <v>500.9</v>
      </c>
      <c r="I107" s="36">
        <v>504.5</v>
      </c>
      <c r="J107" s="36">
        <v>506.7</v>
      </c>
      <c r="K107" s="31">
        <v>502.3</v>
      </c>
      <c r="L107" s="31">
        <v>496.5</v>
      </c>
      <c r="M107" s="31">
        <v>77.822159999999997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567.95000000000005</v>
      </c>
      <c r="D108" s="36">
        <v>563.65</v>
      </c>
      <c r="E108" s="36">
        <v>551.29999999999995</v>
      </c>
      <c r="F108" s="36">
        <v>534.65</v>
      </c>
      <c r="G108" s="36">
        <v>522.29999999999995</v>
      </c>
      <c r="H108" s="36">
        <v>580.29999999999995</v>
      </c>
      <c r="I108" s="36">
        <v>592.65000000000009</v>
      </c>
      <c r="J108" s="36">
        <v>609.29999999999995</v>
      </c>
      <c r="K108" s="31">
        <v>576</v>
      </c>
      <c r="L108" s="31">
        <v>547</v>
      </c>
      <c r="M108" s="31">
        <v>21.99296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654.20000000000005</v>
      </c>
      <c r="D109" s="36">
        <v>659.23333333333335</v>
      </c>
      <c r="E109" s="36">
        <v>646.76666666666665</v>
      </c>
      <c r="F109" s="36">
        <v>639.33333333333326</v>
      </c>
      <c r="G109" s="36">
        <v>626.86666666666656</v>
      </c>
      <c r="H109" s="36">
        <v>666.66666666666674</v>
      </c>
      <c r="I109" s="36">
        <v>679.13333333333344</v>
      </c>
      <c r="J109" s="36">
        <v>686.56666666666683</v>
      </c>
      <c r="K109" s="31">
        <v>671.7</v>
      </c>
      <c r="L109" s="31">
        <v>651.79999999999995</v>
      </c>
      <c r="M109" s="31">
        <v>29.94726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173.75</v>
      </c>
      <c r="D110" s="36">
        <v>174.49333333333334</v>
      </c>
      <c r="E110" s="36">
        <v>172.48666666666668</v>
      </c>
      <c r="F110" s="36">
        <v>171.22333333333333</v>
      </c>
      <c r="G110" s="36">
        <v>169.21666666666667</v>
      </c>
      <c r="H110" s="36">
        <v>175.75666666666669</v>
      </c>
      <c r="I110" s="36">
        <v>177.76333333333335</v>
      </c>
      <c r="J110" s="36">
        <v>179.0266666666667</v>
      </c>
      <c r="K110" s="31">
        <v>176.5</v>
      </c>
      <c r="L110" s="31">
        <v>173.23</v>
      </c>
      <c r="M110" s="31">
        <v>144.49023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927</v>
      </c>
      <c r="D111" s="36">
        <v>930.68333333333339</v>
      </c>
      <c r="E111" s="36">
        <v>921.81666666666683</v>
      </c>
      <c r="F111" s="36">
        <v>916.63333333333344</v>
      </c>
      <c r="G111" s="36">
        <v>907.76666666666688</v>
      </c>
      <c r="H111" s="36">
        <v>935.86666666666679</v>
      </c>
      <c r="I111" s="36">
        <v>944.73333333333335</v>
      </c>
      <c r="J111" s="36">
        <v>949.91666666666674</v>
      </c>
      <c r="K111" s="31">
        <v>939.55</v>
      </c>
      <c r="L111" s="31">
        <v>925.5</v>
      </c>
      <c r="M111" s="31">
        <v>10.63625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180.96</v>
      </c>
      <c r="D112" s="36">
        <v>181.48666666666668</v>
      </c>
      <c r="E112" s="36">
        <v>179.97333333333336</v>
      </c>
      <c r="F112" s="36">
        <v>178.98666666666668</v>
      </c>
      <c r="G112" s="36">
        <v>177.47333333333336</v>
      </c>
      <c r="H112" s="36">
        <v>182.47333333333336</v>
      </c>
      <c r="I112" s="36">
        <v>183.98666666666668</v>
      </c>
      <c r="J112" s="36">
        <v>184.97333333333336</v>
      </c>
      <c r="K112" s="31">
        <v>183</v>
      </c>
      <c r="L112" s="31">
        <v>180.5</v>
      </c>
      <c r="M112" s="31">
        <v>131.32709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538.70000000000005</v>
      </c>
      <c r="D113" s="36">
        <v>537.91666666666663</v>
      </c>
      <c r="E113" s="36">
        <v>535.83333333333326</v>
      </c>
      <c r="F113" s="36">
        <v>532.96666666666658</v>
      </c>
      <c r="G113" s="36">
        <v>530.88333333333321</v>
      </c>
      <c r="H113" s="36">
        <v>540.7833333333333</v>
      </c>
      <c r="I113" s="36">
        <v>542.86666666666656</v>
      </c>
      <c r="J113" s="36">
        <v>545.73333333333335</v>
      </c>
      <c r="K113" s="31">
        <v>540</v>
      </c>
      <c r="L113" s="31">
        <v>535.04999999999995</v>
      </c>
      <c r="M113" s="31">
        <v>14.25394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444.45</v>
      </c>
      <c r="D114" s="36">
        <v>444.59999999999997</v>
      </c>
      <c r="E114" s="36">
        <v>440.59999999999991</v>
      </c>
      <c r="F114" s="36">
        <v>436.74999999999994</v>
      </c>
      <c r="G114" s="36">
        <v>432.74999999999989</v>
      </c>
      <c r="H114" s="36">
        <v>448.44999999999993</v>
      </c>
      <c r="I114" s="36">
        <v>452.45000000000005</v>
      </c>
      <c r="J114" s="36">
        <v>456.29999999999995</v>
      </c>
      <c r="K114" s="31">
        <v>448.6</v>
      </c>
      <c r="L114" s="31">
        <v>440.75</v>
      </c>
      <c r="M114" s="31">
        <v>154.33839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1415.75</v>
      </c>
      <c r="D115" s="36">
        <v>1406.75</v>
      </c>
      <c r="E115" s="36">
        <v>1391.55</v>
      </c>
      <c r="F115" s="36">
        <v>1367.35</v>
      </c>
      <c r="G115" s="36">
        <v>1352.1499999999999</v>
      </c>
      <c r="H115" s="36">
        <v>1430.95</v>
      </c>
      <c r="I115" s="36">
        <v>1446.1499999999999</v>
      </c>
      <c r="J115" s="36">
        <v>1470.3500000000001</v>
      </c>
      <c r="K115" s="31">
        <v>1421.95</v>
      </c>
      <c r="L115" s="31">
        <v>1382.55</v>
      </c>
      <c r="M115" s="31">
        <v>65.327730000000003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7622.65</v>
      </c>
      <c r="D116" s="36">
        <v>7578.7</v>
      </c>
      <c r="E116" s="36">
        <v>7516.75</v>
      </c>
      <c r="F116" s="36">
        <v>7410.85</v>
      </c>
      <c r="G116" s="36">
        <v>7348.9000000000005</v>
      </c>
      <c r="H116" s="36">
        <v>7684.5999999999995</v>
      </c>
      <c r="I116" s="36">
        <v>7746.5499999999984</v>
      </c>
      <c r="J116" s="36">
        <v>7852.4499999999989</v>
      </c>
      <c r="K116" s="31">
        <v>7640.65</v>
      </c>
      <c r="L116" s="31">
        <v>7472.8</v>
      </c>
      <c r="M116" s="31">
        <v>2.4239999999999999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1939.1</v>
      </c>
      <c r="D117" s="36">
        <v>1929.1666666666667</v>
      </c>
      <c r="E117" s="36">
        <v>1907.3333333333335</v>
      </c>
      <c r="F117" s="36">
        <v>1875.5666666666668</v>
      </c>
      <c r="G117" s="36">
        <v>1853.7333333333336</v>
      </c>
      <c r="H117" s="36">
        <v>1960.9333333333334</v>
      </c>
      <c r="I117" s="36">
        <v>1982.7666666666669</v>
      </c>
      <c r="J117" s="36">
        <v>2014.5333333333333</v>
      </c>
      <c r="K117" s="31">
        <v>1951</v>
      </c>
      <c r="L117" s="31">
        <v>1897.4</v>
      </c>
      <c r="M117" s="31">
        <v>65.145309999999995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4859.8500000000004</v>
      </c>
      <c r="D118" s="36">
        <v>4844.55</v>
      </c>
      <c r="E118" s="36">
        <v>4745.3</v>
      </c>
      <c r="F118" s="36">
        <v>4630.75</v>
      </c>
      <c r="G118" s="36">
        <v>4531.5</v>
      </c>
      <c r="H118" s="36">
        <v>4959.1000000000004</v>
      </c>
      <c r="I118" s="36">
        <v>5058.3500000000004</v>
      </c>
      <c r="J118" s="36">
        <v>5172.9000000000005</v>
      </c>
      <c r="K118" s="31">
        <v>4943.8</v>
      </c>
      <c r="L118" s="31">
        <v>4730</v>
      </c>
      <c r="M118" s="31">
        <v>19.55254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1397.05</v>
      </c>
      <c r="D119" s="36">
        <v>1398.7</v>
      </c>
      <c r="E119" s="36">
        <v>1387.4</v>
      </c>
      <c r="F119" s="36">
        <v>1377.75</v>
      </c>
      <c r="G119" s="36">
        <v>1366.45</v>
      </c>
      <c r="H119" s="36">
        <v>1408.3500000000001</v>
      </c>
      <c r="I119" s="36">
        <v>1419.6499999999999</v>
      </c>
      <c r="J119" s="36">
        <v>1429.3000000000002</v>
      </c>
      <c r="K119" s="31">
        <v>1410</v>
      </c>
      <c r="L119" s="31">
        <v>1389.05</v>
      </c>
      <c r="M119" s="31">
        <v>5.1459299999999999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736.6</v>
      </c>
      <c r="D120" s="36">
        <v>733.29999999999984</v>
      </c>
      <c r="E120" s="36">
        <v>726.59999999999968</v>
      </c>
      <c r="F120" s="36">
        <v>716.5999999999998</v>
      </c>
      <c r="G120" s="36">
        <v>709.89999999999964</v>
      </c>
      <c r="H120" s="36">
        <v>743.29999999999973</v>
      </c>
      <c r="I120" s="36">
        <v>749.99999999999977</v>
      </c>
      <c r="J120" s="36">
        <v>759.99999999999977</v>
      </c>
      <c r="K120" s="31">
        <v>740</v>
      </c>
      <c r="L120" s="31">
        <v>723.3</v>
      </c>
      <c r="M120" s="31">
        <v>18.303629999999998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949.25</v>
      </c>
      <c r="D121" s="36">
        <v>945.25</v>
      </c>
      <c r="E121" s="36">
        <v>939</v>
      </c>
      <c r="F121" s="36">
        <v>928.75</v>
      </c>
      <c r="G121" s="36">
        <v>922.5</v>
      </c>
      <c r="H121" s="36">
        <v>955.5</v>
      </c>
      <c r="I121" s="36">
        <v>961.75</v>
      </c>
      <c r="J121" s="36">
        <v>972</v>
      </c>
      <c r="K121" s="31">
        <v>951.5</v>
      </c>
      <c r="L121" s="31">
        <v>935</v>
      </c>
      <c r="M121" s="31">
        <v>22.85575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968.9</v>
      </c>
      <c r="D122" s="36">
        <v>968.9666666666667</v>
      </c>
      <c r="E122" s="36">
        <v>962.93333333333339</v>
      </c>
      <c r="F122" s="36">
        <v>956.9666666666667</v>
      </c>
      <c r="G122" s="36">
        <v>950.93333333333339</v>
      </c>
      <c r="H122" s="36">
        <v>974.93333333333339</v>
      </c>
      <c r="I122" s="36">
        <v>980.9666666666667</v>
      </c>
      <c r="J122" s="36">
        <v>986.93333333333339</v>
      </c>
      <c r="K122" s="31">
        <v>975</v>
      </c>
      <c r="L122" s="31">
        <v>963</v>
      </c>
      <c r="M122" s="31">
        <v>9.1422500000000007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656.1</v>
      </c>
      <c r="D123" s="36">
        <v>657.66666666666663</v>
      </c>
      <c r="E123" s="36">
        <v>647.68333333333328</v>
      </c>
      <c r="F123" s="36">
        <v>639.26666666666665</v>
      </c>
      <c r="G123" s="36">
        <v>629.2833333333333</v>
      </c>
      <c r="H123" s="36">
        <v>666.08333333333326</v>
      </c>
      <c r="I123" s="36">
        <v>676.06666666666661</v>
      </c>
      <c r="J123" s="36">
        <v>684.48333333333323</v>
      </c>
      <c r="K123" s="31">
        <v>667.65</v>
      </c>
      <c r="L123" s="31">
        <v>649.25</v>
      </c>
      <c r="M123" s="31">
        <v>20.323560000000001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1847.05</v>
      </c>
      <c r="D124" s="36">
        <v>1870.2166666666665</v>
      </c>
      <c r="E124" s="36">
        <v>1819.4333333333329</v>
      </c>
      <c r="F124" s="36">
        <v>1791.8166666666664</v>
      </c>
      <c r="G124" s="36">
        <v>1741.0333333333328</v>
      </c>
      <c r="H124" s="36">
        <v>1897.833333333333</v>
      </c>
      <c r="I124" s="36">
        <v>1948.6166666666663</v>
      </c>
      <c r="J124" s="36">
        <v>1976.2333333333331</v>
      </c>
      <c r="K124" s="31">
        <v>1921</v>
      </c>
      <c r="L124" s="31">
        <v>1842.6</v>
      </c>
      <c r="M124" s="31">
        <v>12.304460000000001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1791.3</v>
      </c>
      <c r="D125" s="36">
        <v>1794.3499999999997</v>
      </c>
      <c r="E125" s="36">
        <v>1782.7999999999993</v>
      </c>
      <c r="F125" s="36">
        <v>1774.2999999999995</v>
      </c>
      <c r="G125" s="36">
        <v>1762.7499999999991</v>
      </c>
      <c r="H125" s="36">
        <v>1802.8499999999995</v>
      </c>
      <c r="I125" s="36">
        <v>1814.4</v>
      </c>
      <c r="J125" s="36">
        <v>1822.8999999999996</v>
      </c>
      <c r="K125" s="31">
        <v>1805.9</v>
      </c>
      <c r="L125" s="31">
        <v>1785.85</v>
      </c>
      <c r="M125" s="31">
        <v>42.807960000000001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170.52</v>
      </c>
      <c r="D126" s="36">
        <v>171.49</v>
      </c>
      <c r="E126" s="36">
        <v>169.28000000000003</v>
      </c>
      <c r="F126" s="36">
        <v>168.04000000000002</v>
      </c>
      <c r="G126" s="36">
        <v>165.83000000000004</v>
      </c>
      <c r="H126" s="36">
        <v>172.73000000000002</v>
      </c>
      <c r="I126" s="36">
        <v>174.94</v>
      </c>
      <c r="J126" s="36">
        <v>176.18</v>
      </c>
      <c r="K126" s="31">
        <v>173.7</v>
      </c>
      <c r="L126" s="31">
        <v>170.25</v>
      </c>
      <c r="M126" s="31">
        <v>77.062100000000001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5678.6</v>
      </c>
      <c r="D127" s="36">
        <v>5634.95</v>
      </c>
      <c r="E127" s="36">
        <v>5561.7999999999993</v>
      </c>
      <c r="F127" s="36">
        <v>5444.9999999999991</v>
      </c>
      <c r="G127" s="36">
        <v>5371.8499999999985</v>
      </c>
      <c r="H127" s="36">
        <v>5751.75</v>
      </c>
      <c r="I127" s="36">
        <v>5824.9</v>
      </c>
      <c r="J127" s="36">
        <v>5941.7000000000007</v>
      </c>
      <c r="K127" s="31">
        <v>5708.1</v>
      </c>
      <c r="L127" s="31">
        <v>5518.15</v>
      </c>
      <c r="M127" s="31">
        <v>5.6644399999999999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674.9</v>
      </c>
      <c r="D128" s="36">
        <v>678.80000000000007</v>
      </c>
      <c r="E128" s="36">
        <v>667.60000000000014</v>
      </c>
      <c r="F128" s="36">
        <v>660.30000000000007</v>
      </c>
      <c r="G128" s="36">
        <v>649.10000000000014</v>
      </c>
      <c r="H128" s="36">
        <v>686.10000000000014</v>
      </c>
      <c r="I128" s="36">
        <v>697.30000000000018</v>
      </c>
      <c r="J128" s="36">
        <v>704.60000000000014</v>
      </c>
      <c r="K128" s="31">
        <v>690</v>
      </c>
      <c r="L128" s="31">
        <v>671.5</v>
      </c>
      <c r="M128" s="31">
        <v>22.89104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6127.55</v>
      </c>
      <c r="D129" s="36">
        <v>6032.1500000000005</v>
      </c>
      <c r="E129" s="36">
        <v>5865.4000000000015</v>
      </c>
      <c r="F129" s="36">
        <v>5603.2500000000009</v>
      </c>
      <c r="G129" s="36">
        <v>5436.5000000000018</v>
      </c>
      <c r="H129" s="36">
        <v>6294.3000000000011</v>
      </c>
      <c r="I129" s="36">
        <v>6461.0499999999993</v>
      </c>
      <c r="J129" s="36">
        <v>6723.2000000000007</v>
      </c>
      <c r="K129" s="31">
        <v>6198.9</v>
      </c>
      <c r="L129" s="31">
        <v>5770</v>
      </c>
      <c r="M129" s="31">
        <v>35.80339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3689.05</v>
      </c>
      <c r="D130" s="36">
        <v>3699.4833333333336</v>
      </c>
      <c r="E130" s="36">
        <v>3674.5666666666671</v>
      </c>
      <c r="F130" s="36">
        <v>3660.0833333333335</v>
      </c>
      <c r="G130" s="36">
        <v>3635.166666666667</v>
      </c>
      <c r="H130" s="36">
        <v>3713.9666666666672</v>
      </c>
      <c r="I130" s="36">
        <v>3738.8833333333332</v>
      </c>
      <c r="J130" s="36">
        <v>3753.3666666666672</v>
      </c>
      <c r="K130" s="31">
        <v>3724.4</v>
      </c>
      <c r="L130" s="31">
        <v>3685</v>
      </c>
      <c r="M130" s="31">
        <v>12.781750000000001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458.05</v>
      </c>
      <c r="D131" s="36">
        <v>457.2</v>
      </c>
      <c r="E131" s="36">
        <v>451.09999999999997</v>
      </c>
      <c r="F131" s="36">
        <v>444.15</v>
      </c>
      <c r="G131" s="36">
        <v>438.04999999999995</v>
      </c>
      <c r="H131" s="36">
        <v>464.15</v>
      </c>
      <c r="I131" s="36">
        <v>470.25</v>
      </c>
      <c r="J131" s="36">
        <v>477.2</v>
      </c>
      <c r="K131" s="31">
        <v>463.3</v>
      </c>
      <c r="L131" s="31">
        <v>450.25</v>
      </c>
      <c r="M131" s="31">
        <v>28.447980000000001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1084.5</v>
      </c>
      <c r="D132" s="36">
        <v>1084.1666666666667</v>
      </c>
      <c r="E132" s="36">
        <v>1073.3333333333335</v>
      </c>
      <c r="F132" s="36">
        <v>1062.1666666666667</v>
      </c>
      <c r="G132" s="36">
        <v>1051.3333333333335</v>
      </c>
      <c r="H132" s="36">
        <v>1095.3333333333335</v>
      </c>
      <c r="I132" s="36">
        <v>1106.166666666667</v>
      </c>
      <c r="J132" s="36">
        <v>1117.3333333333335</v>
      </c>
      <c r="K132" s="31">
        <v>1095</v>
      </c>
      <c r="L132" s="31">
        <v>1073</v>
      </c>
      <c r="M132" s="31">
        <v>14.815379999999999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2200.75</v>
      </c>
      <c r="D133" s="36">
        <v>2198.4333333333329</v>
      </c>
      <c r="E133" s="36">
        <v>2168.7166666666658</v>
      </c>
      <c r="F133" s="36">
        <v>2136.6833333333329</v>
      </c>
      <c r="G133" s="36">
        <v>2106.9666666666658</v>
      </c>
      <c r="H133" s="36">
        <v>2230.4666666666658</v>
      </c>
      <c r="I133" s="36">
        <v>2260.1833333333329</v>
      </c>
      <c r="J133" s="36">
        <v>2292.2166666666658</v>
      </c>
      <c r="K133" s="31">
        <v>2228.15</v>
      </c>
      <c r="L133" s="31">
        <v>2166.4</v>
      </c>
      <c r="M133" s="31">
        <v>16.319379999999999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136856.29999999999</v>
      </c>
      <c r="D134" s="36">
        <v>137614.21666666667</v>
      </c>
      <c r="E134" s="36">
        <v>135728.43333333335</v>
      </c>
      <c r="F134" s="36">
        <v>134600.56666666668</v>
      </c>
      <c r="G134" s="36">
        <v>132714.78333333335</v>
      </c>
      <c r="H134" s="36">
        <v>138742.08333333334</v>
      </c>
      <c r="I134" s="36">
        <v>140627.86666666667</v>
      </c>
      <c r="J134" s="36">
        <v>141755.73333333334</v>
      </c>
      <c r="K134" s="31">
        <v>139500</v>
      </c>
      <c r="L134" s="31">
        <v>136486.35</v>
      </c>
      <c r="M134" s="31">
        <v>6.4409999999999995E-2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1251.75</v>
      </c>
      <c r="D135" s="36">
        <v>1242.7333333333333</v>
      </c>
      <c r="E135" s="36">
        <v>1225.5666666666666</v>
      </c>
      <c r="F135" s="36">
        <v>1199.3833333333332</v>
      </c>
      <c r="G135" s="36">
        <v>1182.2166666666665</v>
      </c>
      <c r="H135" s="36">
        <v>1268.9166666666667</v>
      </c>
      <c r="I135" s="36">
        <v>1286.0833333333333</v>
      </c>
      <c r="J135" s="36">
        <v>1312.2666666666669</v>
      </c>
      <c r="K135" s="31">
        <v>1259.9000000000001</v>
      </c>
      <c r="L135" s="31">
        <v>1216.55</v>
      </c>
      <c r="M135" s="31">
        <v>6.8648100000000003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315.25</v>
      </c>
      <c r="D136" s="36">
        <v>317.28333333333336</v>
      </c>
      <c r="E136" s="36">
        <v>312.11666666666673</v>
      </c>
      <c r="F136" s="36">
        <v>308.98333333333335</v>
      </c>
      <c r="G136" s="36">
        <v>303.81666666666672</v>
      </c>
      <c r="H136" s="36">
        <v>320.41666666666674</v>
      </c>
      <c r="I136" s="36">
        <v>325.58333333333337</v>
      </c>
      <c r="J136" s="36">
        <v>328.71666666666675</v>
      </c>
      <c r="K136" s="31">
        <v>322.45</v>
      </c>
      <c r="L136" s="31">
        <v>314.14999999999998</v>
      </c>
      <c r="M136" s="31">
        <v>30.489799999999999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2798</v>
      </c>
      <c r="D137" s="36">
        <v>2801.9333333333329</v>
      </c>
      <c r="E137" s="36">
        <v>2776.8666666666659</v>
      </c>
      <c r="F137" s="36">
        <v>2755.7333333333331</v>
      </c>
      <c r="G137" s="36">
        <v>2730.6666666666661</v>
      </c>
      <c r="H137" s="36">
        <v>2823.0666666666657</v>
      </c>
      <c r="I137" s="36">
        <v>2848.1333333333323</v>
      </c>
      <c r="J137" s="36">
        <v>2869.2666666666655</v>
      </c>
      <c r="K137" s="31">
        <v>2827</v>
      </c>
      <c r="L137" s="31">
        <v>2780.8</v>
      </c>
      <c r="M137" s="31">
        <v>18.51275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2428.5500000000002</v>
      </c>
      <c r="D138" s="36">
        <v>2416.6666666666665</v>
      </c>
      <c r="E138" s="36">
        <v>2396.3833333333332</v>
      </c>
      <c r="F138" s="36">
        <v>2364.2166666666667</v>
      </c>
      <c r="G138" s="36">
        <v>2343.9333333333334</v>
      </c>
      <c r="H138" s="36">
        <v>2448.833333333333</v>
      </c>
      <c r="I138" s="36">
        <v>2469.1166666666668</v>
      </c>
      <c r="J138" s="36">
        <v>2501.2833333333328</v>
      </c>
      <c r="K138" s="31">
        <v>2436.9499999999998</v>
      </c>
      <c r="L138" s="31">
        <v>2384.5</v>
      </c>
      <c r="M138" s="31">
        <v>3.0533700000000001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661.9</v>
      </c>
      <c r="D139" s="36">
        <v>666.93333333333328</v>
      </c>
      <c r="E139" s="36">
        <v>654.96666666666658</v>
      </c>
      <c r="F139" s="36">
        <v>648.0333333333333</v>
      </c>
      <c r="G139" s="36">
        <v>636.06666666666661</v>
      </c>
      <c r="H139" s="36">
        <v>673.86666666666656</v>
      </c>
      <c r="I139" s="36">
        <v>685.83333333333326</v>
      </c>
      <c r="J139" s="36">
        <v>692.76666666666654</v>
      </c>
      <c r="K139" s="31">
        <v>678.9</v>
      </c>
      <c r="L139" s="31">
        <v>660</v>
      </c>
      <c r="M139" s="31">
        <v>24.369969999999999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12357.5</v>
      </c>
      <c r="D140" s="36">
        <v>12402.483333333332</v>
      </c>
      <c r="E140" s="36">
        <v>12285.016666666663</v>
      </c>
      <c r="F140" s="36">
        <v>12212.533333333331</v>
      </c>
      <c r="G140" s="36">
        <v>12095.066666666662</v>
      </c>
      <c r="H140" s="36">
        <v>12474.966666666664</v>
      </c>
      <c r="I140" s="36">
        <v>12592.433333333334</v>
      </c>
      <c r="J140" s="36">
        <v>12664.916666666664</v>
      </c>
      <c r="K140" s="31">
        <v>12519.95</v>
      </c>
      <c r="L140" s="31">
        <v>12330</v>
      </c>
      <c r="M140" s="31">
        <v>3.1322700000000001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1070.2</v>
      </c>
      <c r="D141" s="36">
        <v>1073.7333333333333</v>
      </c>
      <c r="E141" s="36">
        <v>1059.5666666666666</v>
      </c>
      <c r="F141" s="36">
        <v>1048.9333333333332</v>
      </c>
      <c r="G141" s="36">
        <v>1034.7666666666664</v>
      </c>
      <c r="H141" s="36">
        <v>1084.3666666666668</v>
      </c>
      <c r="I141" s="36">
        <v>1098.5333333333333</v>
      </c>
      <c r="J141" s="36">
        <v>1109.166666666667</v>
      </c>
      <c r="K141" s="31">
        <v>1087.9000000000001</v>
      </c>
      <c r="L141" s="31">
        <v>1063.0999999999999</v>
      </c>
      <c r="M141" s="31">
        <v>12.86899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865.8</v>
      </c>
      <c r="D142" s="36">
        <v>861.58333333333337</v>
      </c>
      <c r="E142" s="36">
        <v>854.41666666666674</v>
      </c>
      <c r="F142" s="36">
        <v>843.03333333333342</v>
      </c>
      <c r="G142" s="36">
        <v>835.86666666666679</v>
      </c>
      <c r="H142" s="36">
        <v>872.9666666666667</v>
      </c>
      <c r="I142" s="36">
        <v>880.13333333333344</v>
      </c>
      <c r="J142" s="36">
        <v>891.51666666666665</v>
      </c>
      <c r="K142" s="31">
        <v>868.75</v>
      </c>
      <c r="L142" s="31">
        <v>850.2</v>
      </c>
      <c r="M142" s="31">
        <v>22.098210000000002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4313.6499999999996</v>
      </c>
      <c r="D143" s="36">
        <v>4308.2166666666662</v>
      </c>
      <c r="E143" s="36">
        <v>4246.4333333333325</v>
      </c>
      <c r="F143" s="36">
        <v>4179.2166666666662</v>
      </c>
      <c r="G143" s="36">
        <v>4117.4333333333325</v>
      </c>
      <c r="H143" s="36">
        <v>4375.4333333333325</v>
      </c>
      <c r="I143" s="36">
        <v>4437.2166666666672</v>
      </c>
      <c r="J143" s="36">
        <v>4504.4333333333325</v>
      </c>
      <c r="K143" s="31">
        <v>4370</v>
      </c>
      <c r="L143" s="31">
        <v>4241</v>
      </c>
      <c r="M143" s="31">
        <v>16.39602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70.02</v>
      </c>
      <c r="D144" s="36">
        <v>70.5</v>
      </c>
      <c r="E144" s="36">
        <v>69.069999999999993</v>
      </c>
      <c r="F144" s="36">
        <v>68.11999999999999</v>
      </c>
      <c r="G144" s="36">
        <v>66.689999999999984</v>
      </c>
      <c r="H144" s="36">
        <v>71.45</v>
      </c>
      <c r="I144" s="36">
        <v>72.88000000000001</v>
      </c>
      <c r="J144" s="36">
        <v>73.830000000000013</v>
      </c>
      <c r="K144" s="31">
        <v>71.930000000000007</v>
      </c>
      <c r="L144" s="31">
        <v>69.55</v>
      </c>
      <c r="M144" s="31">
        <v>64.795230000000004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3089.45</v>
      </c>
      <c r="D145" s="36">
        <v>3076.1333333333332</v>
      </c>
      <c r="E145" s="36">
        <v>3020.3166666666666</v>
      </c>
      <c r="F145" s="36">
        <v>2951.1833333333334</v>
      </c>
      <c r="G145" s="36">
        <v>2895.3666666666668</v>
      </c>
      <c r="H145" s="36">
        <v>3145.2666666666664</v>
      </c>
      <c r="I145" s="36">
        <v>3201.083333333333</v>
      </c>
      <c r="J145" s="36">
        <v>3270.2166666666662</v>
      </c>
      <c r="K145" s="31">
        <v>3131.95</v>
      </c>
      <c r="L145" s="31">
        <v>3007</v>
      </c>
      <c r="M145" s="31">
        <v>11.8629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1958.45</v>
      </c>
      <c r="D146" s="36">
        <v>1957.9666666666665</v>
      </c>
      <c r="E146" s="36">
        <v>1927.4833333333329</v>
      </c>
      <c r="F146" s="36">
        <v>1896.5166666666664</v>
      </c>
      <c r="G146" s="36">
        <v>1866.0333333333328</v>
      </c>
      <c r="H146" s="36">
        <v>1988.9333333333329</v>
      </c>
      <c r="I146" s="36">
        <v>2019.4166666666665</v>
      </c>
      <c r="J146" s="36">
        <v>2050.3833333333332</v>
      </c>
      <c r="K146" s="31">
        <v>1988.45</v>
      </c>
      <c r="L146" s="31">
        <v>1927</v>
      </c>
      <c r="M146" s="31">
        <v>3.8358300000000001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95.06</v>
      </c>
      <c r="D147" s="36">
        <v>95.256666666666675</v>
      </c>
      <c r="E147" s="36">
        <v>94.533333333333346</v>
      </c>
      <c r="F147" s="36">
        <v>94.006666666666675</v>
      </c>
      <c r="G147" s="36">
        <v>93.283333333333346</v>
      </c>
      <c r="H147" s="36">
        <v>95.783333333333346</v>
      </c>
      <c r="I147" s="36">
        <v>96.506666666666675</v>
      </c>
      <c r="J147" s="36">
        <v>97.033333333333346</v>
      </c>
      <c r="K147" s="31">
        <v>95.98</v>
      </c>
      <c r="L147" s="31">
        <v>94.73</v>
      </c>
      <c r="M147" s="31">
        <v>193.36483999999999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226.23</v>
      </c>
      <c r="D148" s="36">
        <v>227.64666666666668</v>
      </c>
      <c r="E148" s="36">
        <v>224.39333333333335</v>
      </c>
      <c r="F148" s="36">
        <v>222.55666666666667</v>
      </c>
      <c r="G148" s="36">
        <v>219.30333333333334</v>
      </c>
      <c r="H148" s="36">
        <v>229.48333333333335</v>
      </c>
      <c r="I148" s="36">
        <v>232.73666666666668</v>
      </c>
      <c r="J148" s="36">
        <v>234.57333333333335</v>
      </c>
      <c r="K148" s="31">
        <v>230.9</v>
      </c>
      <c r="L148" s="31">
        <v>225.81</v>
      </c>
      <c r="M148" s="31">
        <v>52.843200000000003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409.05</v>
      </c>
      <c r="D149" s="36">
        <v>410.26666666666671</v>
      </c>
      <c r="E149" s="36">
        <v>406.13333333333344</v>
      </c>
      <c r="F149" s="36">
        <v>403.21666666666675</v>
      </c>
      <c r="G149" s="36">
        <v>399.08333333333348</v>
      </c>
      <c r="H149" s="36">
        <v>413.18333333333339</v>
      </c>
      <c r="I149" s="36">
        <v>417.31666666666672</v>
      </c>
      <c r="J149" s="36">
        <v>420.23333333333335</v>
      </c>
      <c r="K149" s="31">
        <v>414.4</v>
      </c>
      <c r="L149" s="31">
        <v>407.35</v>
      </c>
      <c r="M149" s="31">
        <v>158.84745000000001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3290.4</v>
      </c>
      <c r="D150" s="36">
        <v>3287.1333333333332</v>
      </c>
      <c r="E150" s="36">
        <v>3266.2666666666664</v>
      </c>
      <c r="F150" s="36">
        <v>3242.1333333333332</v>
      </c>
      <c r="G150" s="36">
        <v>3221.2666666666664</v>
      </c>
      <c r="H150" s="36">
        <v>3311.2666666666664</v>
      </c>
      <c r="I150" s="36">
        <v>3332.1333333333332</v>
      </c>
      <c r="J150" s="36">
        <v>3356.2666666666664</v>
      </c>
      <c r="K150" s="31">
        <v>3308</v>
      </c>
      <c r="L150" s="31">
        <v>3263</v>
      </c>
      <c r="M150" s="31">
        <v>2.0893600000000001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2492.5</v>
      </c>
      <c r="D151" s="36">
        <v>2500.5</v>
      </c>
      <c r="E151" s="36">
        <v>2482</v>
      </c>
      <c r="F151" s="36">
        <v>2471.5</v>
      </c>
      <c r="G151" s="36">
        <v>2453</v>
      </c>
      <c r="H151" s="36">
        <v>2511</v>
      </c>
      <c r="I151" s="36">
        <v>2529.5</v>
      </c>
      <c r="J151" s="36">
        <v>2540</v>
      </c>
      <c r="K151" s="31">
        <v>2519</v>
      </c>
      <c r="L151" s="31">
        <v>2490</v>
      </c>
      <c r="M151" s="31">
        <v>5.6516099999999998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1711.25</v>
      </c>
      <c r="D152" s="36">
        <v>1719.0666666666666</v>
      </c>
      <c r="E152" s="36">
        <v>1699.2333333333331</v>
      </c>
      <c r="F152" s="36">
        <v>1687.2166666666665</v>
      </c>
      <c r="G152" s="36">
        <v>1667.383333333333</v>
      </c>
      <c r="H152" s="36">
        <v>1731.0833333333333</v>
      </c>
      <c r="I152" s="36">
        <v>1750.9166666666667</v>
      </c>
      <c r="J152" s="36">
        <v>1762.9333333333334</v>
      </c>
      <c r="K152" s="31">
        <v>1738.9</v>
      </c>
      <c r="L152" s="31">
        <v>1707.05</v>
      </c>
      <c r="M152" s="31">
        <v>2.17943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327.8</v>
      </c>
      <c r="D153" s="36">
        <v>327.58333333333331</v>
      </c>
      <c r="E153" s="36">
        <v>324.86666666666662</v>
      </c>
      <c r="F153" s="36">
        <v>321.93333333333328</v>
      </c>
      <c r="G153" s="36">
        <v>319.21666666666658</v>
      </c>
      <c r="H153" s="36">
        <v>330.51666666666665</v>
      </c>
      <c r="I153" s="36">
        <v>333.23333333333335</v>
      </c>
      <c r="J153" s="36">
        <v>336.16666666666669</v>
      </c>
      <c r="K153" s="31">
        <v>330.3</v>
      </c>
      <c r="L153" s="31">
        <v>324.64999999999998</v>
      </c>
      <c r="M153" s="31">
        <v>124.46738000000001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726.4</v>
      </c>
      <c r="D154" s="36">
        <v>719.93333333333339</v>
      </c>
      <c r="E154" s="36">
        <v>709.96666666666681</v>
      </c>
      <c r="F154" s="36">
        <v>693.53333333333342</v>
      </c>
      <c r="G154" s="36">
        <v>683.56666666666683</v>
      </c>
      <c r="H154" s="36">
        <v>736.36666666666679</v>
      </c>
      <c r="I154" s="36">
        <v>746.33333333333348</v>
      </c>
      <c r="J154" s="36">
        <v>762.76666666666677</v>
      </c>
      <c r="K154" s="31">
        <v>729.9</v>
      </c>
      <c r="L154" s="31">
        <v>703.5</v>
      </c>
      <c r="M154" s="31">
        <v>56.580109999999998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538</v>
      </c>
      <c r="D155" s="36">
        <v>544.16666666666663</v>
      </c>
      <c r="E155" s="36">
        <v>528.38333333333321</v>
      </c>
      <c r="F155" s="36">
        <v>518.76666666666654</v>
      </c>
      <c r="G155" s="36">
        <v>502.98333333333312</v>
      </c>
      <c r="H155" s="36">
        <v>553.7833333333333</v>
      </c>
      <c r="I155" s="36">
        <v>569.56666666666683</v>
      </c>
      <c r="J155" s="36">
        <v>579.18333333333339</v>
      </c>
      <c r="K155" s="31">
        <v>559.95000000000005</v>
      </c>
      <c r="L155" s="31">
        <v>534.54999999999995</v>
      </c>
      <c r="M155" s="31">
        <v>60.635460000000002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1737.9</v>
      </c>
      <c r="D156" s="36">
        <v>1748.9166666666667</v>
      </c>
      <c r="E156" s="36">
        <v>1714.9833333333336</v>
      </c>
      <c r="F156" s="36">
        <v>1692.0666666666668</v>
      </c>
      <c r="G156" s="36">
        <v>1658.1333333333337</v>
      </c>
      <c r="H156" s="36">
        <v>1771.8333333333335</v>
      </c>
      <c r="I156" s="36">
        <v>1805.7666666666664</v>
      </c>
      <c r="J156" s="36">
        <v>1828.6833333333334</v>
      </c>
      <c r="K156" s="31">
        <v>1782.85</v>
      </c>
      <c r="L156" s="31">
        <v>1726</v>
      </c>
      <c r="M156" s="31">
        <v>7.0146499999999996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4509.1000000000004</v>
      </c>
      <c r="D157" s="36">
        <v>4483.5166666666664</v>
      </c>
      <c r="E157" s="36">
        <v>4447.0333333333328</v>
      </c>
      <c r="F157" s="36">
        <v>4384.9666666666662</v>
      </c>
      <c r="G157" s="36">
        <v>4348.4833333333327</v>
      </c>
      <c r="H157" s="36">
        <v>4545.583333333333</v>
      </c>
      <c r="I157" s="36">
        <v>4582.0666666666666</v>
      </c>
      <c r="J157" s="36">
        <v>4644.1333333333332</v>
      </c>
      <c r="K157" s="31">
        <v>4520</v>
      </c>
      <c r="L157" s="31">
        <v>4421.45</v>
      </c>
      <c r="M157" s="31">
        <v>2.0031500000000002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41328.300000000003</v>
      </c>
      <c r="D158" s="36">
        <v>41388.366666666669</v>
      </c>
      <c r="E158" s="36">
        <v>41048.28333333334</v>
      </c>
      <c r="F158" s="36">
        <v>40768.26666666667</v>
      </c>
      <c r="G158" s="36">
        <v>40428.183333333342</v>
      </c>
      <c r="H158" s="36">
        <v>41668.383333333339</v>
      </c>
      <c r="I158" s="36">
        <v>42008.466666666667</v>
      </c>
      <c r="J158" s="36">
        <v>42288.483333333337</v>
      </c>
      <c r="K158" s="31">
        <v>41728.449999999997</v>
      </c>
      <c r="L158" s="31">
        <v>41108.35</v>
      </c>
      <c r="M158" s="31">
        <v>8.8480000000000003E-2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1920.05</v>
      </c>
      <c r="D159" s="36">
        <v>1904.6833333333332</v>
      </c>
      <c r="E159" s="36">
        <v>1880.4666666666662</v>
      </c>
      <c r="F159" s="36">
        <v>1840.883333333333</v>
      </c>
      <c r="G159" s="36">
        <v>1816.6666666666661</v>
      </c>
      <c r="H159" s="36">
        <v>1944.2666666666664</v>
      </c>
      <c r="I159" s="36">
        <v>1968.4833333333331</v>
      </c>
      <c r="J159" s="36">
        <v>2008.0666666666666</v>
      </c>
      <c r="K159" s="31">
        <v>1928.9</v>
      </c>
      <c r="L159" s="31">
        <v>1865.1</v>
      </c>
      <c r="M159" s="31">
        <v>5.5722500000000004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4997.95</v>
      </c>
      <c r="D160" s="36">
        <v>4962.6833333333334</v>
      </c>
      <c r="E160" s="36">
        <v>4875.3666666666668</v>
      </c>
      <c r="F160" s="36">
        <v>4752.7833333333338</v>
      </c>
      <c r="G160" s="36">
        <v>4665.4666666666672</v>
      </c>
      <c r="H160" s="36">
        <v>5085.2666666666664</v>
      </c>
      <c r="I160" s="36">
        <v>5172.5833333333339</v>
      </c>
      <c r="J160" s="36">
        <v>5295.1666666666661</v>
      </c>
      <c r="K160" s="31">
        <v>5050</v>
      </c>
      <c r="L160" s="31">
        <v>4840.1000000000004</v>
      </c>
      <c r="M160" s="31">
        <v>6.4887600000000001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367.85</v>
      </c>
      <c r="D161" s="36">
        <v>368.45</v>
      </c>
      <c r="E161" s="36">
        <v>366</v>
      </c>
      <c r="F161" s="36">
        <v>364.15000000000003</v>
      </c>
      <c r="G161" s="36">
        <v>361.70000000000005</v>
      </c>
      <c r="H161" s="36">
        <v>370.29999999999995</v>
      </c>
      <c r="I161" s="36">
        <v>372.74999999999989</v>
      </c>
      <c r="J161" s="36">
        <v>374.59999999999991</v>
      </c>
      <c r="K161" s="31">
        <v>370.9</v>
      </c>
      <c r="L161" s="31">
        <v>366.6</v>
      </c>
      <c r="M161" s="31">
        <v>17.626239999999999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3083.15</v>
      </c>
      <c r="D162" s="36">
        <v>3089.5666666666671</v>
      </c>
      <c r="E162" s="36">
        <v>3064.1333333333341</v>
      </c>
      <c r="F162" s="36">
        <v>3045.1166666666672</v>
      </c>
      <c r="G162" s="36">
        <v>3019.6833333333343</v>
      </c>
      <c r="H162" s="36">
        <v>3108.5833333333339</v>
      </c>
      <c r="I162" s="36">
        <v>3134.0166666666673</v>
      </c>
      <c r="J162" s="36">
        <v>3153.0333333333338</v>
      </c>
      <c r="K162" s="31">
        <v>3115</v>
      </c>
      <c r="L162" s="31">
        <v>3070.55</v>
      </c>
      <c r="M162" s="31">
        <v>1.83165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1067.5</v>
      </c>
      <c r="D163" s="36">
        <v>1071.8999999999999</v>
      </c>
      <c r="E163" s="36">
        <v>1059.5999999999997</v>
      </c>
      <c r="F163" s="36">
        <v>1051.6999999999998</v>
      </c>
      <c r="G163" s="36">
        <v>1039.3999999999996</v>
      </c>
      <c r="H163" s="36">
        <v>1079.7999999999997</v>
      </c>
      <c r="I163" s="36">
        <v>1092.0999999999999</v>
      </c>
      <c r="J163" s="36">
        <v>1099.9999999999998</v>
      </c>
      <c r="K163" s="31">
        <v>1084.2</v>
      </c>
      <c r="L163" s="31">
        <v>1064</v>
      </c>
      <c r="M163" s="31">
        <v>11.26914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6788.25</v>
      </c>
      <c r="D164" s="36">
        <v>6788.083333333333</v>
      </c>
      <c r="E164" s="36">
        <v>6751.1666666666661</v>
      </c>
      <c r="F164" s="36">
        <v>6714.083333333333</v>
      </c>
      <c r="G164" s="36">
        <v>6677.1666666666661</v>
      </c>
      <c r="H164" s="36">
        <v>6825.1666666666661</v>
      </c>
      <c r="I164" s="36">
        <v>6862.0833333333321</v>
      </c>
      <c r="J164" s="36">
        <v>6899.1666666666661</v>
      </c>
      <c r="K164" s="31">
        <v>6825</v>
      </c>
      <c r="L164" s="31">
        <v>6751</v>
      </c>
      <c r="M164" s="31">
        <v>2.0680100000000001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399.7</v>
      </c>
      <c r="D165" s="36">
        <v>404.06666666666666</v>
      </c>
      <c r="E165" s="36">
        <v>394.13333333333333</v>
      </c>
      <c r="F165" s="36">
        <v>388.56666666666666</v>
      </c>
      <c r="G165" s="36">
        <v>378.63333333333333</v>
      </c>
      <c r="H165" s="36">
        <v>409.63333333333333</v>
      </c>
      <c r="I165" s="36">
        <v>419.56666666666661</v>
      </c>
      <c r="J165" s="36">
        <v>425.13333333333333</v>
      </c>
      <c r="K165" s="31">
        <v>414</v>
      </c>
      <c r="L165" s="31">
        <v>398.5</v>
      </c>
      <c r="M165" s="31">
        <v>27.063490000000002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539.25</v>
      </c>
      <c r="D166" s="36">
        <v>538.76666666666665</v>
      </c>
      <c r="E166" s="36">
        <v>532.0333333333333</v>
      </c>
      <c r="F166" s="36">
        <v>524.81666666666661</v>
      </c>
      <c r="G166" s="36">
        <v>518.08333333333326</v>
      </c>
      <c r="H166" s="36">
        <v>545.98333333333335</v>
      </c>
      <c r="I166" s="36">
        <v>552.7166666666667</v>
      </c>
      <c r="J166" s="36">
        <v>559.93333333333339</v>
      </c>
      <c r="K166" s="31">
        <v>545.5</v>
      </c>
      <c r="L166" s="31">
        <v>531.54999999999995</v>
      </c>
      <c r="M166" s="31">
        <v>116.07989000000001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334.45</v>
      </c>
      <c r="D167" s="36">
        <v>335.7</v>
      </c>
      <c r="E167" s="36">
        <v>332.5</v>
      </c>
      <c r="F167" s="36">
        <v>330.55</v>
      </c>
      <c r="G167" s="36">
        <v>327.35000000000002</v>
      </c>
      <c r="H167" s="36">
        <v>337.65</v>
      </c>
      <c r="I167" s="36">
        <v>340.84999999999991</v>
      </c>
      <c r="J167" s="36">
        <v>342.79999999999995</v>
      </c>
      <c r="K167" s="31">
        <v>338.9</v>
      </c>
      <c r="L167" s="31">
        <v>333.75</v>
      </c>
      <c r="M167" s="31">
        <v>87.906000000000006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1714.5</v>
      </c>
      <c r="D168" s="36">
        <v>1724.8</v>
      </c>
      <c r="E168" s="36">
        <v>1686.6999999999998</v>
      </c>
      <c r="F168" s="36">
        <v>1658.8999999999999</v>
      </c>
      <c r="G168" s="36">
        <v>1620.7999999999997</v>
      </c>
      <c r="H168" s="36">
        <v>1752.6</v>
      </c>
      <c r="I168" s="36">
        <v>1790.6999999999998</v>
      </c>
      <c r="J168" s="36">
        <v>1818.5</v>
      </c>
      <c r="K168" s="31">
        <v>1762.9</v>
      </c>
      <c r="L168" s="31">
        <v>1697</v>
      </c>
      <c r="M168" s="31">
        <v>15.12626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16996.099999999999</v>
      </c>
      <c r="D169" s="36">
        <v>17041.183333333331</v>
      </c>
      <c r="E169" s="36">
        <v>16855.016666666663</v>
      </c>
      <c r="F169" s="36">
        <v>16713.933333333331</v>
      </c>
      <c r="G169" s="36">
        <v>16527.766666666663</v>
      </c>
      <c r="H169" s="36">
        <v>17182.266666666663</v>
      </c>
      <c r="I169" s="36">
        <v>17368.433333333327</v>
      </c>
      <c r="J169" s="36">
        <v>17509.516666666663</v>
      </c>
      <c r="K169" s="31">
        <v>17227.349999999999</v>
      </c>
      <c r="L169" s="31">
        <v>16900.099999999999</v>
      </c>
      <c r="M169" s="31">
        <v>4.6460000000000001E-2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114.75</v>
      </c>
      <c r="D170" s="36">
        <v>115.2</v>
      </c>
      <c r="E170" s="36">
        <v>114.06</v>
      </c>
      <c r="F170" s="36">
        <v>113.37</v>
      </c>
      <c r="G170" s="36">
        <v>112.23</v>
      </c>
      <c r="H170" s="36">
        <v>115.89</v>
      </c>
      <c r="I170" s="36">
        <v>117.03000000000002</v>
      </c>
      <c r="J170" s="36">
        <v>117.72</v>
      </c>
      <c r="K170" s="31">
        <v>116.34</v>
      </c>
      <c r="L170" s="31">
        <v>114.51</v>
      </c>
      <c r="M170" s="31">
        <v>146.45859999999999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618.54999999999995</v>
      </c>
      <c r="D171" s="36">
        <v>620.0333333333333</v>
      </c>
      <c r="E171" s="36">
        <v>613.81666666666661</v>
      </c>
      <c r="F171" s="36">
        <v>609.08333333333326</v>
      </c>
      <c r="G171" s="36">
        <v>602.86666666666656</v>
      </c>
      <c r="H171" s="36">
        <v>624.76666666666665</v>
      </c>
      <c r="I171" s="36">
        <v>630.98333333333335</v>
      </c>
      <c r="J171" s="36">
        <v>635.7166666666667</v>
      </c>
      <c r="K171" s="31">
        <v>626.25</v>
      </c>
      <c r="L171" s="31">
        <v>615.29999999999995</v>
      </c>
      <c r="M171" s="31">
        <v>98.111329999999995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578.20000000000005</v>
      </c>
      <c r="D172" s="36">
        <v>584.01666666666677</v>
      </c>
      <c r="E172" s="36">
        <v>571.53333333333353</v>
      </c>
      <c r="F172" s="36">
        <v>564.86666666666679</v>
      </c>
      <c r="G172" s="36">
        <v>552.38333333333355</v>
      </c>
      <c r="H172" s="36">
        <v>590.68333333333351</v>
      </c>
      <c r="I172" s="36">
        <v>603.16666666666686</v>
      </c>
      <c r="J172" s="36">
        <v>609.83333333333348</v>
      </c>
      <c r="K172" s="31">
        <v>596.5</v>
      </c>
      <c r="L172" s="31">
        <v>577.35</v>
      </c>
      <c r="M172" s="31">
        <v>221.01242999999999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2996.6</v>
      </c>
      <c r="D173" s="36">
        <v>2999.1833333333329</v>
      </c>
      <c r="E173" s="36">
        <v>2983.4166666666661</v>
      </c>
      <c r="F173" s="36">
        <v>2970.2333333333331</v>
      </c>
      <c r="G173" s="36">
        <v>2954.4666666666662</v>
      </c>
      <c r="H173" s="36">
        <v>3012.3666666666659</v>
      </c>
      <c r="I173" s="36">
        <v>3028.1333333333332</v>
      </c>
      <c r="J173" s="36">
        <v>3041.3166666666657</v>
      </c>
      <c r="K173" s="31">
        <v>3014.95</v>
      </c>
      <c r="L173" s="31">
        <v>2986</v>
      </c>
      <c r="M173" s="31">
        <v>48.051430000000003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731.3</v>
      </c>
      <c r="D174" s="36">
        <v>734.4</v>
      </c>
      <c r="E174" s="36">
        <v>725.09999999999991</v>
      </c>
      <c r="F174" s="36">
        <v>718.9</v>
      </c>
      <c r="G174" s="36">
        <v>709.59999999999991</v>
      </c>
      <c r="H174" s="36">
        <v>740.59999999999991</v>
      </c>
      <c r="I174" s="36">
        <v>749.89999999999986</v>
      </c>
      <c r="J174" s="36">
        <v>756.09999999999991</v>
      </c>
      <c r="K174" s="31">
        <v>743.7</v>
      </c>
      <c r="L174" s="31">
        <v>728.2</v>
      </c>
      <c r="M174" s="31">
        <v>17.836120000000001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1843.7</v>
      </c>
      <c r="D175" s="36">
        <v>1841.3166666666666</v>
      </c>
      <c r="E175" s="36">
        <v>1828.3833333333332</v>
      </c>
      <c r="F175" s="36">
        <v>1813.0666666666666</v>
      </c>
      <c r="G175" s="36">
        <v>1800.1333333333332</v>
      </c>
      <c r="H175" s="36">
        <v>1856.6333333333332</v>
      </c>
      <c r="I175" s="36">
        <v>1869.5666666666666</v>
      </c>
      <c r="J175" s="36">
        <v>1884.8833333333332</v>
      </c>
      <c r="K175" s="31">
        <v>1854.25</v>
      </c>
      <c r="L175" s="31">
        <v>1826</v>
      </c>
      <c r="M175" s="31">
        <v>7.24092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2539.0500000000002</v>
      </c>
      <c r="D176" s="36">
        <v>2541.9666666666667</v>
      </c>
      <c r="E176" s="36">
        <v>2515.0833333333335</v>
      </c>
      <c r="F176" s="36">
        <v>2491.1166666666668</v>
      </c>
      <c r="G176" s="36">
        <v>2464.2333333333336</v>
      </c>
      <c r="H176" s="36">
        <v>2565.9333333333334</v>
      </c>
      <c r="I176" s="36">
        <v>2592.8166666666666</v>
      </c>
      <c r="J176" s="36">
        <v>2616.7833333333333</v>
      </c>
      <c r="K176" s="31">
        <v>2568.85</v>
      </c>
      <c r="L176" s="31">
        <v>2518</v>
      </c>
      <c r="M176" s="31">
        <v>3.6234700000000002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196.97</v>
      </c>
      <c r="D177" s="36">
        <v>197.95333333333335</v>
      </c>
      <c r="E177" s="36">
        <v>195.60666666666668</v>
      </c>
      <c r="F177" s="36">
        <v>194.24333333333334</v>
      </c>
      <c r="G177" s="36">
        <v>191.89666666666668</v>
      </c>
      <c r="H177" s="36">
        <v>199.31666666666669</v>
      </c>
      <c r="I177" s="36">
        <v>201.66333333333333</v>
      </c>
      <c r="J177" s="36">
        <v>203.0266666666667</v>
      </c>
      <c r="K177" s="31">
        <v>200.3</v>
      </c>
      <c r="L177" s="31">
        <v>196.59</v>
      </c>
      <c r="M177" s="31">
        <v>88.138509999999997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24692.2</v>
      </c>
      <c r="D178" s="36">
        <v>24732.616666666669</v>
      </c>
      <c r="E178" s="36">
        <v>24565.233333333337</v>
      </c>
      <c r="F178" s="36">
        <v>24438.26666666667</v>
      </c>
      <c r="G178" s="36">
        <v>24270.883333333339</v>
      </c>
      <c r="H178" s="36">
        <v>24859.583333333336</v>
      </c>
      <c r="I178" s="36">
        <v>25026.966666666667</v>
      </c>
      <c r="J178" s="36">
        <v>25153.933333333334</v>
      </c>
      <c r="K178" s="31">
        <v>24900</v>
      </c>
      <c r="L178" s="31">
        <v>24605.65</v>
      </c>
      <c r="M178" s="31">
        <v>0.20949000000000001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3201.85</v>
      </c>
      <c r="D179" s="36">
        <v>3213.8666666666668</v>
      </c>
      <c r="E179" s="36">
        <v>3179.7333333333336</v>
      </c>
      <c r="F179" s="36">
        <v>3157.6166666666668</v>
      </c>
      <c r="G179" s="36">
        <v>3123.4833333333336</v>
      </c>
      <c r="H179" s="36">
        <v>3235.9833333333336</v>
      </c>
      <c r="I179" s="36">
        <v>3270.1166666666668</v>
      </c>
      <c r="J179" s="36">
        <v>3292.2333333333336</v>
      </c>
      <c r="K179" s="31">
        <v>3248</v>
      </c>
      <c r="L179" s="31">
        <v>3191.75</v>
      </c>
      <c r="M179" s="31">
        <v>6.70444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6951.45</v>
      </c>
      <c r="D180" s="36">
        <v>6975.5666666666666</v>
      </c>
      <c r="E180" s="36">
        <v>6916.1333333333332</v>
      </c>
      <c r="F180" s="36">
        <v>6880.8166666666666</v>
      </c>
      <c r="G180" s="36">
        <v>6821.3833333333332</v>
      </c>
      <c r="H180" s="36">
        <v>7010.8833333333332</v>
      </c>
      <c r="I180" s="36">
        <v>7070.3166666666657</v>
      </c>
      <c r="J180" s="36">
        <v>7105.6333333333332</v>
      </c>
      <c r="K180" s="31">
        <v>7035</v>
      </c>
      <c r="L180" s="31">
        <v>6940.25</v>
      </c>
      <c r="M180" s="31">
        <v>2.01864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700.1</v>
      </c>
      <c r="D181" s="36">
        <v>705.01666666666677</v>
      </c>
      <c r="E181" s="36">
        <v>692.08333333333348</v>
      </c>
      <c r="F181" s="36">
        <v>684.06666666666672</v>
      </c>
      <c r="G181" s="36">
        <v>671.13333333333344</v>
      </c>
      <c r="H181" s="36">
        <v>713.03333333333353</v>
      </c>
      <c r="I181" s="36">
        <v>725.9666666666667</v>
      </c>
      <c r="J181" s="36">
        <v>733.98333333333358</v>
      </c>
      <c r="K181" s="31">
        <v>717.95</v>
      </c>
      <c r="L181" s="31">
        <v>697</v>
      </c>
      <c r="M181" s="31">
        <v>10.894030000000001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809.4</v>
      </c>
      <c r="D182" s="36">
        <v>811.0333333333333</v>
      </c>
      <c r="E182" s="36">
        <v>804.86666666666656</v>
      </c>
      <c r="F182" s="36">
        <v>800.33333333333326</v>
      </c>
      <c r="G182" s="36">
        <v>794.16666666666652</v>
      </c>
      <c r="H182" s="36">
        <v>815.56666666666661</v>
      </c>
      <c r="I182" s="36">
        <v>821.73333333333335</v>
      </c>
      <c r="J182" s="36">
        <v>826.26666666666665</v>
      </c>
      <c r="K182" s="31">
        <v>817.2</v>
      </c>
      <c r="L182" s="31">
        <v>806.5</v>
      </c>
      <c r="M182" s="31">
        <v>103.71299999999999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134.04</v>
      </c>
      <c r="D183" s="36">
        <v>134.59666666666666</v>
      </c>
      <c r="E183" s="36">
        <v>132.79333333333332</v>
      </c>
      <c r="F183" s="36">
        <v>131.54666666666665</v>
      </c>
      <c r="G183" s="36">
        <v>129.74333333333331</v>
      </c>
      <c r="H183" s="36">
        <v>135.84333333333333</v>
      </c>
      <c r="I183" s="36">
        <v>137.64666666666668</v>
      </c>
      <c r="J183" s="36">
        <v>138.89333333333335</v>
      </c>
      <c r="K183" s="31">
        <v>136.4</v>
      </c>
      <c r="L183" s="31">
        <v>133.35</v>
      </c>
      <c r="M183" s="31">
        <v>114.14976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1811.85</v>
      </c>
      <c r="D184" s="36">
        <v>1807.0666666666666</v>
      </c>
      <c r="E184" s="36">
        <v>1791.1333333333332</v>
      </c>
      <c r="F184" s="36">
        <v>1770.4166666666665</v>
      </c>
      <c r="G184" s="36">
        <v>1754.4833333333331</v>
      </c>
      <c r="H184" s="36">
        <v>1827.7833333333333</v>
      </c>
      <c r="I184" s="36">
        <v>1843.7166666666667</v>
      </c>
      <c r="J184" s="36">
        <v>1864.4333333333334</v>
      </c>
      <c r="K184" s="31">
        <v>1823</v>
      </c>
      <c r="L184" s="31">
        <v>1786.35</v>
      </c>
      <c r="M184" s="31">
        <v>17.689489999999999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815.25</v>
      </c>
      <c r="D185" s="36">
        <v>817.2166666666667</v>
      </c>
      <c r="E185" s="36">
        <v>805.98333333333335</v>
      </c>
      <c r="F185" s="36">
        <v>796.7166666666667</v>
      </c>
      <c r="G185" s="36">
        <v>785.48333333333335</v>
      </c>
      <c r="H185" s="36">
        <v>826.48333333333335</v>
      </c>
      <c r="I185" s="36">
        <v>837.7166666666667</v>
      </c>
      <c r="J185" s="36">
        <v>846.98333333333335</v>
      </c>
      <c r="K185" s="31">
        <v>828.45</v>
      </c>
      <c r="L185" s="31">
        <v>807.95</v>
      </c>
      <c r="M185" s="31">
        <v>8.7712299999999992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843.7</v>
      </c>
      <c r="D186" s="36">
        <v>838.91666666666663</v>
      </c>
      <c r="E186" s="36">
        <v>830.83333333333326</v>
      </c>
      <c r="F186" s="36">
        <v>817.96666666666658</v>
      </c>
      <c r="G186" s="36">
        <v>809.88333333333321</v>
      </c>
      <c r="H186" s="36">
        <v>851.7833333333333</v>
      </c>
      <c r="I186" s="36">
        <v>859.86666666666656</v>
      </c>
      <c r="J186" s="36">
        <v>872.73333333333335</v>
      </c>
      <c r="K186" s="31">
        <v>847</v>
      </c>
      <c r="L186" s="31">
        <v>826.05</v>
      </c>
      <c r="M186" s="31">
        <v>5.2194900000000004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2737.25</v>
      </c>
      <c r="D187" s="36">
        <v>2740.4666666666667</v>
      </c>
      <c r="E187" s="36">
        <v>2718.7333333333336</v>
      </c>
      <c r="F187" s="36">
        <v>2700.2166666666667</v>
      </c>
      <c r="G187" s="36">
        <v>2678.4833333333336</v>
      </c>
      <c r="H187" s="36">
        <v>2758.9833333333336</v>
      </c>
      <c r="I187" s="36">
        <v>2780.7166666666662</v>
      </c>
      <c r="J187" s="36">
        <v>2799.2333333333336</v>
      </c>
      <c r="K187" s="31">
        <v>2762.2</v>
      </c>
      <c r="L187" s="31">
        <v>2721.95</v>
      </c>
      <c r="M187" s="31">
        <v>6.1592399999999996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1075.6500000000001</v>
      </c>
      <c r="D188" s="36">
        <v>1084.7</v>
      </c>
      <c r="E188" s="36">
        <v>1063.4000000000001</v>
      </c>
      <c r="F188" s="36">
        <v>1051.1500000000001</v>
      </c>
      <c r="G188" s="36">
        <v>1029.8500000000001</v>
      </c>
      <c r="H188" s="36">
        <v>1096.95</v>
      </c>
      <c r="I188" s="36">
        <v>1118.2499999999998</v>
      </c>
      <c r="J188" s="36">
        <v>1130.5</v>
      </c>
      <c r="K188" s="31">
        <v>1106</v>
      </c>
      <c r="L188" s="31">
        <v>1072.45</v>
      </c>
      <c r="M188" s="31">
        <v>10.09628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1928.5</v>
      </c>
      <c r="D189" s="36">
        <v>1942.3</v>
      </c>
      <c r="E189" s="36">
        <v>1909.8</v>
      </c>
      <c r="F189" s="36">
        <v>1891.1</v>
      </c>
      <c r="G189" s="36">
        <v>1858.6</v>
      </c>
      <c r="H189" s="36">
        <v>1961</v>
      </c>
      <c r="I189" s="36">
        <v>1993.5</v>
      </c>
      <c r="J189" s="36">
        <v>2012.2</v>
      </c>
      <c r="K189" s="31">
        <v>1974.8</v>
      </c>
      <c r="L189" s="31">
        <v>1923.6</v>
      </c>
      <c r="M189" s="31">
        <v>5.0881400000000001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4506.05</v>
      </c>
      <c r="D190" s="36">
        <v>4508.6166666666659</v>
      </c>
      <c r="E190" s="36">
        <v>4454.7333333333318</v>
      </c>
      <c r="F190" s="36">
        <v>4403.4166666666661</v>
      </c>
      <c r="G190" s="36">
        <v>4349.5333333333319</v>
      </c>
      <c r="H190" s="36">
        <v>4559.9333333333316</v>
      </c>
      <c r="I190" s="36">
        <v>4613.8166666666648</v>
      </c>
      <c r="J190" s="36">
        <v>4665.1333333333314</v>
      </c>
      <c r="K190" s="31">
        <v>4562.5</v>
      </c>
      <c r="L190" s="31">
        <v>4457.3</v>
      </c>
      <c r="M190" s="31">
        <v>18.48058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1201.1500000000001</v>
      </c>
      <c r="D191" s="36">
        <v>1204.3666666666666</v>
      </c>
      <c r="E191" s="36">
        <v>1193.3833333333332</v>
      </c>
      <c r="F191" s="36">
        <v>1185.6166666666666</v>
      </c>
      <c r="G191" s="36">
        <v>1174.6333333333332</v>
      </c>
      <c r="H191" s="36">
        <v>1212.1333333333332</v>
      </c>
      <c r="I191" s="36">
        <v>1223.1166666666663</v>
      </c>
      <c r="J191" s="36">
        <v>1230.8833333333332</v>
      </c>
      <c r="K191" s="31">
        <v>1215.3499999999999</v>
      </c>
      <c r="L191" s="31">
        <v>1196.5999999999999</v>
      </c>
      <c r="M191" s="31">
        <v>7.7972999999999999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8227.5</v>
      </c>
      <c r="D192" s="36">
        <v>8434.8333333333339</v>
      </c>
      <c r="E192" s="36">
        <v>7969.6666666666679</v>
      </c>
      <c r="F192" s="36">
        <v>7711.8333333333339</v>
      </c>
      <c r="G192" s="36">
        <v>7246.6666666666679</v>
      </c>
      <c r="H192" s="36">
        <v>8692.6666666666679</v>
      </c>
      <c r="I192" s="36">
        <v>9157.8333333333358</v>
      </c>
      <c r="J192" s="36">
        <v>9415.6666666666679</v>
      </c>
      <c r="K192" s="31">
        <v>8900</v>
      </c>
      <c r="L192" s="31">
        <v>8177</v>
      </c>
      <c r="M192" s="31">
        <v>28.489380000000001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746.8</v>
      </c>
      <c r="D193" s="36">
        <v>747.9</v>
      </c>
      <c r="E193" s="36">
        <v>741.94999999999993</v>
      </c>
      <c r="F193" s="36">
        <v>737.09999999999991</v>
      </c>
      <c r="G193" s="36">
        <v>731.14999999999986</v>
      </c>
      <c r="H193" s="36">
        <v>752.75</v>
      </c>
      <c r="I193" s="36">
        <v>758.7</v>
      </c>
      <c r="J193" s="36">
        <v>763.55000000000007</v>
      </c>
      <c r="K193" s="31">
        <v>753.85</v>
      </c>
      <c r="L193" s="31">
        <v>743.05</v>
      </c>
      <c r="M193" s="31">
        <v>72.348190000000002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1074.55</v>
      </c>
      <c r="D194" s="36">
        <v>1077.7833333333333</v>
      </c>
      <c r="E194" s="36">
        <v>1066.8666666666666</v>
      </c>
      <c r="F194" s="36">
        <v>1059.1833333333332</v>
      </c>
      <c r="G194" s="36">
        <v>1048.2666666666664</v>
      </c>
      <c r="H194" s="36">
        <v>1085.4666666666667</v>
      </c>
      <c r="I194" s="36">
        <v>1096.3833333333337</v>
      </c>
      <c r="J194" s="36">
        <v>1104.0666666666668</v>
      </c>
      <c r="K194" s="31">
        <v>1088.7</v>
      </c>
      <c r="L194" s="31">
        <v>1070.0999999999999</v>
      </c>
      <c r="M194" s="31">
        <v>81.453760000000003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431.4</v>
      </c>
      <c r="D195" s="36">
        <v>431.39999999999992</v>
      </c>
      <c r="E195" s="36">
        <v>428.59999999999985</v>
      </c>
      <c r="F195" s="36">
        <v>425.79999999999995</v>
      </c>
      <c r="G195" s="36">
        <v>422.99999999999989</v>
      </c>
      <c r="H195" s="36">
        <v>434.19999999999982</v>
      </c>
      <c r="I195" s="36">
        <v>436.99999999999989</v>
      </c>
      <c r="J195" s="36">
        <v>439.79999999999978</v>
      </c>
      <c r="K195" s="31">
        <v>434.2</v>
      </c>
      <c r="L195" s="31">
        <v>428.6</v>
      </c>
      <c r="M195" s="31">
        <v>182.13328999999999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153.69999999999999</v>
      </c>
      <c r="D196" s="36">
        <v>153.91666666666666</v>
      </c>
      <c r="E196" s="36">
        <v>152.83333333333331</v>
      </c>
      <c r="F196" s="36">
        <v>151.96666666666667</v>
      </c>
      <c r="G196" s="36">
        <v>150.88333333333333</v>
      </c>
      <c r="H196" s="36">
        <v>154.7833333333333</v>
      </c>
      <c r="I196" s="36">
        <v>155.86666666666662</v>
      </c>
      <c r="J196" s="36">
        <v>156.73333333333329</v>
      </c>
      <c r="K196" s="31">
        <v>155</v>
      </c>
      <c r="L196" s="31">
        <v>153.05000000000001</v>
      </c>
      <c r="M196" s="31">
        <v>251.95196999999999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1627.35</v>
      </c>
      <c r="D197" s="36">
        <v>1636.1833333333334</v>
      </c>
      <c r="E197" s="36">
        <v>1607.3666666666668</v>
      </c>
      <c r="F197" s="36">
        <v>1587.3833333333334</v>
      </c>
      <c r="G197" s="36">
        <v>1558.5666666666668</v>
      </c>
      <c r="H197" s="36">
        <v>1656.1666666666667</v>
      </c>
      <c r="I197" s="36">
        <v>1684.9833333333333</v>
      </c>
      <c r="J197" s="36">
        <v>1704.9666666666667</v>
      </c>
      <c r="K197" s="31">
        <v>1665</v>
      </c>
      <c r="L197" s="31">
        <v>1616.2</v>
      </c>
      <c r="M197" s="31">
        <v>30.335899999999999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821.9</v>
      </c>
      <c r="D198" s="36">
        <v>824.58333333333337</v>
      </c>
      <c r="E198" s="36">
        <v>815.76666666666677</v>
      </c>
      <c r="F198" s="36">
        <v>809.63333333333344</v>
      </c>
      <c r="G198" s="36">
        <v>800.81666666666683</v>
      </c>
      <c r="H198" s="36">
        <v>830.7166666666667</v>
      </c>
      <c r="I198" s="36">
        <v>839.5333333333333</v>
      </c>
      <c r="J198" s="36">
        <v>845.66666666666663</v>
      </c>
      <c r="K198" s="31">
        <v>833.4</v>
      </c>
      <c r="L198" s="31">
        <v>818.45</v>
      </c>
      <c r="M198" s="31">
        <v>3.7889699999999999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3527.5</v>
      </c>
      <c r="D199" s="36">
        <v>3542.4500000000003</v>
      </c>
      <c r="E199" s="36">
        <v>3504.9500000000007</v>
      </c>
      <c r="F199" s="36">
        <v>3482.4000000000005</v>
      </c>
      <c r="G199" s="36">
        <v>3444.900000000001</v>
      </c>
      <c r="H199" s="36">
        <v>3565.0000000000005</v>
      </c>
      <c r="I199" s="36">
        <v>3602.4999999999995</v>
      </c>
      <c r="J199" s="36">
        <v>3625.05</v>
      </c>
      <c r="K199" s="31">
        <v>3579.95</v>
      </c>
      <c r="L199" s="31">
        <v>3519.9</v>
      </c>
      <c r="M199" s="31">
        <v>7.2748100000000004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3419.45</v>
      </c>
      <c r="D200" s="36">
        <v>3410.1666666666665</v>
      </c>
      <c r="E200" s="36">
        <v>3369.333333333333</v>
      </c>
      <c r="F200" s="36">
        <v>3319.2166666666667</v>
      </c>
      <c r="G200" s="36">
        <v>3278.3833333333332</v>
      </c>
      <c r="H200" s="36">
        <v>3460.2833333333328</v>
      </c>
      <c r="I200" s="36">
        <v>3501.1166666666659</v>
      </c>
      <c r="J200" s="36">
        <v>3551.2333333333327</v>
      </c>
      <c r="K200" s="31">
        <v>3451</v>
      </c>
      <c r="L200" s="31">
        <v>3360.05</v>
      </c>
      <c r="M200" s="31">
        <v>5.9733700000000001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1673.55</v>
      </c>
      <c r="D201" s="36">
        <v>1679.8333333333333</v>
      </c>
      <c r="E201" s="36">
        <v>1659.6666666666665</v>
      </c>
      <c r="F201" s="36">
        <v>1645.7833333333333</v>
      </c>
      <c r="G201" s="36">
        <v>1625.6166666666666</v>
      </c>
      <c r="H201" s="36">
        <v>1693.7166666666665</v>
      </c>
      <c r="I201" s="36">
        <v>1713.883333333333</v>
      </c>
      <c r="J201" s="36">
        <v>1727.7666666666664</v>
      </c>
      <c r="K201" s="31">
        <v>1700</v>
      </c>
      <c r="L201" s="31">
        <v>1665.95</v>
      </c>
      <c r="M201" s="31">
        <v>3.8025799999999998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7242.1</v>
      </c>
      <c r="D202" s="36">
        <v>7172.45</v>
      </c>
      <c r="E202" s="36">
        <v>7019.9</v>
      </c>
      <c r="F202" s="36">
        <v>6797.7</v>
      </c>
      <c r="G202" s="36">
        <v>6645.15</v>
      </c>
      <c r="H202" s="36">
        <v>7394.65</v>
      </c>
      <c r="I202" s="36">
        <v>7547.2000000000007</v>
      </c>
      <c r="J202" s="36">
        <v>7769.4</v>
      </c>
      <c r="K202" s="31">
        <v>7325</v>
      </c>
      <c r="L202" s="31">
        <v>6950.25</v>
      </c>
      <c r="M202" s="31">
        <v>23.584759999999999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4154.2</v>
      </c>
      <c r="D203" s="36">
        <v>4145.45</v>
      </c>
      <c r="E203" s="36">
        <v>4093.8999999999996</v>
      </c>
      <c r="F203" s="36">
        <v>4033.6</v>
      </c>
      <c r="G203" s="36">
        <v>3982.0499999999997</v>
      </c>
      <c r="H203" s="36">
        <v>4205.75</v>
      </c>
      <c r="I203" s="36">
        <v>4257.3000000000011</v>
      </c>
      <c r="J203" s="36">
        <v>4317.5999999999995</v>
      </c>
      <c r="K203" s="31">
        <v>4197</v>
      </c>
      <c r="L203" s="31">
        <v>4085.15</v>
      </c>
      <c r="M203" s="31">
        <v>0.98360999999999998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578.04999999999995</v>
      </c>
      <c r="D204" s="36">
        <v>579.83333333333326</v>
      </c>
      <c r="E204" s="36">
        <v>573.76666666666654</v>
      </c>
      <c r="F204" s="36">
        <v>569.48333333333323</v>
      </c>
      <c r="G204" s="36">
        <v>563.41666666666652</v>
      </c>
      <c r="H204" s="36">
        <v>584.11666666666656</v>
      </c>
      <c r="I204" s="36">
        <v>590.18333333333317</v>
      </c>
      <c r="J204" s="36">
        <v>594.46666666666658</v>
      </c>
      <c r="K204" s="31">
        <v>585.9</v>
      </c>
      <c r="L204" s="31">
        <v>575.54999999999995</v>
      </c>
      <c r="M204" s="31">
        <v>13.6957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11234.8</v>
      </c>
      <c r="D205" s="36">
        <v>11254.466666666667</v>
      </c>
      <c r="E205" s="36">
        <v>11191.333333333334</v>
      </c>
      <c r="F205" s="36">
        <v>11147.866666666667</v>
      </c>
      <c r="G205" s="36">
        <v>11084.733333333334</v>
      </c>
      <c r="H205" s="36">
        <v>11297.933333333334</v>
      </c>
      <c r="I205" s="36">
        <v>11361.066666666666</v>
      </c>
      <c r="J205" s="36">
        <v>11404.533333333335</v>
      </c>
      <c r="K205" s="31">
        <v>11317.6</v>
      </c>
      <c r="L205" s="31">
        <v>11211</v>
      </c>
      <c r="M205" s="31">
        <v>2.0110100000000002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123.34</v>
      </c>
      <c r="D206" s="36">
        <v>123.83333333333333</v>
      </c>
      <c r="E206" s="36">
        <v>122.41666666666666</v>
      </c>
      <c r="F206" s="36">
        <v>121.49333333333333</v>
      </c>
      <c r="G206" s="36">
        <v>120.07666666666665</v>
      </c>
      <c r="H206" s="36">
        <v>124.75666666666666</v>
      </c>
      <c r="I206" s="36">
        <v>126.17333333333332</v>
      </c>
      <c r="J206" s="36">
        <v>127.09666666666666</v>
      </c>
      <c r="K206" s="31">
        <v>125.25</v>
      </c>
      <c r="L206" s="31">
        <v>122.91</v>
      </c>
      <c r="M206" s="31">
        <v>67.118889999999993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2030.2</v>
      </c>
      <c r="D207" s="36">
        <v>2032.5</v>
      </c>
      <c r="E207" s="36">
        <v>2024</v>
      </c>
      <c r="F207" s="36">
        <v>2017.8</v>
      </c>
      <c r="G207" s="36">
        <v>2009.3</v>
      </c>
      <c r="H207" s="36">
        <v>2038.7</v>
      </c>
      <c r="I207" s="36">
        <v>2047.2</v>
      </c>
      <c r="J207" s="36">
        <v>2053.4</v>
      </c>
      <c r="K207" s="31">
        <v>2041</v>
      </c>
      <c r="L207" s="31">
        <v>2026.3</v>
      </c>
      <c r="M207" s="31">
        <v>2.9099499999999998</v>
      </c>
      <c r="N207" s="1"/>
      <c r="O207" s="1"/>
    </row>
    <row r="208" spans="1:15" ht="12.75" customHeight="1">
      <c r="A208" s="51">
        <v>203</v>
      </c>
      <c r="B208" s="53" t="s">
        <v>877</v>
      </c>
      <c r="C208" s="31">
        <v>1448.3</v>
      </c>
      <c r="D208" s="36">
        <v>1446.05</v>
      </c>
      <c r="E208" s="36">
        <v>1434.25</v>
      </c>
      <c r="F208" s="36">
        <v>1420.2</v>
      </c>
      <c r="G208" s="36">
        <v>1408.4</v>
      </c>
      <c r="H208" s="36">
        <v>1460.1</v>
      </c>
      <c r="I208" s="36">
        <v>1471.8999999999996</v>
      </c>
      <c r="J208" s="36">
        <v>1485.9499999999998</v>
      </c>
      <c r="K208" s="31">
        <v>1457.85</v>
      </c>
      <c r="L208" s="31">
        <v>1432</v>
      </c>
      <c r="M208" s="31">
        <v>12.21654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1528</v>
      </c>
      <c r="D209" s="36">
        <v>1543.4666666666665</v>
      </c>
      <c r="E209" s="36">
        <v>1508.9833333333329</v>
      </c>
      <c r="F209" s="36">
        <v>1489.9666666666665</v>
      </c>
      <c r="G209" s="36">
        <v>1455.4833333333329</v>
      </c>
      <c r="H209" s="36">
        <v>1562.4833333333329</v>
      </c>
      <c r="I209" s="36">
        <v>1596.9666666666665</v>
      </c>
      <c r="J209" s="36">
        <v>1615.9833333333329</v>
      </c>
      <c r="K209" s="31">
        <v>1577.95</v>
      </c>
      <c r="L209" s="31">
        <v>1524.45</v>
      </c>
      <c r="M209" s="31">
        <v>18.016940000000002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466.05</v>
      </c>
      <c r="D210" s="36">
        <v>466.3</v>
      </c>
      <c r="E210" s="36">
        <v>463.35</v>
      </c>
      <c r="F210" s="36">
        <v>460.65000000000003</v>
      </c>
      <c r="G210" s="36">
        <v>457.70000000000005</v>
      </c>
      <c r="H210" s="36">
        <v>469</v>
      </c>
      <c r="I210" s="36">
        <v>471.94999999999993</v>
      </c>
      <c r="J210" s="36">
        <v>474.65</v>
      </c>
      <c r="K210" s="31">
        <v>469.25</v>
      </c>
      <c r="L210" s="31">
        <v>463.6</v>
      </c>
      <c r="M210" s="31">
        <v>92.776499999999999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15.97</v>
      </c>
      <c r="D211" s="36">
        <v>15.986666666666666</v>
      </c>
      <c r="E211" s="36">
        <v>15.803333333333331</v>
      </c>
      <c r="F211" s="36">
        <v>15.636666666666665</v>
      </c>
      <c r="G211" s="36">
        <v>15.45333333333333</v>
      </c>
      <c r="H211" s="36">
        <v>16.153333333333332</v>
      </c>
      <c r="I211" s="36">
        <v>16.336666666666666</v>
      </c>
      <c r="J211" s="36">
        <v>16.503333333333334</v>
      </c>
      <c r="K211" s="31">
        <v>16.170000000000002</v>
      </c>
      <c r="L211" s="31">
        <v>15.82</v>
      </c>
      <c r="M211" s="31">
        <v>4017.1264200000001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1771.75</v>
      </c>
      <c r="D212" s="36">
        <v>1758.1166666666668</v>
      </c>
      <c r="E212" s="36">
        <v>1736.7833333333335</v>
      </c>
      <c r="F212" s="36">
        <v>1701.8166666666668</v>
      </c>
      <c r="G212" s="36">
        <v>1680.4833333333336</v>
      </c>
      <c r="H212" s="36">
        <v>1793.0833333333335</v>
      </c>
      <c r="I212" s="36">
        <v>1814.4166666666665</v>
      </c>
      <c r="J212" s="36">
        <v>1849.3833333333334</v>
      </c>
      <c r="K212" s="31">
        <v>1779.45</v>
      </c>
      <c r="L212" s="31">
        <v>1723.15</v>
      </c>
      <c r="M212" s="31">
        <v>13.738479999999999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534.6</v>
      </c>
      <c r="D213" s="36">
        <v>530.18333333333339</v>
      </c>
      <c r="E213" s="36">
        <v>522.26666666666677</v>
      </c>
      <c r="F213" s="36">
        <v>509.93333333333339</v>
      </c>
      <c r="G213" s="36">
        <v>502.01666666666677</v>
      </c>
      <c r="H213" s="36">
        <v>542.51666666666677</v>
      </c>
      <c r="I213" s="36">
        <v>550.43333333333328</v>
      </c>
      <c r="J213" s="36">
        <v>562.76666666666677</v>
      </c>
      <c r="K213" s="31">
        <v>538.1</v>
      </c>
      <c r="L213" s="31">
        <v>517.85</v>
      </c>
      <c r="M213" s="31">
        <v>171.87782999999999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23.96</v>
      </c>
      <c r="D214" s="36">
        <v>24.02</v>
      </c>
      <c r="E214" s="36">
        <v>23.86</v>
      </c>
      <c r="F214" s="36">
        <v>23.76</v>
      </c>
      <c r="G214" s="36">
        <v>23.6</v>
      </c>
      <c r="H214" s="36">
        <v>24.119999999999997</v>
      </c>
      <c r="I214" s="36">
        <v>24.28</v>
      </c>
      <c r="J214" s="36">
        <v>24.379999999999995</v>
      </c>
      <c r="K214" s="31">
        <v>24.18</v>
      </c>
      <c r="L214" s="31">
        <v>23.92</v>
      </c>
      <c r="M214" s="31">
        <v>827.34529999999995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145.66</v>
      </c>
      <c r="D215" s="36">
        <v>148.32000000000002</v>
      </c>
      <c r="E215" s="36">
        <v>141.80000000000004</v>
      </c>
      <c r="F215" s="36">
        <v>137.94000000000003</v>
      </c>
      <c r="G215" s="36">
        <v>131.42000000000004</v>
      </c>
      <c r="H215" s="36">
        <v>152.18000000000004</v>
      </c>
      <c r="I215" s="36">
        <v>158.70000000000002</v>
      </c>
      <c r="J215" s="36">
        <v>162.56000000000003</v>
      </c>
      <c r="K215" s="31">
        <v>154.84</v>
      </c>
      <c r="L215" s="31">
        <v>144.46</v>
      </c>
      <c r="M215" s="31">
        <v>520.19960000000003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253.04</v>
      </c>
      <c r="D216" s="36">
        <v>254.30999999999997</v>
      </c>
      <c r="E216" s="36">
        <v>250.87999999999994</v>
      </c>
      <c r="F216" s="36">
        <v>248.71999999999997</v>
      </c>
      <c r="G216" s="36">
        <v>245.28999999999994</v>
      </c>
      <c r="H216" s="36">
        <v>256.46999999999991</v>
      </c>
      <c r="I216" s="36">
        <v>259.89999999999998</v>
      </c>
      <c r="J216" s="36">
        <v>262.05999999999995</v>
      </c>
      <c r="K216" s="31">
        <v>257.74</v>
      </c>
      <c r="L216" s="31">
        <v>252.15</v>
      </c>
      <c r="M216" s="31">
        <v>286.03253000000001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1138.3</v>
      </c>
      <c r="D217" s="36">
        <v>1140.1000000000001</v>
      </c>
      <c r="E217" s="36">
        <v>1124.2000000000003</v>
      </c>
      <c r="F217" s="36">
        <v>1110.1000000000001</v>
      </c>
      <c r="G217" s="36">
        <v>1094.2000000000003</v>
      </c>
      <c r="H217" s="36">
        <v>1154.2000000000003</v>
      </c>
      <c r="I217" s="36">
        <v>1170.1000000000004</v>
      </c>
      <c r="J217" s="36">
        <v>1184.2000000000003</v>
      </c>
      <c r="K217" s="31">
        <v>1156</v>
      </c>
      <c r="L217" s="31">
        <v>1126</v>
      </c>
      <c r="M217" s="31">
        <v>51.48274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45533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1097.45</v>
      </c>
      <c r="D11" s="36">
        <v>1108.8166666666668</v>
      </c>
      <c r="E11" s="36">
        <v>1082.7333333333336</v>
      </c>
      <c r="F11" s="36">
        <v>1068.0166666666667</v>
      </c>
      <c r="G11" s="36">
        <v>1041.9333333333334</v>
      </c>
      <c r="H11" s="36">
        <v>1123.5333333333338</v>
      </c>
      <c r="I11" s="36">
        <v>1149.6166666666672</v>
      </c>
      <c r="J11" s="36">
        <v>1164.3333333333339</v>
      </c>
      <c r="K11" s="31">
        <v>1134.9000000000001</v>
      </c>
      <c r="L11" s="31">
        <v>1094.0999999999999</v>
      </c>
      <c r="M11" s="31">
        <v>7.8548600000000004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35368.800000000003</v>
      </c>
      <c r="D12" s="36">
        <v>35602.933333333334</v>
      </c>
      <c r="E12" s="36">
        <v>35055.866666666669</v>
      </c>
      <c r="F12" s="36">
        <v>34742.933333333334</v>
      </c>
      <c r="G12" s="36">
        <v>34195.866666666669</v>
      </c>
      <c r="H12" s="36">
        <v>35915.866666666669</v>
      </c>
      <c r="I12" s="36">
        <v>36462.933333333334</v>
      </c>
      <c r="J12" s="36">
        <v>36775.866666666669</v>
      </c>
      <c r="K12" s="31">
        <v>36150</v>
      </c>
      <c r="L12" s="31">
        <v>35290</v>
      </c>
      <c r="M12" s="31">
        <v>3.8580000000000003E-2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7938.4</v>
      </c>
      <c r="D13" s="36">
        <v>7913.1333333333323</v>
      </c>
      <c r="E13" s="36">
        <v>7870.3166666666648</v>
      </c>
      <c r="F13" s="36">
        <v>7802.2333333333327</v>
      </c>
      <c r="G13" s="36">
        <v>7759.4166666666652</v>
      </c>
      <c r="H13" s="36">
        <v>7981.2166666666644</v>
      </c>
      <c r="I13" s="36">
        <v>8024.0333333333319</v>
      </c>
      <c r="J13" s="36">
        <v>8092.1166666666641</v>
      </c>
      <c r="K13" s="31">
        <v>7955.95</v>
      </c>
      <c r="L13" s="31">
        <v>7845.05</v>
      </c>
      <c r="M13" s="31">
        <v>1.5330699999999999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2330.35</v>
      </c>
      <c r="D14" s="36">
        <v>2338.1166666666668</v>
      </c>
      <c r="E14" s="36">
        <v>2318.2333333333336</v>
      </c>
      <c r="F14" s="36">
        <v>2306.1166666666668</v>
      </c>
      <c r="G14" s="36">
        <v>2286.2333333333336</v>
      </c>
      <c r="H14" s="36">
        <v>2350.2333333333336</v>
      </c>
      <c r="I14" s="36">
        <v>2370.1166666666668</v>
      </c>
      <c r="J14" s="36">
        <v>2382.2333333333336</v>
      </c>
      <c r="K14" s="31">
        <v>2358</v>
      </c>
      <c r="L14" s="31">
        <v>2326</v>
      </c>
      <c r="M14" s="31">
        <v>1.42265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4359.3</v>
      </c>
      <c r="D15" s="36">
        <v>4385.0999999999995</v>
      </c>
      <c r="E15" s="36">
        <v>4304.1999999999989</v>
      </c>
      <c r="F15" s="36">
        <v>4249.0999999999995</v>
      </c>
      <c r="G15" s="36">
        <v>4168.1999999999989</v>
      </c>
      <c r="H15" s="36">
        <v>4440.1999999999989</v>
      </c>
      <c r="I15" s="36">
        <v>4521.0999999999985</v>
      </c>
      <c r="J15" s="36">
        <v>4576.1999999999989</v>
      </c>
      <c r="K15" s="31">
        <v>4466</v>
      </c>
      <c r="L15" s="31">
        <v>4330</v>
      </c>
      <c r="M15" s="31">
        <v>0.57335000000000003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1475.6</v>
      </c>
      <c r="D16" s="36">
        <v>1462.3333333333333</v>
      </c>
      <c r="E16" s="36">
        <v>1443.5666666666666</v>
      </c>
      <c r="F16" s="36">
        <v>1411.5333333333333</v>
      </c>
      <c r="G16" s="36">
        <v>1392.7666666666667</v>
      </c>
      <c r="H16" s="36">
        <v>1494.3666666666666</v>
      </c>
      <c r="I16" s="36">
        <v>1513.1333333333334</v>
      </c>
      <c r="J16" s="36">
        <v>1545.1666666666665</v>
      </c>
      <c r="K16" s="31">
        <v>1481.1</v>
      </c>
      <c r="L16" s="31">
        <v>1430.3</v>
      </c>
      <c r="M16" s="31">
        <v>7.91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632.54999999999995</v>
      </c>
      <c r="D17" s="36">
        <v>631.7166666666667</v>
      </c>
      <c r="E17" s="36">
        <v>626.68333333333339</v>
      </c>
      <c r="F17" s="36">
        <v>620.81666666666672</v>
      </c>
      <c r="G17" s="36">
        <v>615.78333333333342</v>
      </c>
      <c r="H17" s="36">
        <v>637.58333333333337</v>
      </c>
      <c r="I17" s="36">
        <v>642.61666666666667</v>
      </c>
      <c r="J17" s="36">
        <v>648.48333333333335</v>
      </c>
      <c r="K17" s="31">
        <v>636.75</v>
      </c>
      <c r="L17" s="31">
        <v>625.85</v>
      </c>
      <c r="M17" s="31">
        <v>19.758569999999999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640.75</v>
      </c>
      <c r="D18" s="36">
        <v>639.80000000000007</v>
      </c>
      <c r="E18" s="36">
        <v>630.70000000000016</v>
      </c>
      <c r="F18" s="36">
        <v>620.65000000000009</v>
      </c>
      <c r="G18" s="36">
        <v>611.55000000000018</v>
      </c>
      <c r="H18" s="36">
        <v>649.85000000000014</v>
      </c>
      <c r="I18" s="36">
        <v>658.95</v>
      </c>
      <c r="J18" s="36">
        <v>669.00000000000011</v>
      </c>
      <c r="K18" s="31">
        <v>648.9</v>
      </c>
      <c r="L18" s="31">
        <v>629.75</v>
      </c>
      <c r="M18" s="31">
        <v>30.845300000000002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1720.1</v>
      </c>
      <c r="D19" s="36">
        <v>1708.7</v>
      </c>
      <c r="E19" s="36">
        <v>1692.9</v>
      </c>
      <c r="F19" s="36">
        <v>1665.7</v>
      </c>
      <c r="G19" s="36">
        <v>1649.9</v>
      </c>
      <c r="H19" s="36">
        <v>1735.9</v>
      </c>
      <c r="I19" s="36">
        <v>1751.6999999999998</v>
      </c>
      <c r="J19" s="36">
        <v>1778.9</v>
      </c>
      <c r="K19" s="31">
        <v>1724.5</v>
      </c>
      <c r="L19" s="31">
        <v>1681.5</v>
      </c>
      <c r="M19" s="31">
        <v>8.2395600000000009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29955.25</v>
      </c>
      <c r="D20" s="36">
        <v>29910.25</v>
      </c>
      <c r="E20" s="36">
        <v>29675</v>
      </c>
      <c r="F20" s="36">
        <v>29394.75</v>
      </c>
      <c r="G20" s="36">
        <v>29159.5</v>
      </c>
      <c r="H20" s="36">
        <v>30190.5</v>
      </c>
      <c r="I20" s="36">
        <v>30425.75</v>
      </c>
      <c r="J20" s="36">
        <v>30706</v>
      </c>
      <c r="K20" s="31">
        <v>30145.5</v>
      </c>
      <c r="L20" s="31">
        <v>29630</v>
      </c>
      <c r="M20" s="31">
        <v>0.33538000000000001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1269.5</v>
      </c>
      <c r="D21" s="36">
        <v>1280.5166666666667</v>
      </c>
      <c r="E21" s="36">
        <v>1254.0333333333333</v>
      </c>
      <c r="F21" s="36">
        <v>1238.5666666666666</v>
      </c>
      <c r="G21" s="36">
        <v>1212.0833333333333</v>
      </c>
      <c r="H21" s="36">
        <v>1295.9833333333333</v>
      </c>
      <c r="I21" s="36">
        <v>1322.4666666666665</v>
      </c>
      <c r="J21" s="36">
        <v>1337.9333333333334</v>
      </c>
      <c r="K21" s="31">
        <v>1307</v>
      </c>
      <c r="L21" s="31">
        <v>1265.05</v>
      </c>
      <c r="M21" s="31">
        <v>3.5223399999999998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1027.1500000000001</v>
      </c>
      <c r="D22" s="36">
        <v>1033.5166666666667</v>
      </c>
      <c r="E22" s="36">
        <v>1016.1333333333332</v>
      </c>
      <c r="F22" s="36">
        <v>1005.1166666666666</v>
      </c>
      <c r="G22" s="36">
        <v>987.73333333333312</v>
      </c>
      <c r="H22" s="36">
        <v>1044.5333333333333</v>
      </c>
      <c r="I22" s="36">
        <v>1061.916666666667</v>
      </c>
      <c r="J22" s="36">
        <v>1072.9333333333334</v>
      </c>
      <c r="K22" s="31">
        <v>1050.9000000000001</v>
      </c>
      <c r="L22" s="31">
        <v>1022.5</v>
      </c>
      <c r="M22" s="31">
        <v>18.83409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3028</v>
      </c>
      <c r="D23" s="36">
        <v>3042.7000000000003</v>
      </c>
      <c r="E23" s="36">
        <v>3007.4000000000005</v>
      </c>
      <c r="F23" s="36">
        <v>2986.8</v>
      </c>
      <c r="G23" s="36">
        <v>2951.5000000000005</v>
      </c>
      <c r="H23" s="36">
        <v>3063.3000000000006</v>
      </c>
      <c r="I23" s="36">
        <v>3098.6000000000008</v>
      </c>
      <c r="J23" s="36">
        <v>3119.2000000000007</v>
      </c>
      <c r="K23" s="31">
        <v>3078</v>
      </c>
      <c r="L23" s="31">
        <v>3022.1</v>
      </c>
      <c r="M23" s="31">
        <v>15.69652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1861.1</v>
      </c>
      <c r="D24" s="36">
        <v>1866.9666666666665</v>
      </c>
      <c r="E24" s="36">
        <v>1841.383333333333</v>
      </c>
      <c r="F24" s="36">
        <v>1821.6666666666665</v>
      </c>
      <c r="G24" s="36">
        <v>1796.083333333333</v>
      </c>
      <c r="H24" s="36">
        <v>1886.6833333333329</v>
      </c>
      <c r="I24" s="36">
        <v>1912.2666666666664</v>
      </c>
      <c r="J24" s="36">
        <v>1931.9833333333329</v>
      </c>
      <c r="K24" s="31">
        <v>1892.55</v>
      </c>
      <c r="L24" s="31">
        <v>1847.25</v>
      </c>
      <c r="M24" s="31">
        <v>4.3497599999999998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1469.8</v>
      </c>
      <c r="D25" s="36">
        <v>1474.3999999999999</v>
      </c>
      <c r="E25" s="36">
        <v>1462.3999999999996</v>
      </c>
      <c r="F25" s="36">
        <v>1454.9999999999998</v>
      </c>
      <c r="G25" s="36">
        <v>1442.9999999999995</v>
      </c>
      <c r="H25" s="36">
        <v>1481.7999999999997</v>
      </c>
      <c r="I25" s="36">
        <v>1493.8000000000002</v>
      </c>
      <c r="J25" s="36">
        <v>1501.1999999999998</v>
      </c>
      <c r="K25" s="31">
        <v>1486.4</v>
      </c>
      <c r="L25" s="31">
        <v>1467</v>
      </c>
      <c r="M25" s="31">
        <v>12.251010000000001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641.54999999999995</v>
      </c>
      <c r="D26" s="36">
        <v>646.18333333333339</v>
      </c>
      <c r="E26" s="36">
        <v>633.51666666666677</v>
      </c>
      <c r="F26" s="36">
        <v>625.48333333333335</v>
      </c>
      <c r="G26" s="36">
        <v>612.81666666666672</v>
      </c>
      <c r="H26" s="36">
        <v>654.21666666666681</v>
      </c>
      <c r="I26" s="36">
        <v>666.88333333333333</v>
      </c>
      <c r="J26" s="36">
        <v>674.91666666666686</v>
      </c>
      <c r="K26" s="31">
        <v>658.85</v>
      </c>
      <c r="L26" s="31">
        <v>638.15</v>
      </c>
      <c r="M26" s="31">
        <v>35.739100000000001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848.8</v>
      </c>
      <c r="D27" s="36">
        <v>849.30000000000007</v>
      </c>
      <c r="E27" s="36">
        <v>839.60000000000014</v>
      </c>
      <c r="F27" s="36">
        <v>830.40000000000009</v>
      </c>
      <c r="G27" s="36">
        <v>820.70000000000016</v>
      </c>
      <c r="H27" s="36">
        <v>858.50000000000011</v>
      </c>
      <c r="I27" s="36">
        <v>868.20000000000016</v>
      </c>
      <c r="J27" s="36">
        <v>877.40000000000009</v>
      </c>
      <c r="K27" s="31">
        <v>859</v>
      </c>
      <c r="L27" s="31">
        <v>840.1</v>
      </c>
      <c r="M27" s="31">
        <v>30.36506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367.15</v>
      </c>
      <c r="D28" s="36">
        <v>370.33333333333331</v>
      </c>
      <c r="E28" s="36">
        <v>362.81666666666661</v>
      </c>
      <c r="F28" s="36">
        <v>358.48333333333329</v>
      </c>
      <c r="G28" s="36">
        <v>350.96666666666658</v>
      </c>
      <c r="H28" s="36">
        <v>374.66666666666663</v>
      </c>
      <c r="I28" s="36">
        <v>382.18333333333339</v>
      </c>
      <c r="J28" s="36">
        <v>386.51666666666665</v>
      </c>
      <c r="K28" s="31">
        <v>377.85</v>
      </c>
      <c r="L28" s="31">
        <v>366</v>
      </c>
      <c r="M28" s="31">
        <v>34.035420000000002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221.99</v>
      </c>
      <c r="D29" s="36">
        <v>222.56666666666669</v>
      </c>
      <c r="E29" s="36">
        <v>220.43333333333339</v>
      </c>
      <c r="F29" s="36">
        <v>218.87666666666669</v>
      </c>
      <c r="G29" s="36">
        <v>216.7433333333334</v>
      </c>
      <c r="H29" s="36">
        <v>224.12333333333339</v>
      </c>
      <c r="I29" s="36">
        <v>226.25666666666666</v>
      </c>
      <c r="J29" s="36">
        <v>227.81333333333339</v>
      </c>
      <c r="K29" s="31">
        <v>224.7</v>
      </c>
      <c r="L29" s="31">
        <v>221.01</v>
      </c>
      <c r="M29" s="31">
        <v>49.767319999999998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314.85000000000002</v>
      </c>
      <c r="D30" s="36">
        <v>316.76666666666665</v>
      </c>
      <c r="E30" s="36">
        <v>310.13333333333333</v>
      </c>
      <c r="F30" s="36">
        <v>305.41666666666669</v>
      </c>
      <c r="G30" s="36">
        <v>298.78333333333336</v>
      </c>
      <c r="H30" s="36">
        <v>321.48333333333329</v>
      </c>
      <c r="I30" s="36">
        <v>328.11666666666662</v>
      </c>
      <c r="J30" s="36">
        <v>332.83333333333326</v>
      </c>
      <c r="K30" s="31">
        <v>323.39999999999998</v>
      </c>
      <c r="L30" s="31">
        <v>312.05</v>
      </c>
      <c r="M30" s="31">
        <v>158.83262999999999</v>
      </c>
      <c r="N30" s="1"/>
      <c r="O30" s="1"/>
    </row>
    <row r="31" spans="1:15" ht="12.75" customHeight="1">
      <c r="A31" s="33">
        <v>21</v>
      </c>
      <c r="B31" s="53" t="s">
        <v>878</v>
      </c>
      <c r="C31" s="31">
        <v>759.05</v>
      </c>
      <c r="D31" s="36">
        <v>765.15</v>
      </c>
      <c r="E31" s="36">
        <v>746.9</v>
      </c>
      <c r="F31" s="36">
        <v>734.75</v>
      </c>
      <c r="G31" s="36">
        <v>716.5</v>
      </c>
      <c r="H31" s="36">
        <v>777.3</v>
      </c>
      <c r="I31" s="36">
        <v>795.55</v>
      </c>
      <c r="J31" s="36">
        <v>807.69999999999993</v>
      </c>
      <c r="K31" s="31">
        <v>783.4</v>
      </c>
      <c r="L31" s="31">
        <v>753</v>
      </c>
      <c r="M31" s="31">
        <v>2.3613599999999999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886.6</v>
      </c>
      <c r="D32" s="36">
        <v>888.86666666666667</v>
      </c>
      <c r="E32" s="36">
        <v>879.73333333333335</v>
      </c>
      <c r="F32" s="36">
        <v>872.86666666666667</v>
      </c>
      <c r="G32" s="36">
        <v>863.73333333333335</v>
      </c>
      <c r="H32" s="36">
        <v>895.73333333333335</v>
      </c>
      <c r="I32" s="36">
        <v>904.86666666666679</v>
      </c>
      <c r="J32" s="36">
        <v>911.73333333333335</v>
      </c>
      <c r="K32" s="31">
        <v>898</v>
      </c>
      <c r="L32" s="31">
        <v>882</v>
      </c>
      <c r="M32" s="31">
        <v>0.28242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1660.55</v>
      </c>
      <c r="D33" s="36">
        <v>1659.5333333333335</v>
      </c>
      <c r="E33" s="36">
        <v>1637.0666666666671</v>
      </c>
      <c r="F33" s="36">
        <v>1613.5833333333335</v>
      </c>
      <c r="G33" s="36">
        <v>1591.116666666667</v>
      </c>
      <c r="H33" s="36">
        <v>1683.0166666666671</v>
      </c>
      <c r="I33" s="36">
        <v>1705.4833333333338</v>
      </c>
      <c r="J33" s="36">
        <v>1728.9666666666672</v>
      </c>
      <c r="K33" s="31">
        <v>1682</v>
      </c>
      <c r="L33" s="31">
        <v>1636.05</v>
      </c>
      <c r="M33" s="31">
        <v>2.93187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3080.45</v>
      </c>
      <c r="D34" s="36">
        <v>3058.3833333333332</v>
      </c>
      <c r="E34" s="36">
        <v>2988.5666666666666</v>
      </c>
      <c r="F34" s="36">
        <v>2896.6833333333334</v>
      </c>
      <c r="G34" s="36">
        <v>2826.8666666666668</v>
      </c>
      <c r="H34" s="36">
        <v>3150.2666666666664</v>
      </c>
      <c r="I34" s="36">
        <v>3220.083333333333</v>
      </c>
      <c r="J34" s="36">
        <v>3311.9666666666662</v>
      </c>
      <c r="K34" s="31">
        <v>3128.2</v>
      </c>
      <c r="L34" s="31">
        <v>2966.5</v>
      </c>
      <c r="M34" s="31">
        <v>2.4795600000000002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1067.1500000000001</v>
      </c>
      <c r="D35" s="36">
        <v>1067.05</v>
      </c>
      <c r="E35" s="36">
        <v>1053.0999999999999</v>
      </c>
      <c r="F35" s="36">
        <v>1039.05</v>
      </c>
      <c r="G35" s="36">
        <v>1025.0999999999999</v>
      </c>
      <c r="H35" s="36">
        <v>1081.0999999999999</v>
      </c>
      <c r="I35" s="36">
        <v>1095.0500000000002</v>
      </c>
      <c r="J35" s="36">
        <v>1109.0999999999999</v>
      </c>
      <c r="K35" s="31">
        <v>1081</v>
      </c>
      <c r="L35" s="31">
        <v>1053</v>
      </c>
      <c r="M35" s="31">
        <v>1.07467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5997.4</v>
      </c>
      <c r="D36" s="36">
        <v>5956.2666666666664</v>
      </c>
      <c r="E36" s="36">
        <v>5891.4333333333325</v>
      </c>
      <c r="F36" s="36">
        <v>5785.4666666666662</v>
      </c>
      <c r="G36" s="36">
        <v>5720.6333333333323</v>
      </c>
      <c r="H36" s="36">
        <v>6062.2333333333327</v>
      </c>
      <c r="I36" s="36">
        <v>6127.0666666666666</v>
      </c>
      <c r="J36" s="36">
        <v>6233.0333333333328</v>
      </c>
      <c r="K36" s="31">
        <v>6021.1</v>
      </c>
      <c r="L36" s="31">
        <v>5850.3</v>
      </c>
      <c r="M36" s="31">
        <v>3.84104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2113.1999999999998</v>
      </c>
      <c r="D37" s="36">
        <v>2119.3666666666668</v>
      </c>
      <c r="E37" s="36">
        <v>2094.8333333333335</v>
      </c>
      <c r="F37" s="36">
        <v>2076.4666666666667</v>
      </c>
      <c r="G37" s="36">
        <v>2051.9333333333334</v>
      </c>
      <c r="H37" s="36">
        <v>2137.7333333333336</v>
      </c>
      <c r="I37" s="36">
        <v>2162.2666666666664</v>
      </c>
      <c r="J37" s="36">
        <v>2180.6333333333337</v>
      </c>
      <c r="K37" s="31">
        <v>2143.9</v>
      </c>
      <c r="L37" s="31">
        <v>2101</v>
      </c>
      <c r="M37" s="31">
        <v>0.34159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69.28</v>
      </c>
      <c r="D38" s="36">
        <v>69.929999999999993</v>
      </c>
      <c r="E38" s="36">
        <v>68.059999999999988</v>
      </c>
      <c r="F38" s="36">
        <v>66.839999999999989</v>
      </c>
      <c r="G38" s="36">
        <v>64.969999999999985</v>
      </c>
      <c r="H38" s="36">
        <v>71.149999999999991</v>
      </c>
      <c r="I38" s="36">
        <v>73.02</v>
      </c>
      <c r="J38" s="36">
        <v>74.239999999999995</v>
      </c>
      <c r="K38" s="31">
        <v>71.8</v>
      </c>
      <c r="L38" s="31">
        <v>68.709999999999994</v>
      </c>
      <c r="M38" s="31">
        <v>46.806440000000002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27.75</v>
      </c>
      <c r="D39" s="36">
        <v>28.103333333333335</v>
      </c>
      <c r="E39" s="36">
        <v>27.056666666666672</v>
      </c>
      <c r="F39" s="36">
        <v>26.363333333333337</v>
      </c>
      <c r="G39" s="36">
        <v>25.316666666666674</v>
      </c>
      <c r="H39" s="36">
        <v>28.79666666666667</v>
      </c>
      <c r="I39" s="36">
        <v>29.84333333333333</v>
      </c>
      <c r="J39" s="36">
        <v>30.536666666666669</v>
      </c>
      <c r="K39" s="31">
        <v>29.15</v>
      </c>
      <c r="L39" s="31">
        <v>27.41</v>
      </c>
      <c r="M39" s="31">
        <v>367.87108000000001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1535.6</v>
      </c>
      <c r="D40" s="36">
        <v>1547.4666666666665</v>
      </c>
      <c r="E40" s="36">
        <v>1518.133333333333</v>
      </c>
      <c r="F40" s="36">
        <v>1500.6666666666665</v>
      </c>
      <c r="G40" s="36">
        <v>1471.333333333333</v>
      </c>
      <c r="H40" s="36">
        <v>1564.9333333333329</v>
      </c>
      <c r="I40" s="36">
        <v>1594.2666666666664</v>
      </c>
      <c r="J40" s="36">
        <v>1611.7333333333329</v>
      </c>
      <c r="K40" s="31">
        <v>1576.8</v>
      </c>
      <c r="L40" s="31">
        <v>1530</v>
      </c>
      <c r="M40" s="31">
        <v>5.0796799999999998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4379.3999999999996</v>
      </c>
      <c r="D41" s="36">
        <v>4359.9666666666662</v>
      </c>
      <c r="E41" s="36">
        <v>4329.9333333333325</v>
      </c>
      <c r="F41" s="36">
        <v>4280.4666666666662</v>
      </c>
      <c r="G41" s="36">
        <v>4250.4333333333325</v>
      </c>
      <c r="H41" s="36">
        <v>4409.4333333333325</v>
      </c>
      <c r="I41" s="36">
        <v>4439.4666666666672</v>
      </c>
      <c r="J41" s="36">
        <v>4488.9333333333325</v>
      </c>
      <c r="K41" s="31">
        <v>4390</v>
      </c>
      <c r="L41" s="31">
        <v>4310.5</v>
      </c>
      <c r="M41" s="31">
        <v>0.96126999999999996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616.4</v>
      </c>
      <c r="D42" s="36">
        <v>619.58333333333337</v>
      </c>
      <c r="E42" s="36">
        <v>611.91666666666674</v>
      </c>
      <c r="F42" s="36">
        <v>607.43333333333339</v>
      </c>
      <c r="G42" s="36">
        <v>599.76666666666677</v>
      </c>
      <c r="H42" s="36">
        <v>624.06666666666672</v>
      </c>
      <c r="I42" s="36">
        <v>631.73333333333346</v>
      </c>
      <c r="J42" s="36">
        <v>636.2166666666667</v>
      </c>
      <c r="K42" s="31">
        <v>627.25</v>
      </c>
      <c r="L42" s="31">
        <v>615.1</v>
      </c>
      <c r="M42" s="31">
        <v>25.704180000000001</v>
      </c>
      <c r="N42" s="1"/>
      <c r="O42" s="1"/>
    </row>
    <row r="43" spans="1:15" ht="12.75" customHeight="1">
      <c r="A43" s="33">
        <v>33</v>
      </c>
      <c r="B43" s="53" t="s">
        <v>844</v>
      </c>
      <c r="C43" s="31">
        <v>3729</v>
      </c>
      <c r="D43" s="36">
        <v>3749.6333333333332</v>
      </c>
      <c r="E43" s="36">
        <v>3692.7166666666662</v>
      </c>
      <c r="F43" s="36">
        <v>3656.4333333333329</v>
      </c>
      <c r="G43" s="36">
        <v>3599.516666666666</v>
      </c>
      <c r="H43" s="36">
        <v>3785.9166666666665</v>
      </c>
      <c r="I43" s="36">
        <v>3842.8333333333335</v>
      </c>
      <c r="J43" s="36">
        <v>3879.1166666666668</v>
      </c>
      <c r="K43" s="31">
        <v>3806.55</v>
      </c>
      <c r="L43" s="31">
        <v>3713.35</v>
      </c>
      <c r="M43" s="31">
        <v>0.33405000000000001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2621.75</v>
      </c>
      <c r="D44" s="36">
        <v>2614.1666666666665</v>
      </c>
      <c r="E44" s="36">
        <v>2578.4833333333331</v>
      </c>
      <c r="F44" s="36">
        <v>2535.2166666666667</v>
      </c>
      <c r="G44" s="36">
        <v>2499.5333333333333</v>
      </c>
      <c r="H44" s="36">
        <v>2657.4333333333329</v>
      </c>
      <c r="I44" s="36">
        <v>2693.1166666666663</v>
      </c>
      <c r="J44" s="36">
        <v>2736.3833333333328</v>
      </c>
      <c r="K44" s="31">
        <v>2649.85</v>
      </c>
      <c r="L44" s="31">
        <v>2570.9</v>
      </c>
      <c r="M44" s="31">
        <v>6.2746000000000004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784.15</v>
      </c>
      <c r="D45" s="36">
        <v>780.78333333333342</v>
      </c>
      <c r="E45" s="36">
        <v>773.56666666666683</v>
      </c>
      <c r="F45" s="36">
        <v>762.98333333333346</v>
      </c>
      <c r="G45" s="36">
        <v>755.76666666666688</v>
      </c>
      <c r="H45" s="36">
        <v>791.36666666666679</v>
      </c>
      <c r="I45" s="36">
        <v>798.58333333333326</v>
      </c>
      <c r="J45" s="36">
        <v>809.16666666666674</v>
      </c>
      <c r="K45" s="31">
        <v>788</v>
      </c>
      <c r="L45" s="31">
        <v>770.2</v>
      </c>
      <c r="M45" s="31">
        <v>0.49731999999999998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9009.6</v>
      </c>
      <c r="D46" s="36">
        <v>9037.7166666666672</v>
      </c>
      <c r="E46" s="36">
        <v>8888.5833333333339</v>
      </c>
      <c r="F46" s="36">
        <v>8767.5666666666675</v>
      </c>
      <c r="G46" s="36">
        <v>8618.4333333333343</v>
      </c>
      <c r="H46" s="36">
        <v>9158.7333333333336</v>
      </c>
      <c r="I46" s="36">
        <v>9307.866666666665</v>
      </c>
      <c r="J46" s="36">
        <v>9428.8833333333332</v>
      </c>
      <c r="K46" s="31">
        <v>9186.85</v>
      </c>
      <c r="L46" s="31">
        <v>8916.7000000000007</v>
      </c>
      <c r="M46" s="31">
        <v>0.90981999999999996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6776.45</v>
      </c>
      <c r="D47" s="36">
        <v>6790.5</v>
      </c>
      <c r="E47" s="36">
        <v>6732.5</v>
      </c>
      <c r="F47" s="36">
        <v>6688.55</v>
      </c>
      <c r="G47" s="36">
        <v>6630.55</v>
      </c>
      <c r="H47" s="36">
        <v>6834.45</v>
      </c>
      <c r="I47" s="36">
        <v>6892.45</v>
      </c>
      <c r="J47" s="36">
        <v>6936.4</v>
      </c>
      <c r="K47" s="31">
        <v>6848.5</v>
      </c>
      <c r="L47" s="31">
        <v>6746.55</v>
      </c>
      <c r="M47" s="31">
        <v>2.5036100000000001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497.5</v>
      </c>
      <c r="D48" s="36">
        <v>499.9666666666667</v>
      </c>
      <c r="E48" s="36">
        <v>493.53333333333342</v>
      </c>
      <c r="F48" s="36">
        <v>489.56666666666672</v>
      </c>
      <c r="G48" s="36">
        <v>483.13333333333344</v>
      </c>
      <c r="H48" s="36">
        <v>503.93333333333339</v>
      </c>
      <c r="I48" s="36">
        <v>510.36666666666667</v>
      </c>
      <c r="J48" s="36">
        <v>514.33333333333337</v>
      </c>
      <c r="K48" s="31">
        <v>506.4</v>
      </c>
      <c r="L48" s="31">
        <v>496</v>
      </c>
      <c r="M48" s="31">
        <v>10.2279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318.10000000000002</v>
      </c>
      <c r="D49" s="36">
        <v>315.03333333333336</v>
      </c>
      <c r="E49" s="36">
        <v>311.16666666666674</v>
      </c>
      <c r="F49" s="36">
        <v>304.23333333333341</v>
      </c>
      <c r="G49" s="36">
        <v>300.36666666666679</v>
      </c>
      <c r="H49" s="36">
        <v>321.9666666666667</v>
      </c>
      <c r="I49" s="36">
        <v>325.83333333333337</v>
      </c>
      <c r="J49" s="36">
        <v>332.76666666666665</v>
      </c>
      <c r="K49" s="31">
        <v>318.89999999999998</v>
      </c>
      <c r="L49" s="31">
        <v>308.10000000000002</v>
      </c>
      <c r="M49" s="31">
        <v>8.6194199999999999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767.95</v>
      </c>
      <c r="D50" s="36">
        <v>775.81666666666661</v>
      </c>
      <c r="E50" s="36">
        <v>756.83333333333326</v>
      </c>
      <c r="F50" s="36">
        <v>745.7166666666667</v>
      </c>
      <c r="G50" s="36">
        <v>726.73333333333335</v>
      </c>
      <c r="H50" s="36">
        <v>786.93333333333317</v>
      </c>
      <c r="I50" s="36">
        <v>805.91666666666652</v>
      </c>
      <c r="J50" s="36">
        <v>817.03333333333308</v>
      </c>
      <c r="K50" s="31">
        <v>794.8</v>
      </c>
      <c r="L50" s="31">
        <v>764.7</v>
      </c>
      <c r="M50" s="31">
        <v>2.9098799999999998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640.25</v>
      </c>
      <c r="D51" s="36">
        <v>646.56666666666672</v>
      </c>
      <c r="E51" s="36">
        <v>631.68333333333339</v>
      </c>
      <c r="F51" s="36">
        <v>623.11666666666667</v>
      </c>
      <c r="G51" s="36">
        <v>608.23333333333335</v>
      </c>
      <c r="H51" s="36">
        <v>655.13333333333344</v>
      </c>
      <c r="I51" s="36">
        <v>670.01666666666688</v>
      </c>
      <c r="J51" s="36">
        <v>678.58333333333348</v>
      </c>
      <c r="K51" s="31">
        <v>661.45</v>
      </c>
      <c r="L51" s="31">
        <v>638</v>
      </c>
      <c r="M51" s="31">
        <v>0.74819000000000002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260.45</v>
      </c>
      <c r="D52" s="36">
        <v>261.26666666666665</v>
      </c>
      <c r="E52" s="36">
        <v>259.18333333333328</v>
      </c>
      <c r="F52" s="36">
        <v>257.91666666666663</v>
      </c>
      <c r="G52" s="36">
        <v>255.83333333333326</v>
      </c>
      <c r="H52" s="36">
        <v>262.5333333333333</v>
      </c>
      <c r="I52" s="36">
        <v>264.61666666666667</v>
      </c>
      <c r="J52" s="36">
        <v>265.88333333333333</v>
      </c>
      <c r="K52" s="31">
        <v>263.35000000000002</v>
      </c>
      <c r="L52" s="31">
        <v>260</v>
      </c>
      <c r="M52" s="31">
        <v>43.975830000000002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3125.5</v>
      </c>
      <c r="D53" s="36">
        <v>3136.6</v>
      </c>
      <c r="E53" s="36">
        <v>3107.7</v>
      </c>
      <c r="F53" s="36">
        <v>3089.9</v>
      </c>
      <c r="G53" s="36">
        <v>3061</v>
      </c>
      <c r="H53" s="36">
        <v>3154.3999999999996</v>
      </c>
      <c r="I53" s="36">
        <v>3183.3</v>
      </c>
      <c r="J53" s="36">
        <v>3201.0999999999995</v>
      </c>
      <c r="K53" s="31">
        <v>3165.5</v>
      </c>
      <c r="L53" s="31">
        <v>3118.8</v>
      </c>
      <c r="M53" s="31">
        <v>5.3836599999999999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409.9</v>
      </c>
      <c r="D54" s="36">
        <v>411.48333333333335</v>
      </c>
      <c r="E54" s="36">
        <v>405.4666666666667</v>
      </c>
      <c r="F54" s="36">
        <v>401.03333333333336</v>
      </c>
      <c r="G54" s="36">
        <v>395.01666666666671</v>
      </c>
      <c r="H54" s="36">
        <v>415.91666666666669</v>
      </c>
      <c r="I54" s="36">
        <v>421.93333333333334</v>
      </c>
      <c r="J54" s="36">
        <v>426.36666666666667</v>
      </c>
      <c r="K54" s="31">
        <v>417.5</v>
      </c>
      <c r="L54" s="31">
        <v>407.05</v>
      </c>
      <c r="M54" s="31">
        <v>4.8814599999999997</v>
      </c>
      <c r="N54" s="1"/>
      <c r="O54" s="1"/>
    </row>
    <row r="55" spans="1:15" ht="12.75" customHeight="1">
      <c r="A55" s="33">
        <v>45</v>
      </c>
      <c r="B55" s="53" t="s">
        <v>845</v>
      </c>
      <c r="C55" s="31">
        <v>6737.3</v>
      </c>
      <c r="D55" s="36">
        <v>6772.416666666667</v>
      </c>
      <c r="E55" s="36">
        <v>6684.8333333333339</v>
      </c>
      <c r="F55" s="36">
        <v>6632.3666666666668</v>
      </c>
      <c r="G55" s="36">
        <v>6544.7833333333338</v>
      </c>
      <c r="H55" s="36">
        <v>6824.8833333333341</v>
      </c>
      <c r="I55" s="36">
        <v>6912.4666666666681</v>
      </c>
      <c r="J55" s="36">
        <v>6964.9333333333343</v>
      </c>
      <c r="K55" s="31">
        <v>6860</v>
      </c>
      <c r="L55" s="31">
        <v>6719.95</v>
      </c>
      <c r="M55" s="31">
        <v>3.6720000000000003E-2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1958.1</v>
      </c>
      <c r="D56" s="36">
        <v>1961.9666666666665</v>
      </c>
      <c r="E56" s="36">
        <v>1942.1833333333329</v>
      </c>
      <c r="F56" s="36">
        <v>1926.2666666666664</v>
      </c>
      <c r="G56" s="36">
        <v>1906.4833333333329</v>
      </c>
      <c r="H56" s="36">
        <v>1977.883333333333</v>
      </c>
      <c r="I56" s="36">
        <v>1997.6666666666663</v>
      </c>
      <c r="J56" s="36">
        <v>2013.583333333333</v>
      </c>
      <c r="K56" s="31">
        <v>1981.75</v>
      </c>
      <c r="L56" s="31">
        <v>1946.05</v>
      </c>
      <c r="M56" s="31">
        <v>7.0879000000000003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7899.2</v>
      </c>
      <c r="D57" s="36">
        <v>7880.3</v>
      </c>
      <c r="E57" s="36">
        <v>7812.6</v>
      </c>
      <c r="F57" s="36">
        <v>7726</v>
      </c>
      <c r="G57" s="36">
        <v>7658.3</v>
      </c>
      <c r="H57" s="36">
        <v>7966.9000000000005</v>
      </c>
      <c r="I57" s="36">
        <v>8034.5999999999995</v>
      </c>
      <c r="J57" s="36">
        <v>8121.2000000000007</v>
      </c>
      <c r="K57" s="31">
        <v>7948</v>
      </c>
      <c r="L57" s="31">
        <v>7793.7</v>
      </c>
      <c r="M57" s="31">
        <v>0.21101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1564.2</v>
      </c>
      <c r="D58" s="36">
        <v>1562.5</v>
      </c>
      <c r="E58" s="36">
        <v>1546.65</v>
      </c>
      <c r="F58" s="36">
        <v>1529.1000000000001</v>
      </c>
      <c r="G58" s="36">
        <v>1513.2500000000002</v>
      </c>
      <c r="H58" s="36">
        <v>1580.05</v>
      </c>
      <c r="I58" s="36">
        <v>1595.8999999999999</v>
      </c>
      <c r="J58" s="36">
        <v>1613.4499999999998</v>
      </c>
      <c r="K58" s="31">
        <v>1578.35</v>
      </c>
      <c r="L58" s="31">
        <v>1544.95</v>
      </c>
      <c r="M58" s="31">
        <v>9.99085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670.45</v>
      </c>
      <c r="D59" s="36">
        <v>679.16666666666663</v>
      </c>
      <c r="E59" s="36">
        <v>658.33333333333326</v>
      </c>
      <c r="F59" s="36">
        <v>646.21666666666658</v>
      </c>
      <c r="G59" s="36">
        <v>625.38333333333321</v>
      </c>
      <c r="H59" s="36">
        <v>691.2833333333333</v>
      </c>
      <c r="I59" s="36">
        <v>712.11666666666656</v>
      </c>
      <c r="J59" s="36">
        <v>724.23333333333335</v>
      </c>
      <c r="K59" s="31">
        <v>700</v>
      </c>
      <c r="L59" s="31">
        <v>667.05</v>
      </c>
      <c r="M59" s="31">
        <v>5.6964600000000001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4964.8500000000004</v>
      </c>
      <c r="D60" s="36">
        <v>4955.1166666666668</v>
      </c>
      <c r="E60" s="36">
        <v>4914.7333333333336</v>
      </c>
      <c r="F60" s="36">
        <v>4864.6166666666668</v>
      </c>
      <c r="G60" s="36">
        <v>4824.2333333333336</v>
      </c>
      <c r="H60" s="36">
        <v>5005.2333333333336</v>
      </c>
      <c r="I60" s="36">
        <v>5045.6166666666668</v>
      </c>
      <c r="J60" s="36">
        <v>5095.7333333333336</v>
      </c>
      <c r="K60" s="31">
        <v>4995.5</v>
      </c>
      <c r="L60" s="31">
        <v>4905</v>
      </c>
      <c r="M60" s="31">
        <v>5.04521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1170.95</v>
      </c>
      <c r="D61" s="36">
        <v>1174</v>
      </c>
      <c r="E61" s="36">
        <v>1166.3</v>
      </c>
      <c r="F61" s="36">
        <v>1161.6499999999999</v>
      </c>
      <c r="G61" s="36">
        <v>1153.9499999999998</v>
      </c>
      <c r="H61" s="36">
        <v>1178.6500000000001</v>
      </c>
      <c r="I61" s="36">
        <v>1186.3499999999999</v>
      </c>
      <c r="J61" s="36">
        <v>1191.0000000000002</v>
      </c>
      <c r="K61" s="31">
        <v>1181.7</v>
      </c>
      <c r="L61" s="31">
        <v>1169.3499999999999</v>
      </c>
      <c r="M61" s="31">
        <v>54.835030000000003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3895.55</v>
      </c>
      <c r="D62" s="36">
        <v>3890.9</v>
      </c>
      <c r="E62" s="36">
        <v>3866.8</v>
      </c>
      <c r="F62" s="36">
        <v>3838.05</v>
      </c>
      <c r="G62" s="36">
        <v>3813.9500000000003</v>
      </c>
      <c r="H62" s="36">
        <v>3919.65</v>
      </c>
      <c r="I62" s="36">
        <v>3943.7499999999995</v>
      </c>
      <c r="J62" s="36">
        <v>3972.5</v>
      </c>
      <c r="K62" s="31">
        <v>3915</v>
      </c>
      <c r="L62" s="31">
        <v>3862.15</v>
      </c>
      <c r="M62" s="31">
        <v>1.16656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434.05</v>
      </c>
      <c r="D63" s="36">
        <v>436.61666666666662</v>
      </c>
      <c r="E63" s="36">
        <v>423.93333333333322</v>
      </c>
      <c r="F63" s="36">
        <v>413.81666666666661</v>
      </c>
      <c r="G63" s="36">
        <v>401.13333333333321</v>
      </c>
      <c r="H63" s="36">
        <v>446.73333333333323</v>
      </c>
      <c r="I63" s="36">
        <v>459.41666666666663</v>
      </c>
      <c r="J63" s="36">
        <v>469.53333333333325</v>
      </c>
      <c r="K63" s="31">
        <v>449.3</v>
      </c>
      <c r="L63" s="31">
        <v>426.5</v>
      </c>
      <c r="M63" s="31">
        <v>60.687939999999998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2780.65</v>
      </c>
      <c r="D64" s="36">
        <v>2785.85</v>
      </c>
      <c r="E64" s="36">
        <v>2736.2999999999997</v>
      </c>
      <c r="F64" s="36">
        <v>2691.95</v>
      </c>
      <c r="G64" s="36">
        <v>2642.3999999999996</v>
      </c>
      <c r="H64" s="36">
        <v>2830.2</v>
      </c>
      <c r="I64" s="36">
        <v>2879.75</v>
      </c>
      <c r="J64" s="36">
        <v>2924.1</v>
      </c>
      <c r="K64" s="31">
        <v>2835.4</v>
      </c>
      <c r="L64" s="31">
        <v>2741.5</v>
      </c>
      <c r="M64" s="31">
        <v>15.71064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10656.75</v>
      </c>
      <c r="D65" s="36">
        <v>10611.016666666666</v>
      </c>
      <c r="E65" s="36">
        <v>10507.033333333333</v>
      </c>
      <c r="F65" s="36">
        <v>10357.316666666666</v>
      </c>
      <c r="G65" s="36">
        <v>10253.333333333332</v>
      </c>
      <c r="H65" s="36">
        <v>10760.733333333334</v>
      </c>
      <c r="I65" s="36">
        <v>10864.716666666667</v>
      </c>
      <c r="J65" s="36">
        <v>11014.433333333334</v>
      </c>
      <c r="K65" s="31">
        <v>10715</v>
      </c>
      <c r="L65" s="31">
        <v>10461.299999999999</v>
      </c>
      <c r="M65" s="31">
        <v>3.3879199999999998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6900</v>
      </c>
      <c r="D66" s="36">
        <v>6889.666666666667</v>
      </c>
      <c r="E66" s="36">
        <v>6862.3333333333339</v>
      </c>
      <c r="F66" s="36">
        <v>6824.666666666667</v>
      </c>
      <c r="G66" s="36">
        <v>6797.3333333333339</v>
      </c>
      <c r="H66" s="36">
        <v>6927.3333333333339</v>
      </c>
      <c r="I66" s="36">
        <v>6954.6666666666679</v>
      </c>
      <c r="J66" s="36">
        <v>6992.3333333333339</v>
      </c>
      <c r="K66" s="31">
        <v>6917</v>
      </c>
      <c r="L66" s="31">
        <v>6852</v>
      </c>
      <c r="M66" s="31">
        <v>8.4898600000000002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1713.5</v>
      </c>
      <c r="D67" s="36">
        <v>1716.1833333333334</v>
      </c>
      <c r="E67" s="36">
        <v>1697.3666666666668</v>
      </c>
      <c r="F67" s="36">
        <v>1681.2333333333333</v>
      </c>
      <c r="G67" s="36">
        <v>1662.4166666666667</v>
      </c>
      <c r="H67" s="36">
        <v>1732.3166666666668</v>
      </c>
      <c r="I67" s="36">
        <v>1751.1333333333334</v>
      </c>
      <c r="J67" s="36">
        <v>1767.2666666666669</v>
      </c>
      <c r="K67" s="31">
        <v>1735</v>
      </c>
      <c r="L67" s="31">
        <v>1700.05</v>
      </c>
      <c r="M67" s="31">
        <v>14.443289999999999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9972.4500000000007</v>
      </c>
      <c r="D68" s="36">
        <v>10082.183333333334</v>
      </c>
      <c r="E68" s="36">
        <v>9755.3666666666686</v>
      </c>
      <c r="F68" s="36">
        <v>9538.2833333333347</v>
      </c>
      <c r="G68" s="36">
        <v>9211.466666666669</v>
      </c>
      <c r="H68" s="36">
        <v>10299.266666666668</v>
      </c>
      <c r="I68" s="36">
        <v>10626.083333333334</v>
      </c>
      <c r="J68" s="36">
        <v>10843.166666666668</v>
      </c>
      <c r="K68" s="31">
        <v>10409</v>
      </c>
      <c r="L68" s="31">
        <v>9865.1</v>
      </c>
      <c r="M68" s="31">
        <v>1.89405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2193.6999999999998</v>
      </c>
      <c r="D69" s="36">
        <v>2207.5833333333335</v>
      </c>
      <c r="E69" s="36">
        <v>2174.166666666667</v>
      </c>
      <c r="F69" s="36">
        <v>2154.6333333333337</v>
      </c>
      <c r="G69" s="36">
        <v>2121.2166666666672</v>
      </c>
      <c r="H69" s="36">
        <v>2227.1166666666668</v>
      </c>
      <c r="I69" s="36">
        <v>2260.5333333333338</v>
      </c>
      <c r="J69" s="36">
        <v>2280.0666666666666</v>
      </c>
      <c r="K69" s="31">
        <v>2241</v>
      </c>
      <c r="L69" s="31">
        <v>2188.0500000000002</v>
      </c>
      <c r="M69" s="31">
        <v>0.32869999999999999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2820.45</v>
      </c>
      <c r="D70" s="36">
        <v>2821.15</v>
      </c>
      <c r="E70" s="36">
        <v>2805.3500000000004</v>
      </c>
      <c r="F70" s="36">
        <v>2790.2500000000005</v>
      </c>
      <c r="G70" s="36">
        <v>2774.4500000000007</v>
      </c>
      <c r="H70" s="36">
        <v>2836.25</v>
      </c>
      <c r="I70" s="36">
        <v>2852.05</v>
      </c>
      <c r="J70" s="36">
        <v>2867.1499999999996</v>
      </c>
      <c r="K70" s="31">
        <v>2836.95</v>
      </c>
      <c r="L70" s="31">
        <v>2806.05</v>
      </c>
      <c r="M70" s="31">
        <v>3.7102599999999999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587.4</v>
      </c>
      <c r="D71" s="36">
        <v>582.58333333333337</v>
      </c>
      <c r="E71" s="36">
        <v>574.2166666666667</v>
      </c>
      <c r="F71" s="36">
        <v>561.0333333333333</v>
      </c>
      <c r="G71" s="36">
        <v>552.66666666666663</v>
      </c>
      <c r="H71" s="36">
        <v>595.76666666666677</v>
      </c>
      <c r="I71" s="36">
        <v>604.13333333333333</v>
      </c>
      <c r="J71" s="36">
        <v>617.31666666666683</v>
      </c>
      <c r="K71" s="31">
        <v>590.95000000000005</v>
      </c>
      <c r="L71" s="31">
        <v>569.4</v>
      </c>
      <c r="M71" s="31">
        <v>48.740969999999997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196.66</v>
      </c>
      <c r="D72" s="36">
        <v>198.54</v>
      </c>
      <c r="E72" s="36">
        <v>194.23999999999998</v>
      </c>
      <c r="F72" s="36">
        <v>191.82</v>
      </c>
      <c r="G72" s="36">
        <v>187.51999999999998</v>
      </c>
      <c r="H72" s="36">
        <v>200.95999999999998</v>
      </c>
      <c r="I72" s="36">
        <v>205.26</v>
      </c>
      <c r="J72" s="36">
        <v>207.67999999999998</v>
      </c>
      <c r="K72" s="31">
        <v>202.84</v>
      </c>
      <c r="L72" s="31">
        <v>196.12</v>
      </c>
      <c r="M72" s="31">
        <v>128.62179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249.85</v>
      </c>
      <c r="D73" s="36">
        <v>249.85</v>
      </c>
      <c r="E73" s="36">
        <v>248.04999999999998</v>
      </c>
      <c r="F73" s="36">
        <v>246.25</v>
      </c>
      <c r="G73" s="36">
        <v>244.45</v>
      </c>
      <c r="H73" s="36">
        <v>251.64999999999998</v>
      </c>
      <c r="I73" s="36">
        <v>253.45</v>
      </c>
      <c r="J73" s="36">
        <v>255.24999999999997</v>
      </c>
      <c r="K73" s="31">
        <v>251.65</v>
      </c>
      <c r="L73" s="31">
        <v>248.05</v>
      </c>
      <c r="M73" s="31">
        <v>165.68081000000001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117.93</v>
      </c>
      <c r="D74" s="36">
        <v>118.31</v>
      </c>
      <c r="E74" s="36">
        <v>117.42</v>
      </c>
      <c r="F74" s="36">
        <v>116.91</v>
      </c>
      <c r="G74" s="36">
        <v>116.02</v>
      </c>
      <c r="H74" s="36">
        <v>118.82000000000001</v>
      </c>
      <c r="I74" s="36">
        <v>119.71</v>
      </c>
      <c r="J74" s="36">
        <v>120.22000000000001</v>
      </c>
      <c r="K74" s="31">
        <v>119.2</v>
      </c>
      <c r="L74" s="31">
        <v>117.8</v>
      </c>
      <c r="M74" s="31">
        <v>20.33737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62.84</v>
      </c>
      <c r="D75" s="36">
        <v>62.983333333333341</v>
      </c>
      <c r="E75" s="36">
        <v>62.346666666666685</v>
      </c>
      <c r="F75" s="36">
        <v>61.853333333333346</v>
      </c>
      <c r="G75" s="36">
        <v>61.21666666666669</v>
      </c>
      <c r="H75" s="36">
        <v>63.476666666666681</v>
      </c>
      <c r="I75" s="36">
        <v>64.113333333333344</v>
      </c>
      <c r="J75" s="36">
        <v>64.606666666666683</v>
      </c>
      <c r="K75" s="31">
        <v>63.62</v>
      </c>
      <c r="L75" s="31">
        <v>62.49</v>
      </c>
      <c r="M75" s="31">
        <v>113.97984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1449.85</v>
      </c>
      <c r="D76" s="36">
        <v>1452.9333333333334</v>
      </c>
      <c r="E76" s="36">
        <v>1436.9166666666667</v>
      </c>
      <c r="F76" s="36">
        <v>1423.9833333333333</v>
      </c>
      <c r="G76" s="36">
        <v>1407.9666666666667</v>
      </c>
      <c r="H76" s="36">
        <v>1465.8666666666668</v>
      </c>
      <c r="I76" s="36">
        <v>1481.8833333333332</v>
      </c>
      <c r="J76" s="36">
        <v>1494.8166666666668</v>
      </c>
      <c r="K76" s="31">
        <v>1468.95</v>
      </c>
      <c r="L76" s="31">
        <v>1440</v>
      </c>
      <c r="M76" s="31">
        <v>2.5713900000000001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6363.05</v>
      </c>
      <c r="D77" s="36">
        <v>6381.7666666666664</v>
      </c>
      <c r="E77" s="36">
        <v>6303.5333333333328</v>
      </c>
      <c r="F77" s="36">
        <v>6244.0166666666664</v>
      </c>
      <c r="G77" s="36">
        <v>6165.7833333333328</v>
      </c>
      <c r="H77" s="36">
        <v>6441.2833333333328</v>
      </c>
      <c r="I77" s="36">
        <v>6519.5166666666664</v>
      </c>
      <c r="J77" s="36">
        <v>6579.0333333333328</v>
      </c>
      <c r="K77" s="31">
        <v>6460</v>
      </c>
      <c r="L77" s="31">
        <v>6322.25</v>
      </c>
      <c r="M77" s="31">
        <v>0.12705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573.85</v>
      </c>
      <c r="D78" s="36">
        <v>576.35</v>
      </c>
      <c r="E78" s="36">
        <v>569</v>
      </c>
      <c r="F78" s="36">
        <v>564.15</v>
      </c>
      <c r="G78" s="36">
        <v>556.79999999999995</v>
      </c>
      <c r="H78" s="36">
        <v>581.20000000000005</v>
      </c>
      <c r="I78" s="36">
        <v>588.55000000000018</v>
      </c>
      <c r="J78" s="36">
        <v>593.40000000000009</v>
      </c>
      <c r="K78" s="31">
        <v>583.70000000000005</v>
      </c>
      <c r="L78" s="31">
        <v>571.5</v>
      </c>
      <c r="M78" s="31">
        <v>6.5582399999999996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1323.25</v>
      </c>
      <c r="D79" s="36">
        <v>1321.05</v>
      </c>
      <c r="E79" s="36">
        <v>1312.6499999999999</v>
      </c>
      <c r="F79" s="36">
        <v>1302.05</v>
      </c>
      <c r="G79" s="36">
        <v>1293.6499999999999</v>
      </c>
      <c r="H79" s="36">
        <v>1331.6499999999999</v>
      </c>
      <c r="I79" s="36">
        <v>1340.05</v>
      </c>
      <c r="J79" s="36">
        <v>1350.6499999999999</v>
      </c>
      <c r="K79" s="31">
        <v>1329.45</v>
      </c>
      <c r="L79" s="31">
        <v>1310.45</v>
      </c>
      <c r="M79" s="31">
        <v>7.1105400000000003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299.95</v>
      </c>
      <c r="D80" s="36">
        <v>301.31666666666666</v>
      </c>
      <c r="E80" s="36">
        <v>298.13333333333333</v>
      </c>
      <c r="F80" s="36">
        <v>296.31666666666666</v>
      </c>
      <c r="G80" s="36">
        <v>293.13333333333333</v>
      </c>
      <c r="H80" s="36">
        <v>303.13333333333333</v>
      </c>
      <c r="I80" s="36">
        <v>306.31666666666661</v>
      </c>
      <c r="J80" s="36">
        <v>308.13333333333333</v>
      </c>
      <c r="K80" s="31">
        <v>304.5</v>
      </c>
      <c r="L80" s="31">
        <v>299.5</v>
      </c>
      <c r="M80" s="31">
        <v>140.05947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1584.5</v>
      </c>
      <c r="D81" s="36">
        <v>1594.5833333333333</v>
      </c>
      <c r="E81" s="36">
        <v>1569.1666666666665</v>
      </c>
      <c r="F81" s="36">
        <v>1553.8333333333333</v>
      </c>
      <c r="G81" s="36">
        <v>1528.4166666666665</v>
      </c>
      <c r="H81" s="36">
        <v>1609.9166666666665</v>
      </c>
      <c r="I81" s="36">
        <v>1635.333333333333</v>
      </c>
      <c r="J81" s="36">
        <v>1650.6666666666665</v>
      </c>
      <c r="K81" s="31">
        <v>1620</v>
      </c>
      <c r="L81" s="31">
        <v>1579.25</v>
      </c>
      <c r="M81" s="31">
        <v>9.2797499999999999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294.60000000000002</v>
      </c>
      <c r="D82" s="36">
        <v>295.76666666666665</v>
      </c>
      <c r="E82" s="36">
        <v>292.7833333333333</v>
      </c>
      <c r="F82" s="36">
        <v>290.96666666666664</v>
      </c>
      <c r="G82" s="36">
        <v>287.98333333333329</v>
      </c>
      <c r="H82" s="36">
        <v>297.58333333333331</v>
      </c>
      <c r="I82" s="36">
        <v>300.56666666666666</v>
      </c>
      <c r="J82" s="36">
        <v>302.38333333333333</v>
      </c>
      <c r="K82" s="31">
        <v>298.75</v>
      </c>
      <c r="L82" s="31">
        <v>293.95</v>
      </c>
      <c r="M82" s="31">
        <v>65.793229999999994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348.15</v>
      </c>
      <c r="D83" s="36">
        <v>350.18333333333334</v>
      </c>
      <c r="E83" s="36">
        <v>344.61666666666667</v>
      </c>
      <c r="F83" s="36">
        <v>341.08333333333331</v>
      </c>
      <c r="G83" s="36">
        <v>335.51666666666665</v>
      </c>
      <c r="H83" s="36">
        <v>353.7166666666667</v>
      </c>
      <c r="I83" s="36">
        <v>359.28333333333342</v>
      </c>
      <c r="J83" s="36">
        <v>362.81666666666672</v>
      </c>
      <c r="K83" s="31">
        <v>355.75</v>
      </c>
      <c r="L83" s="31">
        <v>346.65</v>
      </c>
      <c r="M83" s="31">
        <v>72.959810000000004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1556.35</v>
      </c>
      <c r="D84" s="36">
        <v>1547.5</v>
      </c>
      <c r="E84" s="36">
        <v>1530.5</v>
      </c>
      <c r="F84" s="36">
        <v>1504.65</v>
      </c>
      <c r="G84" s="36">
        <v>1487.65</v>
      </c>
      <c r="H84" s="36">
        <v>1573.35</v>
      </c>
      <c r="I84" s="36">
        <v>1590.35</v>
      </c>
      <c r="J84" s="36">
        <v>1616.1999999999998</v>
      </c>
      <c r="K84" s="31">
        <v>1564.5</v>
      </c>
      <c r="L84" s="31">
        <v>1521.65</v>
      </c>
      <c r="M84" s="31">
        <v>62.253189999999996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831.2</v>
      </c>
      <c r="D85" s="36">
        <v>838.11666666666667</v>
      </c>
      <c r="E85" s="36">
        <v>819.23333333333335</v>
      </c>
      <c r="F85" s="36">
        <v>807.26666666666665</v>
      </c>
      <c r="G85" s="36">
        <v>788.38333333333333</v>
      </c>
      <c r="H85" s="36">
        <v>850.08333333333337</v>
      </c>
      <c r="I85" s="36">
        <v>868.96666666666681</v>
      </c>
      <c r="J85" s="36">
        <v>880.93333333333339</v>
      </c>
      <c r="K85" s="31">
        <v>857</v>
      </c>
      <c r="L85" s="31">
        <v>826.15</v>
      </c>
      <c r="M85" s="31">
        <v>2.6893699999999998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356.7</v>
      </c>
      <c r="D86" s="36">
        <v>358.06666666666666</v>
      </c>
      <c r="E86" s="36">
        <v>352.38333333333333</v>
      </c>
      <c r="F86" s="36">
        <v>348.06666666666666</v>
      </c>
      <c r="G86" s="36">
        <v>342.38333333333333</v>
      </c>
      <c r="H86" s="36">
        <v>362.38333333333333</v>
      </c>
      <c r="I86" s="36">
        <v>368.06666666666661</v>
      </c>
      <c r="J86" s="36">
        <v>372.38333333333333</v>
      </c>
      <c r="K86" s="31">
        <v>363.75</v>
      </c>
      <c r="L86" s="31">
        <v>353.75</v>
      </c>
      <c r="M86" s="31">
        <v>66.367199999999997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1332.65</v>
      </c>
      <c r="D87" s="36">
        <v>1334.5333333333335</v>
      </c>
      <c r="E87" s="36">
        <v>1323.116666666667</v>
      </c>
      <c r="F87" s="36">
        <v>1313.5833333333335</v>
      </c>
      <c r="G87" s="36">
        <v>1302.166666666667</v>
      </c>
      <c r="H87" s="36">
        <v>1344.0666666666671</v>
      </c>
      <c r="I87" s="36">
        <v>1355.4833333333336</v>
      </c>
      <c r="J87" s="36">
        <v>1365.0166666666671</v>
      </c>
      <c r="K87" s="31">
        <v>1345.95</v>
      </c>
      <c r="L87" s="31">
        <v>1325</v>
      </c>
      <c r="M87" s="31">
        <v>1.02268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661.35</v>
      </c>
      <c r="D88" s="36">
        <v>655.2166666666667</v>
      </c>
      <c r="E88" s="36">
        <v>641.73333333333335</v>
      </c>
      <c r="F88" s="36">
        <v>622.11666666666667</v>
      </c>
      <c r="G88" s="36">
        <v>608.63333333333333</v>
      </c>
      <c r="H88" s="36">
        <v>674.83333333333337</v>
      </c>
      <c r="I88" s="36">
        <v>688.31666666666672</v>
      </c>
      <c r="J88" s="36">
        <v>707.93333333333339</v>
      </c>
      <c r="K88" s="31">
        <v>668.7</v>
      </c>
      <c r="L88" s="31">
        <v>635.6</v>
      </c>
      <c r="M88" s="31">
        <v>83.88597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8275.6</v>
      </c>
      <c r="D89" s="36">
        <v>8268.6999999999989</v>
      </c>
      <c r="E89" s="36">
        <v>8187.3999999999978</v>
      </c>
      <c r="F89" s="36">
        <v>8099.1999999999989</v>
      </c>
      <c r="G89" s="36">
        <v>8017.8999999999978</v>
      </c>
      <c r="H89" s="36">
        <v>8356.8999999999978</v>
      </c>
      <c r="I89" s="36">
        <v>8438.1999999999971</v>
      </c>
      <c r="J89" s="36">
        <v>8526.3999999999978</v>
      </c>
      <c r="K89" s="31">
        <v>8350</v>
      </c>
      <c r="L89" s="31">
        <v>8180.5</v>
      </c>
      <c r="M89" s="31">
        <v>0.17806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1746.65</v>
      </c>
      <c r="D90" s="36">
        <v>1739.1333333333332</v>
      </c>
      <c r="E90" s="36">
        <v>1726.7166666666665</v>
      </c>
      <c r="F90" s="36">
        <v>1706.7833333333333</v>
      </c>
      <c r="G90" s="36">
        <v>1694.3666666666666</v>
      </c>
      <c r="H90" s="36">
        <v>1759.0666666666664</v>
      </c>
      <c r="I90" s="36">
        <v>1771.4833333333333</v>
      </c>
      <c r="J90" s="36">
        <v>1791.4166666666663</v>
      </c>
      <c r="K90" s="31">
        <v>1751.55</v>
      </c>
      <c r="L90" s="31">
        <v>1719.2</v>
      </c>
      <c r="M90" s="31">
        <v>3.2209599999999998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2574.9</v>
      </c>
      <c r="D91" s="36">
        <v>2577.8833333333332</v>
      </c>
      <c r="E91" s="36">
        <v>2533.7666666666664</v>
      </c>
      <c r="F91" s="36">
        <v>2492.6333333333332</v>
      </c>
      <c r="G91" s="36">
        <v>2448.5166666666664</v>
      </c>
      <c r="H91" s="36">
        <v>2619.0166666666664</v>
      </c>
      <c r="I91" s="36">
        <v>2663.1333333333332</v>
      </c>
      <c r="J91" s="36">
        <v>2704.2666666666664</v>
      </c>
      <c r="K91" s="31">
        <v>2622</v>
      </c>
      <c r="L91" s="31">
        <v>2536.75</v>
      </c>
      <c r="M91" s="31">
        <v>1.2053400000000001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526.35</v>
      </c>
      <c r="D92" s="36">
        <v>525.9666666666667</v>
      </c>
      <c r="E92" s="36">
        <v>513.13333333333344</v>
      </c>
      <c r="F92" s="36">
        <v>499.91666666666674</v>
      </c>
      <c r="G92" s="36">
        <v>487.08333333333348</v>
      </c>
      <c r="H92" s="36">
        <v>539.18333333333339</v>
      </c>
      <c r="I92" s="36">
        <v>552.01666666666665</v>
      </c>
      <c r="J92" s="36">
        <v>565.23333333333335</v>
      </c>
      <c r="K92" s="31">
        <v>538.79999999999995</v>
      </c>
      <c r="L92" s="31">
        <v>512.75</v>
      </c>
      <c r="M92" s="31">
        <v>16.610990000000001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31940.15</v>
      </c>
      <c r="D93" s="36">
        <v>32091.633333333335</v>
      </c>
      <c r="E93" s="36">
        <v>31663.316666666669</v>
      </c>
      <c r="F93" s="36">
        <v>31386.483333333334</v>
      </c>
      <c r="G93" s="36">
        <v>30958.166666666668</v>
      </c>
      <c r="H93" s="36">
        <v>32368.466666666671</v>
      </c>
      <c r="I93" s="36">
        <v>32796.78333333334</v>
      </c>
      <c r="J93" s="36">
        <v>33073.616666666669</v>
      </c>
      <c r="K93" s="31">
        <v>32519.95</v>
      </c>
      <c r="L93" s="31">
        <v>31814.799999999999</v>
      </c>
      <c r="M93" s="31">
        <v>0.26366000000000001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1173.5999999999999</v>
      </c>
      <c r="D94" s="36">
        <v>1177.45</v>
      </c>
      <c r="E94" s="36">
        <v>1157.25</v>
      </c>
      <c r="F94" s="36">
        <v>1140.8999999999999</v>
      </c>
      <c r="G94" s="36">
        <v>1120.6999999999998</v>
      </c>
      <c r="H94" s="36">
        <v>1193.8000000000002</v>
      </c>
      <c r="I94" s="36">
        <v>1214.0000000000005</v>
      </c>
      <c r="J94" s="36">
        <v>1230.3500000000004</v>
      </c>
      <c r="K94" s="31">
        <v>1197.6500000000001</v>
      </c>
      <c r="L94" s="31">
        <v>1161.0999999999999</v>
      </c>
      <c r="M94" s="31">
        <v>2.9840900000000001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5703.35</v>
      </c>
      <c r="D95" s="36">
        <v>5722.9333333333334</v>
      </c>
      <c r="E95" s="36">
        <v>5670.4666666666672</v>
      </c>
      <c r="F95" s="36">
        <v>5637.5833333333339</v>
      </c>
      <c r="G95" s="36">
        <v>5585.1166666666677</v>
      </c>
      <c r="H95" s="36">
        <v>5755.8166666666666</v>
      </c>
      <c r="I95" s="36">
        <v>5808.2833333333319</v>
      </c>
      <c r="J95" s="36">
        <v>5841.1666666666661</v>
      </c>
      <c r="K95" s="31">
        <v>5775.4</v>
      </c>
      <c r="L95" s="31">
        <v>5690.05</v>
      </c>
      <c r="M95" s="31">
        <v>1.6144499999999999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2133.25</v>
      </c>
      <c r="D96" s="36">
        <v>2137.8666666666668</v>
      </c>
      <c r="E96" s="36">
        <v>2078.9833333333336</v>
      </c>
      <c r="F96" s="36">
        <v>2024.7166666666667</v>
      </c>
      <c r="G96" s="36">
        <v>1965.8333333333335</v>
      </c>
      <c r="H96" s="36">
        <v>2192.1333333333337</v>
      </c>
      <c r="I96" s="36">
        <v>2251.0166666666669</v>
      </c>
      <c r="J96" s="36">
        <v>2305.2833333333338</v>
      </c>
      <c r="K96" s="31">
        <v>2196.75</v>
      </c>
      <c r="L96" s="31">
        <v>2083.6</v>
      </c>
      <c r="M96" s="31">
        <v>3.7800500000000001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716.95</v>
      </c>
      <c r="D97" s="36">
        <v>714.31666666666661</v>
      </c>
      <c r="E97" s="36">
        <v>706.63333333333321</v>
      </c>
      <c r="F97" s="36">
        <v>696.31666666666661</v>
      </c>
      <c r="G97" s="36">
        <v>688.63333333333321</v>
      </c>
      <c r="H97" s="36">
        <v>724.63333333333321</v>
      </c>
      <c r="I97" s="36">
        <v>732.31666666666661</v>
      </c>
      <c r="J97" s="36">
        <v>742.63333333333321</v>
      </c>
      <c r="K97" s="31">
        <v>722</v>
      </c>
      <c r="L97" s="31">
        <v>704</v>
      </c>
      <c r="M97" s="31">
        <v>1.4811799999999999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204.11</v>
      </c>
      <c r="D98" s="36">
        <v>205.34333333333333</v>
      </c>
      <c r="E98" s="36">
        <v>201.38666666666666</v>
      </c>
      <c r="F98" s="36">
        <v>198.66333333333333</v>
      </c>
      <c r="G98" s="36">
        <v>194.70666666666665</v>
      </c>
      <c r="H98" s="36">
        <v>208.06666666666666</v>
      </c>
      <c r="I98" s="36">
        <v>212.02333333333331</v>
      </c>
      <c r="J98" s="36">
        <v>214.74666666666667</v>
      </c>
      <c r="K98" s="31">
        <v>209.3</v>
      </c>
      <c r="L98" s="31">
        <v>202.62</v>
      </c>
      <c r="M98" s="31">
        <v>126.74762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711.8</v>
      </c>
      <c r="D99" s="36">
        <v>716.58333333333337</v>
      </c>
      <c r="E99" s="36">
        <v>702.31666666666672</v>
      </c>
      <c r="F99" s="36">
        <v>692.83333333333337</v>
      </c>
      <c r="G99" s="36">
        <v>678.56666666666672</v>
      </c>
      <c r="H99" s="36">
        <v>726.06666666666672</v>
      </c>
      <c r="I99" s="36">
        <v>740.33333333333337</v>
      </c>
      <c r="J99" s="36">
        <v>749.81666666666672</v>
      </c>
      <c r="K99" s="31">
        <v>730.85</v>
      </c>
      <c r="L99" s="31">
        <v>707.1</v>
      </c>
      <c r="M99" s="31">
        <v>15.468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584.04999999999995</v>
      </c>
      <c r="D100" s="36">
        <v>582.91666666666663</v>
      </c>
      <c r="E100" s="36">
        <v>574.83333333333326</v>
      </c>
      <c r="F100" s="36">
        <v>565.61666666666667</v>
      </c>
      <c r="G100" s="36">
        <v>557.5333333333333</v>
      </c>
      <c r="H100" s="36">
        <v>592.13333333333321</v>
      </c>
      <c r="I100" s="36">
        <v>600.21666666666647</v>
      </c>
      <c r="J100" s="36">
        <v>609.43333333333317</v>
      </c>
      <c r="K100" s="31">
        <v>591</v>
      </c>
      <c r="L100" s="31">
        <v>573.70000000000005</v>
      </c>
      <c r="M100" s="31">
        <v>2.93831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4538.05</v>
      </c>
      <c r="D101" s="36">
        <v>4526.6833333333334</v>
      </c>
      <c r="E101" s="36">
        <v>4493.3666666666668</v>
      </c>
      <c r="F101" s="36">
        <v>4448.6833333333334</v>
      </c>
      <c r="G101" s="36">
        <v>4415.3666666666668</v>
      </c>
      <c r="H101" s="36">
        <v>4571.3666666666668</v>
      </c>
      <c r="I101" s="36">
        <v>4604.6833333333343</v>
      </c>
      <c r="J101" s="36">
        <v>4649.3666666666668</v>
      </c>
      <c r="K101" s="31">
        <v>4560</v>
      </c>
      <c r="L101" s="31">
        <v>4482</v>
      </c>
      <c r="M101" s="31">
        <v>0.14469000000000001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323.8</v>
      </c>
      <c r="D102" s="36">
        <v>324.01666666666665</v>
      </c>
      <c r="E102" s="36">
        <v>322.08333333333331</v>
      </c>
      <c r="F102" s="36">
        <v>320.36666666666667</v>
      </c>
      <c r="G102" s="36">
        <v>318.43333333333334</v>
      </c>
      <c r="H102" s="36">
        <v>325.73333333333329</v>
      </c>
      <c r="I102" s="36">
        <v>327.66666666666669</v>
      </c>
      <c r="J102" s="36">
        <v>329.38333333333327</v>
      </c>
      <c r="K102" s="31">
        <v>325.95</v>
      </c>
      <c r="L102" s="31">
        <v>322.3</v>
      </c>
      <c r="M102" s="31">
        <v>1.2987200000000001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280.45</v>
      </c>
      <c r="D103" s="36">
        <v>282.13333333333333</v>
      </c>
      <c r="E103" s="36">
        <v>278.31666666666666</v>
      </c>
      <c r="F103" s="36">
        <v>276.18333333333334</v>
      </c>
      <c r="G103" s="36">
        <v>272.36666666666667</v>
      </c>
      <c r="H103" s="36">
        <v>284.26666666666665</v>
      </c>
      <c r="I103" s="36">
        <v>288.08333333333326</v>
      </c>
      <c r="J103" s="36">
        <v>290.21666666666664</v>
      </c>
      <c r="K103" s="31">
        <v>285.95</v>
      </c>
      <c r="L103" s="31">
        <v>280</v>
      </c>
      <c r="M103" s="31">
        <v>2.9849000000000001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873.7</v>
      </c>
      <c r="D104" s="36">
        <v>869.88333333333333</v>
      </c>
      <c r="E104" s="36">
        <v>862.06666666666661</v>
      </c>
      <c r="F104" s="36">
        <v>850.43333333333328</v>
      </c>
      <c r="G104" s="36">
        <v>842.61666666666656</v>
      </c>
      <c r="H104" s="36">
        <v>881.51666666666665</v>
      </c>
      <c r="I104" s="36">
        <v>889.33333333333348</v>
      </c>
      <c r="J104" s="36">
        <v>900.9666666666667</v>
      </c>
      <c r="K104" s="31">
        <v>877.7</v>
      </c>
      <c r="L104" s="31">
        <v>858.25</v>
      </c>
      <c r="M104" s="31">
        <v>6.6984300000000001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110.23</v>
      </c>
      <c r="D105" s="36">
        <v>110.41666666666667</v>
      </c>
      <c r="E105" s="36">
        <v>109.63333333333334</v>
      </c>
      <c r="F105" s="36">
        <v>109.03666666666666</v>
      </c>
      <c r="G105" s="36">
        <v>108.25333333333333</v>
      </c>
      <c r="H105" s="36">
        <v>111.01333333333335</v>
      </c>
      <c r="I105" s="36">
        <v>111.79666666666668</v>
      </c>
      <c r="J105" s="36">
        <v>112.39333333333336</v>
      </c>
      <c r="K105" s="31">
        <v>111.2</v>
      </c>
      <c r="L105" s="31">
        <v>109.82</v>
      </c>
      <c r="M105" s="31">
        <v>116.86742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1847.8</v>
      </c>
      <c r="D106" s="36">
        <v>1878.7333333333333</v>
      </c>
      <c r="E106" s="36">
        <v>1800.2666666666667</v>
      </c>
      <c r="F106" s="36">
        <v>1752.7333333333333</v>
      </c>
      <c r="G106" s="36">
        <v>1674.2666666666667</v>
      </c>
      <c r="H106" s="36">
        <v>1926.2666666666667</v>
      </c>
      <c r="I106" s="36">
        <v>2004.7333333333333</v>
      </c>
      <c r="J106" s="36">
        <v>2052.2666666666664</v>
      </c>
      <c r="K106" s="31">
        <v>1957.2</v>
      </c>
      <c r="L106" s="31">
        <v>1831.2</v>
      </c>
      <c r="M106" s="31">
        <v>3.1366100000000001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213.77</v>
      </c>
      <c r="D107" s="36">
        <v>213.68666666666664</v>
      </c>
      <c r="E107" s="36">
        <v>211.48333333333329</v>
      </c>
      <c r="F107" s="36">
        <v>209.19666666666666</v>
      </c>
      <c r="G107" s="36">
        <v>206.99333333333331</v>
      </c>
      <c r="H107" s="36">
        <v>215.97333333333327</v>
      </c>
      <c r="I107" s="36">
        <v>218.17666666666659</v>
      </c>
      <c r="J107" s="36">
        <v>220.46333333333325</v>
      </c>
      <c r="K107" s="31">
        <v>215.89</v>
      </c>
      <c r="L107" s="31">
        <v>211.4</v>
      </c>
      <c r="M107" s="31">
        <v>1.92157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1509.8</v>
      </c>
      <c r="D108" s="36">
        <v>1525.5833333333333</v>
      </c>
      <c r="E108" s="36">
        <v>1492.2166666666665</v>
      </c>
      <c r="F108" s="36">
        <v>1474.6333333333332</v>
      </c>
      <c r="G108" s="36">
        <v>1441.2666666666664</v>
      </c>
      <c r="H108" s="36">
        <v>1543.1666666666665</v>
      </c>
      <c r="I108" s="36">
        <v>1576.5333333333333</v>
      </c>
      <c r="J108" s="36">
        <v>1594.1166666666666</v>
      </c>
      <c r="K108" s="31">
        <v>1558.95</v>
      </c>
      <c r="L108" s="31">
        <v>1508</v>
      </c>
      <c r="M108" s="31">
        <v>0.95377000000000001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274.25</v>
      </c>
      <c r="D109" s="36">
        <v>275.86666666666667</v>
      </c>
      <c r="E109" s="36">
        <v>269.88333333333333</v>
      </c>
      <c r="F109" s="36">
        <v>265.51666666666665</v>
      </c>
      <c r="G109" s="36">
        <v>259.5333333333333</v>
      </c>
      <c r="H109" s="36">
        <v>280.23333333333335</v>
      </c>
      <c r="I109" s="36">
        <v>286.2166666666667</v>
      </c>
      <c r="J109" s="36">
        <v>290.58333333333337</v>
      </c>
      <c r="K109" s="31">
        <v>281.85000000000002</v>
      </c>
      <c r="L109" s="31">
        <v>271.5</v>
      </c>
      <c r="M109" s="31">
        <v>111.16922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2842.75</v>
      </c>
      <c r="D110" s="36">
        <v>2872.1</v>
      </c>
      <c r="E110" s="36">
        <v>2789.2</v>
      </c>
      <c r="F110" s="36">
        <v>2735.65</v>
      </c>
      <c r="G110" s="36">
        <v>2652.75</v>
      </c>
      <c r="H110" s="36">
        <v>2925.6499999999996</v>
      </c>
      <c r="I110" s="36">
        <v>3008.55</v>
      </c>
      <c r="J110" s="36">
        <v>3062.0999999999995</v>
      </c>
      <c r="K110" s="31">
        <v>2955</v>
      </c>
      <c r="L110" s="31">
        <v>2818.55</v>
      </c>
      <c r="M110" s="31">
        <v>2.3973499999999999</v>
      </c>
      <c r="N110" s="1"/>
      <c r="O110" s="1"/>
    </row>
    <row r="111" spans="1:15" ht="12.75" customHeight="1">
      <c r="A111" s="33">
        <v>101</v>
      </c>
      <c r="B111" s="53" t="s">
        <v>846</v>
      </c>
      <c r="C111" s="31">
        <v>888.4</v>
      </c>
      <c r="D111" s="36">
        <v>894.36666666666667</v>
      </c>
      <c r="E111" s="36">
        <v>879.0333333333333</v>
      </c>
      <c r="F111" s="36">
        <v>869.66666666666663</v>
      </c>
      <c r="G111" s="36">
        <v>854.33333333333326</v>
      </c>
      <c r="H111" s="36">
        <v>903.73333333333335</v>
      </c>
      <c r="I111" s="36">
        <v>919.06666666666661</v>
      </c>
      <c r="J111" s="36">
        <v>928.43333333333339</v>
      </c>
      <c r="K111" s="31">
        <v>909.7</v>
      </c>
      <c r="L111" s="31">
        <v>885</v>
      </c>
      <c r="M111" s="31">
        <v>0.85451999999999995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61.13</v>
      </c>
      <c r="D112" s="36">
        <v>61.236666666666657</v>
      </c>
      <c r="E112" s="36">
        <v>60.783333333333317</v>
      </c>
      <c r="F112" s="36">
        <v>60.43666666666666</v>
      </c>
      <c r="G112" s="36">
        <v>59.98333333333332</v>
      </c>
      <c r="H112" s="36">
        <v>61.583333333333314</v>
      </c>
      <c r="I112" s="36">
        <v>62.036666666666648</v>
      </c>
      <c r="J112" s="36">
        <v>62.383333333333312</v>
      </c>
      <c r="K112" s="31">
        <v>61.69</v>
      </c>
      <c r="L112" s="31">
        <v>60.89</v>
      </c>
      <c r="M112" s="31">
        <v>32.004570000000001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1493.25</v>
      </c>
      <c r="D113" s="36">
        <v>1501.0833333333333</v>
      </c>
      <c r="E113" s="36">
        <v>1482.1666666666665</v>
      </c>
      <c r="F113" s="36">
        <v>1471.0833333333333</v>
      </c>
      <c r="G113" s="36">
        <v>1452.1666666666665</v>
      </c>
      <c r="H113" s="36">
        <v>1512.1666666666665</v>
      </c>
      <c r="I113" s="36">
        <v>1531.083333333333</v>
      </c>
      <c r="J113" s="36">
        <v>1542.1666666666665</v>
      </c>
      <c r="K113" s="31">
        <v>1520</v>
      </c>
      <c r="L113" s="31">
        <v>1490</v>
      </c>
      <c r="M113" s="31">
        <v>27.929690000000001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793.65</v>
      </c>
      <c r="D114" s="36">
        <v>791.5333333333333</v>
      </c>
      <c r="E114" s="36">
        <v>783.16666666666663</v>
      </c>
      <c r="F114" s="36">
        <v>772.68333333333328</v>
      </c>
      <c r="G114" s="36">
        <v>764.31666666666661</v>
      </c>
      <c r="H114" s="36">
        <v>802.01666666666665</v>
      </c>
      <c r="I114" s="36">
        <v>810.38333333333344</v>
      </c>
      <c r="J114" s="36">
        <v>820.86666666666667</v>
      </c>
      <c r="K114" s="31">
        <v>799.9</v>
      </c>
      <c r="L114" s="31">
        <v>781.05</v>
      </c>
      <c r="M114" s="31">
        <v>1.3458000000000001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2492.25</v>
      </c>
      <c r="D115" s="36">
        <v>2490.8833333333332</v>
      </c>
      <c r="E115" s="36">
        <v>2457.7666666666664</v>
      </c>
      <c r="F115" s="36">
        <v>2423.2833333333333</v>
      </c>
      <c r="G115" s="36">
        <v>2390.1666666666665</v>
      </c>
      <c r="H115" s="36">
        <v>2525.3666666666663</v>
      </c>
      <c r="I115" s="36">
        <v>2558.4833333333331</v>
      </c>
      <c r="J115" s="36">
        <v>2592.9666666666662</v>
      </c>
      <c r="K115" s="31">
        <v>2524</v>
      </c>
      <c r="L115" s="31">
        <v>2456.4</v>
      </c>
      <c r="M115" s="31">
        <v>4.7202200000000003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9587.6</v>
      </c>
      <c r="D116" s="36">
        <v>9660.8833333333332</v>
      </c>
      <c r="E116" s="36">
        <v>9481.7666666666664</v>
      </c>
      <c r="F116" s="36">
        <v>9375.9333333333325</v>
      </c>
      <c r="G116" s="36">
        <v>9196.8166666666657</v>
      </c>
      <c r="H116" s="36">
        <v>9766.7166666666672</v>
      </c>
      <c r="I116" s="36">
        <v>9945.8333333333321</v>
      </c>
      <c r="J116" s="36">
        <v>10051.666666666668</v>
      </c>
      <c r="K116" s="31">
        <v>9840</v>
      </c>
      <c r="L116" s="31">
        <v>9555.0499999999993</v>
      </c>
      <c r="M116" s="31">
        <v>8.9450000000000002E-2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810.4</v>
      </c>
      <c r="D117" s="36">
        <v>812.70000000000016</v>
      </c>
      <c r="E117" s="36">
        <v>800.90000000000032</v>
      </c>
      <c r="F117" s="36">
        <v>791.4000000000002</v>
      </c>
      <c r="G117" s="36">
        <v>779.60000000000036</v>
      </c>
      <c r="H117" s="36">
        <v>822.20000000000027</v>
      </c>
      <c r="I117" s="36">
        <v>834.00000000000023</v>
      </c>
      <c r="J117" s="36">
        <v>843.50000000000023</v>
      </c>
      <c r="K117" s="31">
        <v>824.5</v>
      </c>
      <c r="L117" s="31">
        <v>803.2</v>
      </c>
      <c r="M117" s="31">
        <v>1.08375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515.15</v>
      </c>
      <c r="D118" s="36">
        <v>517.83333333333337</v>
      </c>
      <c r="E118" s="36">
        <v>510.4666666666667</v>
      </c>
      <c r="F118" s="36">
        <v>505.7833333333333</v>
      </c>
      <c r="G118" s="36">
        <v>498.41666666666663</v>
      </c>
      <c r="H118" s="36">
        <v>522.51666666666677</v>
      </c>
      <c r="I118" s="36">
        <v>529.88333333333333</v>
      </c>
      <c r="J118" s="36">
        <v>534.56666666666683</v>
      </c>
      <c r="K118" s="31">
        <v>525.20000000000005</v>
      </c>
      <c r="L118" s="31">
        <v>513.15</v>
      </c>
      <c r="M118" s="31">
        <v>28.54496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499.65</v>
      </c>
      <c r="D119" s="36">
        <v>503.5</v>
      </c>
      <c r="E119" s="36">
        <v>492</v>
      </c>
      <c r="F119" s="36">
        <v>484.35</v>
      </c>
      <c r="G119" s="36">
        <v>472.85</v>
      </c>
      <c r="H119" s="36">
        <v>511.15</v>
      </c>
      <c r="I119" s="36">
        <v>522.65</v>
      </c>
      <c r="J119" s="36">
        <v>530.29999999999995</v>
      </c>
      <c r="K119" s="31">
        <v>515</v>
      </c>
      <c r="L119" s="31">
        <v>495.85</v>
      </c>
      <c r="M119" s="31">
        <v>2.2360699999999998</v>
      </c>
      <c r="N119" s="1"/>
      <c r="O119" s="1"/>
    </row>
    <row r="120" spans="1:15" ht="12.75" customHeight="1">
      <c r="A120" s="33">
        <v>110</v>
      </c>
      <c r="B120" s="53" t="s">
        <v>847</v>
      </c>
      <c r="C120" s="31">
        <v>970.1</v>
      </c>
      <c r="D120" s="36">
        <v>977.30000000000007</v>
      </c>
      <c r="E120" s="36">
        <v>960.90000000000009</v>
      </c>
      <c r="F120" s="36">
        <v>951.7</v>
      </c>
      <c r="G120" s="36">
        <v>935.30000000000007</v>
      </c>
      <c r="H120" s="36">
        <v>986.50000000000011</v>
      </c>
      <c r="I120" s="36">
        <v>1002.9</v>
      </c>
      <c r="J120" s="36">
        <v>1012.1000000000001</v>
      </c>
      <c r="K120" s="31">
        <v>993.7</v>
      </c>
      <c r="L120" s="31">
        <v>968.1</v>
      </c>
      <c r="M120" s="31">
        <v>4.1011100000000003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1639.95</v>
      </c>
      <c r="D121" s="36">
        <v>1653.1833333333334</v>
      </c>
      <c r="E121" s="36">
        <v>1612.4166666666667</v>
      </c>
      <c r="F121" s="36">
        <v>1584.8833333333334</v>
      </c>
      <c r="G121" s="36">
        <v>1544.1166666666668</v>
      </c>
      <c r="H121" s="36">
        <v>1680.7166666666667</v>
      </c>
      <c r="I121" s="36">
        <v>1721.4833333333331</v>
      </c>
      <c r="J121" s="36">
        <v>1749.0166666666667</v>
      </c>
      <c r="K121" s="31">
        <v>1693.95</v>
      </c>
      <c r="L121" s="31">
        <v>1625.65</v>
      </c>
      <c r="M121" s="31">
        <v>10.03604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1450.7</v>
      </c>
      <c r="D122" s="36">
        <v>1447.5333333333335</v>
      </c>
      <c r="E122" s="36">
        <v>1436.166666666667</v>
      </c>
      <c r="F122" s="36">
        <v>1421.6333333333334</v>
      </c>
      <c r="G122" s="36">
        <v>1410.2666666666669</v>
      </c>
      <c r="H122" s="36">
        <v>1462.0666666666671</v>
      </c>
      <c r="I122" s="36">
        <v>1473.4333333333334</v>
      </c>
      <c r="J122" s="36">
        <v>1487.9666666666672</v>
      </c>
      <c r="K122" s="31">
        <v>1458.9</v>
      </c>
      <c r="L122" s="31">
        <v>1433</v>
      </c>
      <c r="M122" s="31">
        <v>10.14841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1618.2</v>
      </c>
      <c r="D123" s="36">
        <v>1614.4666666666665</v>
      </c>
      <c r="E123" s="36">
        <v>1598.9333333333329</v>
      </c>
      <c r="F123" s="36">
        <v>1579.6666666666665</v>
      </c>
      <c r="G123" s="36">
        <v>1564.133333333333</v>
      </c>
      <c r="H123" s="36">
        <v>1633.7333333333329</v>
      </c>
      <c r="I123" s="36">
        <v>1649.2666666666662</v>
      </c>
      <c r="J123" s="36">
        <v>1668.5333333333328</v>
      </c>
      <c r="K123" s="31">
        <v>1630</v>
      </c>
      <c r="L123" s="31">
        <v>1595.2</v>
      </c>
      <c r="M123" s="31">
        <v>14.338469999999999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169.69</v>
      </c>
      <c r="D124" s="36">
        <v>170.21666666666667</v>
      </c>
      <c r="E124" s="36">
        <v>168.55333333333334</v>
      </c>
      <c r="F124" s="36">
        <v>167.41666666666669</v>
      </c>
      <c r="G124" s="36">
        <v>165.75333333333336</v>
      </c>
      <c r="H124" s="36">
        <v>171.35333333333332</v>
      </c>
      <c r="I124" s="36">
        <v>173.01666666666668</v>
      </c>
      <c r="J124" s="36">
        <v>174.15333333333331</v>
      </c>
      <c r="K124" s="31">
        <v>171.88</v>
      </c>
      <c r="L124" s="31">
        <v>169.08</v>
      </c>
      <c r="M124" s="31">
        <v>20.72176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1514.1</v>
      </c>
      <c r="D125" s="36">
        <v>1524</v>
      </c>
      <c r="E125" s="36">
        <v>1500.1</v>
      </c>
      <c r="F125" s="36">
        <v>1486.1</v>
      </c>
      <c r="G125" s="36">
        <v>1462.1999999999998</v>
      </c>
      <c r="H125" s="36">
        <v>1538</v>
      </c>
      <c r="I125" s="36">
        <v>1561.9</v>
      </c>
      <c r="J125" s="36">
        <v>1575.9</v>
      </c>
      <c r="K125" s="31">
        <v>1547.9</v>
      </c>
      <c r="L125" s="31">
        <v>1510</v>
      </c>
      <c r="M125" s="31">
        <v>1.12527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526.35</v>
      </c>
      <c r="D126" s="36">
        <v>529.11666666666667</v>
      </c>
      <c r="E126" s="36">
        <v>522.68333333333339</v>
      </c>
      <c r="F126" s="36">
        <v>519.01666666666677</v>
      </c>
      <c r="G126" s="36">
        <v>512.58333333333348</v>
      </c>
      <c r="H126" s="36">
        <v>532.7833333333333</v>
      </c>
      <c r="I126" s="36">
        <v>539.21666666666647</v>
      </c>
      <c r="J126" s="36">
        <v>542.88333333333321</v>
      </c>
      <c r="K126" s="31">
        <v>535.54999999999995</v>
      </c>
      <c r="L126" s="31">
        <v>525.45000000000005</v>
      </c>
      <c r="M126" s="31">
        <v>60.662590000000002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2012.7</v>
      </c>
      <c r="D127" s="36">
        <v>2031.6333333333332</v>
      </c>
      <c r="E127" s="36">
        <v>1989.0666666666666</v>
      </c>
      <c r="F127" s="36">
        <v>1965.4333333333334</v>
      </c>
      <c r="G127" s="36">
        <v>1922.8666666666668</v>
      </c>
      <c r="H127" s="36">
        <v>2055.2666666666664</v>
      </c>
      <c r="I127" s="36">
        <v>2097.833333333333</v>
      </c>
      <c r="J127" s="36">
        <v>2121.4666666666662</v>
      </c>
      <c r="K127" s="31">
        <v>2074.1999999999998</v>
      </c>
      <c r="L127" s="31">
        <v>2008</v>
      </c>
      <c r="M127" s="31">
        <v>12.39616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6255.45</v>
      </c>
      <c r="D128" s="36">
        <v>6227.1166666666659</v>
      </c>
      <c r="E128" s="36">
        <v>6109.2333333333318</v>
      </c>
      <c r="F128" s="36">
        <v>5963.0166666666655</v>
      </c>
      <c r="G128" s="36">
        <v>5845.1333333333314</v>
      </c>
      <c r="H128" s="36">
        <v>6373.3333333333321</v>
      </c>
      <c r="I128" s="36">
        <v>6491.2166666666653</v>
      </c>
      <c r="J128" s="36">
        <v>6637.4333333333325</v>
      </c>
      <c r="K128" s="31">
        <v>6345</v>
      </c>
      <c r="L128" s="31">
        <v>6080.9</v>
      </c>
      <c r="M128" s="31">
        <v>6.9593699999999998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3594.6</v>
      </c>
      <c r="D129" s="36">
        <v>3574.5</v>
      </c>
      <c r="E129" s="36">
        <v>3543.1</v>
      </c>
      <c r="F129" s="36">
        <v>3491.6</v>
      </c>
      <c r="G129" s="36">
        <v>3460.2</v>
      </c>
      <c r="H129" s="36">
        <v>3626</v>
      </c>
      <c r="I129" s="36">
        <v>3657.3999999999996</v>
      </c>
      <c r="J129" s="36">
        <v>3708.9</v>
      </c>
      <c r="K129" s="31">
        <v>3605.9</v>
      </c>
      <c r="L129" s="31">
        <v>3523</v>
      </c>
      <c r="M129" s="31">
        <v>2.0069499999999998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4337.95</v>
      </c>
      <c r="D130" s="36">
        <v>4367.9000000000005</v>
      </c>
      <c r="E130" s="36">
        <v>4295.8500000000013</v>
      </c>
      <c r="F130" s="36">
        <v>4253.7500000000009</v>
      </c>
      <c r="G130" s="36">
        <v>4181.7000000000016</v>
      </c>
      <c r="H130" s="36">
        <v>4410.0000000000009</v>
      </c>
      <c r="I130" s="36">
        <v>4482.05</v>
      </c>
      <c r="J130" s="36">
        <v>4524.1500000000005</v>
      </c>
      <c r="K130" s="31">
        <v>4439.95</v>
      </c>
      <c r="L130" s="31">
        <v>4325.8</v>
      </c>
      <c r="M130" s="31">
        <v>1.89642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1612.6</v>
      </c>
      <c r="D131" s="36">
        <v>1608.6333333333332</v>
      </c>
      <c r="E131" s="36">
        <v>1588.4666666666665</v>
      </c>
      <c r="F131" s="36">
        <v>1564.3333333333333</v>
      </c>
      <c r="G131" s="36">
        <v>1544.1666666666665</v>
      </c>
      <c r="H131" s="36">
        <v>1632.7666666666664</v>
      </c>
      <c r="I131" s="36">
        <v>1652.9333333333334</v>
      </c>
      <c r="J131" s="36">
        <v>1677.0666666666664</v>
      </c>
      <c r="K131" s="31">
        <v>1628.8</v>
      </c>
      <c r="L131" s="31">
        <v>1584.5</v>
      </c>
      <c r="M131" s="31">
        <v>0.47377000000000002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971.95</v>
      </c>
      <c r="D132" s="36">
        <v>976.44999999999993</v>
      </c>
      <c r="E132" s="36">
        <v>965.99999999999989</v>
      </c>
      <c r="F132" s="36">
        <v>960.05</v>
      </c>
      <c r="G132" s="36">
        <v>949.59999999999991</v>
      </c>
      <c r="H132" s="36">
        <v>982.39999999999986</v>
      </c>
      <c r="I132" s="36">
        <v>992.84999999999991</v>
      </c>
      <c r="J132" s="36">
        <v>998.79999999999984</v>
      </c>
      <c r="K132" s="31">
        <v>986.9</v>
      </c>
      <c r="L132" s="31">
        <v>970.5</v>
      </c>
      <c r="M132" s="31">
        <v>13.549250000000001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1735.95</v>
      </c>
      <c r="D133" s="36">
        <v>1738.8999999999999</v>
      </c>
      <c r="E133" s="36">
        <v>1723.0499999999997</v>
      </c>
      <c r="F133" s="36">
        <v>1710.1499999999999</v>
      </c>
      <c r="G133" s="36">
        <v>1694.2999999999997</v>
      </c>
      <c r="H133" s="36">
        <v>1751.7999999999997</v>
      </c>
      <c r="I133" s="36">
        <v>1767.6499999999996</v>
      </c>
      <c r="J133" s="36">
        <v>1780.5499999999997</v>
      </c>
      <c r="K133" s="31">
        <v>1754.75</v>
      </c>
      <c r="L133" s="31">
        <v>1726</v>
      </c>
      <c r="M133" s="31">
        <v>2.8971499999999999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6155.95</v>
      </c>
      <c r="D134" s="36">
        <v>6164.05</v>
      </c>
      <c r="E134" s="36">
        <v>6036.4000000000005</v>
      </c>
      <c r="F134" s="36">
        <v>5916.85</v>
      </c>
      <c r="G134" s="36">
        <v>5789.2000000000007</v>
      </c>
      <c r="H134" s="36">
        <v>6283.6</v>
      </c>
      <c r="I134" s="36">
        <v>6411.25</v>
      </c>
      <c r="J134" s="36">
        <v>6530.8</v>
      </c>
      <c r="K134" s="31">
        <v>6291.7</v>
      </c>
      <c r="L134" s="31">
        <v>6044.5</v>
      </c>
      <c r="M134" s="31">
        <v>0.68245999999999996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1201.75</v>
      </c>
      <c r="D135" s="36">
        <v>1205.3999999999999</v>
      </c>
      <c r="E135" s="36">
        <v>1192.8999999999996</v>
      </c>
      <c r="F135" s="36">
        <v>1184.0499999999997</v>
      </c>
      <c r="G135" s="36">
        <v>1171.5499999999995</v>
      </c>
      <c r="H135" s="36">
        <v>1214.2499999999998</v>
      </c>
      <c r="I135" s="36">
        <v>1226.7500000000002</v>
      </c>
      <c r="J135" s="36">
        <v>1235.5999999999999</v>
      </c>
      <c r="K135" s="31">
        <v>1217.9000000000001</v>
      </c>
      <c r="L135" s="31">
        <v>1196.55</v>
      </c>
      <c r="M135" s="31">
        <v>1.8650899999999999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462.8</v>
      </c>
      <c r="D136" s="36">
        <v>463.83333333333331</v>
      </c>
      <c r="E136" s="36">
        <v>456.06666666666661</v>
      </c>
      <c r="F136" s="36">
        <v>449.33333333333331</v>
      </c>
      <c r="G136" s="36">
        <v>441.56666666666661</v>
      </c>
      <c r="H136" s="36">
        <v>470.56666666666661</v>
      </c>
      <c r="I136" s="36">
        <v>478.33333333333337</v>
      </c>
      <c r="J136" s="36">
        <v>485.06666666666661</v>
      </c>
      <c r="K136" s="31">
        <v>471.6</v>
      </c>
      <c r="L136" s="31">
        <v>457.1</v>
      </c>
      <c r="M136" s="31">
        <v>22.00386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3737.05</v>
      </c>
      <c r="D137" s="36">
        <v>3748.4166666666665</v>
      </c>
      <c r="E137" s="36">
        <v>3711.833333333333</v>
      </c>
      <c r="F137" s="36">
        <v>3686.6166666666663</v>
      </c>
      <c r="G137" s="36">
        <v>3650.0333333333328</v>
      </c>
      <c r="H137" s="36">
        <v>3773.6333333333332</v>
      </c>
      <c r="I137" s="36">
        <v>3810.2166666666662</v>
      </c>
      <c r="J137" s="36">
        <v>3835.4333333333334</v>
      </c>
      <c r="K137" s="31">
        <v>3785</v>
      </c>
      <c r="L137" s="31">
        <v>3723.2</v>
      </c>
      <c r="M137" s="31">
        <v>6.6965300000000001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2012.7</v>
      </c>
      <c r="D138" s="36">
        <v>2002.2666666666664</v>
      </c>
      <c r="E138" s="36">
        <v>1972.5333333333328</v>
      </c>
      <c r="F138" s="36">
        <v>1932.3666666666663</v>
      </c>
      <c r="G138" s="36">
        <v>1902.6333333333328</v>
      </c>
      <c r="H138" s="36">
        <v>2042.4333333333329</v>
      </c>
      <c r="I138" s="36">
        <v>2072.1666666666665</v>
      </c>
      <c r="J138" s="36">
        <v>2112.333333333333</v>
      </c>
      <c r="K138" s="31">
        <v>2032</v>
      </c>
      <c r="L138" s="31">
        <v>1962.1</v>
      </c>
      <c r="M138" s="31">
        <v>3.7886600000000001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1139.95</v>
      </c>
      <c r="D139" s="36">
        <v>1147.6499999999999</v>
      </c>
      <c r="E139" s="36">
        <v>1127.3499999999997</v>
      </c>
      <c r="F139" s="36">
        <v>1114.7499999999998</v>
      </c>
      <c r="G139" s="36">
        <v>1094.4499999999996</v>
      </c>
      <c r="H139" s="36">
        <v>1160.2499999999998</v>
      </c>
      <c r="I139" s="36">
        <v>1180.55</v>
      </c>
      <c r="J139" s="36">
        <v>1193.1499999999999</v>
      </c>
      <c r="K139" s="31">
        <v>1167.95</v>
      </c>
      <c r="L139" s="31">
        <v>1135.05</v>
      </c>
      <c r="M139" s="31">
        <v>0.52461000000000002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837.1</v>
      </c>
      <c r="D140" s="36">
        <v>840.19999999999993</v>
      </c>
      <c r="E140" s="36">
        <v>830.89999999999986</v>
      </c>
      <c r="F140" s="36">
        <v>824.69999999999993</v>
      </c>
      <c r="G140" s="36">
        <v>815.39999999999986</v>
      </c>
      <c r="H140" s="36">
        <v>846.39999999999986</v>
      </c>
      <c r="I140" s="36">
        <v>855.69999999999982</v>
      </c>
      <c r="J140" s="36">
        <v>861.89999999999986</v>
      </c>
      <c r="K140" s="31">
        <v>849.5</v>
      </c>
      <c r="L140" s="31">
        <v>834</v>
      </c>
      <c r="M140" s="31">
        <v>21.356549999999999</v>
      </c>
      <c r="N140" s="1"/>
      <c r="O140" s="1"/>
    </row>
    <row r="141" spans="1:15" ht="12.75" customHeight="1">
      <c r="A141" s="33">
        <v>131</v>
      </c>
      <c r="B141" s="53" t="s">
        <v>848</v>
      </c>
      <c r="C141" s="31">
        <v>2509.1999999999998</v>
      </c>
      <c r="D141" s="36">
        <v>2544.0666666666666</v>
      </c>
      <c r="E141" s="36">
        <v>2465.1333333333332</v>
      </c>
      <c r="F141" s="36">
        <v>2421.0666666666666</v>
      </c>
      <c r="G141" s="36">
        <v>2342.1333333333332</v>
      </c>
      <c r="H141" s="36">
        <v>2588.1333333333332</v>
      </c>
      <c r="I141" s="36">
        <v>2667.0666666666666</v>
      </c>
      <c r="J141" s="36">
        <v>2711.1333333333332</v>
      </c>
      <c r="K141" s="31">
        <v>2623</v>
      </c>
      <c r="L141" s="31">
        <v>2500</v>
      </c>
      <c r="M141" s="31">
        <v>1.10894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644.4</v>
      </c>
      <c r="D142" s="36">
        <v>643.9666666666667</v>
      </c>
      <c r="E142" s="36">
        <v>638.43333333333339</v>
      </c>
      <c r="F142" s="36">
        <v>632.4666666666667</v>
      </c>
      <c r="G142" s="36">
        <v>626.93333333333339</v>
      </c>
      <c r="H142" s="36">
        <v>649.93333333333339</v>
      </c>
      <c r="I142" s="36">
        <v>655.4666666666667</v>
      </c>
      <c r="J142" s="36">
        <v>661.43333333333339</v>
      </c>
      <c r="K142" s="31">
        <v>649.5</v>
      </c>
      <c r="L142" s="31">
        <v>638</v>
      </c>
      <c r="M142" s="31">
        <v>11.49783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1824.3</v>
      </c>
      <c r="D143" s="36">
        <v>1824.1833333333332</v>
      </c>
      <c r="E143" s="36">
        <v>1810.5166666666664</v>
      </c>
      <c r="F143" s="36">
        <v>1796.7333333333333</v>
      </c>
      <c r="G143" s="36">
        <v>1783.0666666666666</v>
      </c>
      <c r="H143" s="36">
        <v>1837.9666666666662</v>
      </c>
      <c r="I143" s="36">
        <v>1851.6333333333328</v>
      </c>
      <c r="J143" s="36">
        <v>1865.4166666666661</v>
      </c>
      <c r="K143" s="31">
        <v>1837.85</v>
      </c>
      <c r="L143" s="31">
        <v>1810.4</v>
      </c>
      <c r="M143" s="31">
        <v>4.8780900000000003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2871.85</v>
      </c>
      <c r="D144" s="36">
        <v>2877.25</v>
      </c>
      <c r="E144" s="36">
        <v>2854.6</v>
      </c>
      <c r="F144" s="36">
        <v>2837.35</v>
      </c>
      <c r="G144" s="36">
        <v>2814.7</v>
      </c>
      <c r="H144" s="36">
        <v>2894.5</v>
      </c>
      <c r="I144" s="36">
        <v>2917.1499999999996</v>
      </c>
      <c r="J144" s="36">
        <v>2934.4</v>
      </c>
      <c r="K144" s="31">
        <v>2899.9</v>
      </c>
      <c r="L144" s="31">
        <v>2860</v>
      </c>
      <c r="M144" s="31">
        <v>0.82769000000000004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1069.75</v>
      </c>
      <c r="D145" s="36">
        <v>1073.6000000000001</v>
      </c>
      <c r="E145" s="36">
        <v>1058.2000000000003</v>
      </c>
      <c r="F145" s="36">
        <v>1046.6500000000001</v>
      </c>
      <c r="G145" s="36">
        <v>1031.2500000000002</v>
      </c>
      <c r="H145" s="36">
        <v>1085.1500000000003</v>
      </c>
      <c r="I145" s="36">
        <v>1100.5500000000004</v>
      </c>
      <c r="J145" s="36">
        <v>1112.1000000000004</v>
      </c>
      <c r="K145" s="31">
        <v>1089</v>
      </c>
      <c r="L145" s="31">
        <v>1062.05</v>
      </c>
      <c r="M145" s="31">
        <v>5.6277200000000001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2886.55</v>
      </c>
      <c r="D146" s="36">
        <v>2877.0333333333333</v>
      </c>
      <c r="E146" s="36">
        <v>2844.5166666666664</v>
      </c>
      <c r="F146" s="36">
        <v>2802.4833333333331</v>
      </c>
      <c r="G146" s="36">
        <v>2769.9666666666662</v>
      </c>
      <c r="H146" s="36">
        <v>2919.0666666666666</v>
      </c>
      <c r="I146" s="36">
        <v>2951.5833333333339</v>
      </c>
      <c r="J146" s="36">
        <v>2993.6166666666668</v>
      </c>
      <c r="K146" s="31">
        <v>2909.55</v>
      </c>
      <c r="L146" s="31">
        <v>2835</v>
      </c>
      <c r="M146" s="31">
        <v>3.8911199999999999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421.05</v>
      </c>
      <c r="D147" s="36">
        <v>423.68333333333334</v>
      </c>
      <c r="E147" s="36">
        <v>417.36666666666667</v>
      </c>
      <c r="F147" s="36">
        <v>413.68333333333334</v>
      </c>
      <c r="G147" s="36">
        <v>407.36666666666667</v>
      </c>
      <c r="H147" s="36">
        <v>427.36666666666667</v>
      </c>
      <c r="I147" s="36">
        <v>433.68333333333339</v>
      </c>
      <c r="J147" s="36">
        <v>437.36666666666667</v>
      </c>
      <c r="K147" s="31">
        <v>430</v>
      </c>
      <c r="L147" s="31">
        <v>420</v>
      </c>
      <c r="M147" s="31">
        <v>9.7396499999999993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178.81</v>
      </c>
      <c r="D148" s="36">
        <v>180.09333333333333</v>
      </c>
      <c r="E148" s="36">
        <v>176.88666666666666</v>
      </c>
      <c r="F148" s="36">
        <v>174.96333333333331</v>
      </c>
      <c r="G148" s="36">
        <v>171.75666666666663</v>
      </c>
      <c r="H148" s="36">
        <v>182.01666666666668</v>
      </c>
      <c r="I148" s="36">
        <v>185.22333333333333</v>
      </c>
      <c r="J148" s="36">
        <v>187.1466666666667</v>
      </c>
      <c r="K148" s="31">
        <v>183.3</v>
      </c>
      <c r="L148" s="31">
        <v>178.17</v>
      </c>
      <c r="M148" s="31">
        <v>29.687570000000001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5030.7</v>
      </c>
      <c r="D149" s="36">
        <v>4995.2166666666672</v>
      </c>
      <c r="E149" s="36">
        <v>4894.4333333333343</v>
      </c>
      <c r="F149" s="36">
        <v>4758.166666666667</v>
      </c>
      <c r="G149" s="36">
        <v>4657.3833333333341</v>
      </c>
      <c r="H149" s="36">
        <v>5131.4833333333345</v>
      </c>
      <c r="I149" s="36">
        <v>5232.2666666666673</v>
      </c>
      <c r="J149" s="36">
        <v>5368.5333333333347</v>
      </c>
      <c r="K149" s="31">
        <v>5096</v>
      </c>
      <c r="L149" s="31">
        <v>4858.95</v>
      </c>
      <c r="M149" s="31">
        <v>9.6399000000000008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13247.8</v>
      </c>
      <c r="D150" s="36">
        <v>13273.6</v>
      </c>
      <c r="E150" s="36">
        <v>13132.2</v>
      </c>
      <c r="F150" s="36">
        <v>13016.6</v>
      </c>
      <c r="G150" s="36">
        <v>12875.2</v>
      </c>
      <c r="H150" s="36">
        <v>13389.2</v>
      </c>
      <c r="I150" s="36">
        <v>13530.599999999999</v>
      </c>
      <c r="J150" s="36">
        <v>13646.2</v>
      </c>
      <c r="K150" s="31">
        <v>13415</v>
      </c>
      <c r="L150" s="31">
        <v>13158</v>
      </c>
      <c r="M150" s="31">
        <v>3.6345200000000002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3362.7</v>
      </c>
      <c r="D151" s="36">
        <v>3362.0833333333335</v>
      </c>
      <c r="E151" s="36">
        <v>3327.3166666666671</v>
      </c>
      <c r="F151" s="36">
        <v>3291.9333333333334</v>
      </c>
      <c r="G151" s="36">
        <v>3257.166666666667</v>
      </c>
      <c r="H151" s="36">
        <v>3397.4666666666672</v>
      </c>
      <c r="I151" s="36">
        <v>3432.2333333333336</v>
      </c>
      <c r="J151" s="36">
        <v>3467.6166666666672</v>
      </c>
      <c r="K151" s="31">
        <v>3396.85</v>
      </c>
      <c r="L151" s="31">
        <v>3326.7</v>
      </c>
      <c r="M151" s="31">
        <v>1.6214500000000001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6999.3</v>
      </c>
      <c r="D152" s="36">
        <v>6990.1833333333334</v>
      </c>
      <c r="E152" s="36">
        <v>6932.1166666666668</v>
      </c>
      <c r="F152" s="36">
        <v>6864.9333333333334</v>
      </c>
      <c r="G152" s="36">
        <v>6806.8666666666668</v>
      </c>
      <c r="H152" s="36">
        <v>7057.3666666666668</v>
      </c>
      <c r="I152" s="36">
        <v>7115.4333333333343</v>
      </c>
      <c r="J152" s="36">
        <v>7182.6166666666668</v>
      </c>
      <c r="K152" s="31">
        <v>7048.25</v>
      </c>
      <c r="L152" s="31">
        <v>6923</v>
      </c>
      <c r="M152" s="31">
        <v>3.2651699999999999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811.95</v>
      </c>
      <c r="D153" s="36">
        <v>817.01666666666677</v>
      </c>
      <c r="E153" s="36">
        <v>794.88333333333355</v>
      </c>
      <c r="F153" s="36">
        <v>777.81666666666683</v>
      </c>
      <c r="G153" s="36">
        <v>755.68333333333362</v>
      </c>
      <c r="H153" s="36">
        <v>834.08333333333348</v>
      </c>
      <c r="I153" s="36">
        <v>856.2166666666667</v>
      </c>
      <c r="J153" s="36">
        <v>873.28333333333342</v>
      </c>
      <c r="K153" s="31">
        <v>839.15</v>
      </c>
      <c r="L153" s="31">
        <v>799.95</v>
      </c>
      <c r="M153" s="31">
        <v>6.3771599999999999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380.8</v>
      </c>
      <c r="D154" s="36">
        <v>383.43333333333334</v>
      </c>
      <c r="E154" s="36">
        <v>377.16666666666669</v>
      </c>
      <c r="F154" s="36">
        <v>373.53333333333336</v>
      </c>
      <c r="G154" s="36">
        <v>367.26666666666671</v>
      </c>
      <c r="H154" s="36">
        <v>387.06666666666666</v>
      </c>
      <c r="I154" s="36">
        <v>393.33333333333331</v>
      </c>
      <c r="J154" s="36">
        <v>396.96666666666664</v>
      </c>
      <c r="K154" s="31">
        <v>389.7</v>
      </c>
      <c r="L154" s="31">
        <v>379.8</v>
      </c>
      <c r="M154" s="31">
        <v>3.4252400000000001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255.76</v>
      </c>
      <c r="D155" s="36">
        <v>257.45</v>
      </c>
      <c r="E155" s="36">
        <v>252.39999999999998</v>
      </c>
      <c r="F155" s="36">
        <v>249.04</v>
      </c>
      <c r="G155" s="36">
        <v>243.98999999999998</v>
      </c>
      <c r="H155" s="36">
        <v>260.80999999999995</v>
      </c>
      <c r="I155" s="36">
        <v>265.86</v>
      </c>
      <c r="J155" s="36">
        <v>269.21999999999997</v>
      </c>
      <c r="K155" s="31">
        <v>262.5</v>
      </c>
      <c r="L155" s="31">
        <v>254.09</v>
      </c>
      <c r="M155" s="31">
        <v>12.29815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40.57</v>
      </c>
      <c r="D156" s="36">
        <v>40.563333333333333</v>
      </c>
      <c r="E156" s="36">
        <v>40.006666666666668</v>
      </c>
      <c r="F156" s="36">
        <v>39.443333333333335</v>
      </c>
      <c r="G156" s="36">
        <v>38.88666666666667</v>
      </c>
      <c r="H156" s="36">
        <v>41.126666666666665</v>
      </c>
      <c r="I156" s="36">
        <v>41.683333333333337</v>
      </c>
      <c r="J156" s="36">
        <v>42.246666666666663</v>
      </c>
      <c r="K156" s="31">
        <v>41.12</v>
      </c>
      <c r="L156" s="31">
        <v>40</v>
      </c>
      <c r="M156" s="31">
        <v>263.89945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4946.8500000000004</v>
      </c>
      <c r="D157" s="36">
        <v>4920.8666666666668</v>
      </c>
      <c r="E157" s="36">
        <v>4865.9833333333336</v>
      </c>
      <c r="F157" s="36">
        <v>4785.1166666666668</v>
      </c>
      <c r="G157" s="36">
        <v>4730.2333333333336</v>
      </c>
      <c r="H157" s="36">
        <v>5001.7333333333336</v>
      </c>
      <c r="I157" s="36">
        <v>5056.6166666666668</v>
      </c>
      <c r="J157" s="36">
        <v>5137.4833333333336</v>
      </c>
      <c r="K157" s="31">
        <v>4975.75</v>
      </c>
      <c r="L157" s="31">
        <v>4840</v>
      </c>
      <c r="M157" s="31">
        <v>4.2448399999999999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615.85</v>
      </c>
      <c r="D158" s="36">
        <v>615.9666666666667</v>
      </c>
      <c r="E158" s="36">
        <v>610.83333333333337</v>
      </c>
      <c r="F158" s="36">
        <v>605.81666666666672</v>
      </c>
      <c r="G158" s="36">
        <v>600.68333333333339</v>
      </c>
      <c r="H158" s="36">
        <v>620.98333333333335</v>
      </c>
      <c r="I158" s="36">
        <v>626.11666666666656</v>
      </c>
      <c r="J158" s="36">
        <v>631.13333333333333</v>
      </c>
      <c r="K158" s="31">
        <v>621.1</v>
      </c>
      <c r="L158" s="31">
        <v>610.95000000000005</v>
      </c>
      <c r="M158" s="31">
        <v>1.98671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722.3</v>
      </c>
      <c r="D159" s="36">
        <v>722.06666666666661</v>
      </c>
      <c r="E159" s="36">
        <v>714.23333333333323</v>
      </c>
      <c r="F159" s="36">
        <v>706.16666666666663</v>
      </c>
      <c r="G159" s="36">
        <v>698.33333333333326</v>
      </c>
      <c r="H159" s="36">
        <v>730.13333333333321</v>
      </c>
      <c r="I159" s="36">
        <v>737.9666666666667</v>
      </c>
      <c r="J159" s="36">
        <v>746.03333333333319</v>
      </c>
      <c r="K159" s="31">
        <v>729.9</v>
      </c>
      <c r="L159" s="31">
        <v>714</v>
      </c>
      <c r="M159" s="31">
        <v>4.5792999999999999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839.75</v>
      </c>
      <c r="D160" s="36">
        <v>836.2166666666667</v>
      </c>
      <c r="E160" s="36">
        <v>829.88333333333344</v>
      </c>
      <c r="F160" s="36">
        <v>820.01666666666677</v>
      </c>
      <c r="G160" s="36">
        <v>813.68333333333351</v>
      </c>
      <c r="H160" s="36">
        <v>846.08333333333337</v>
      </c>
      <c r="I160" s="36">
        <v>852.41666666666663</v>
      </c>
      <c r="J160" s="36">
        <v>862.2833333333333</v>
      </c>
      <c r="K160" s="31">
        <v>842.55</v>
      </c>
      <c r="L160" s="31">
        <v>826.35</v>
      </c>
      <c r="M160" s="31">
        <v>5.4347700000000003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2487.25</v>
      </c>
      <c r="D161" s="36">
        <v>2498.7666666666669</v>
      </c>
      <c r="E161" s="36">
        <v>2459.5333333333338</v>
      </c>
      <c r="F161" s="36">
        <v>2431.8166666666671</v>
      </c>
      <c r="G161" s="36">
        <v>2392.5833333333339</v>
      </c>
      <c r="H161" s="36">
        <v>2526.4833333333336</v>
      </c>
      <c r="I161" s="36">
        <v>2565.7166666666662</v>
      </c>
      <c r="J161" s="36">
        <v>2593.4333333333334</v>
      </c>
      <c r="K161" s="31">
        <v>2538</v>
      </c>
      <c r="L161" s="31">
        <v>2471.0500000000002</v>
      </c>
      <c r="M161" s="31">
        <v>0.80486999999999997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225.55</v>
      </c>
      <c r="D162" s="36">
        <v>223.36666666666667</v>
      </c>
      <c r="E162" s="36">
        <v>217.73333333333335</v>
      </c>
      <c r="F162" s="36">
        <v>209.91666666666669</v>
      </c>
      <c r="G162" s="36">
        <v>204.28333333333336</v>
      </c>
      <c r="H162" s="36">
        <v>231.18333333333334</v>
      </c>
      <c r="I162" s="36">
        <v>236.81666666666666</v>
      </c>
      <c r="J162" s="36">
        <v>244.63333333333333</v>
      </c>
      <c r="K162" s="31">
        <v>229</v>
      </c>
      <c r="L162" s="31">
        <v>215.55</v>
      </c>
      <c r="M162" s="31">
        <v>174.36923999999999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81.83</v>
      </c>
      <c r="D163" s="36">
        <v>81.793333333333337</v>
      </c>
      <c r="E163" s="36">
        <v>81.086666666666673</v>
      </c>
      <c r="F163" s="36">
        <v>80.343333333333334</v>
      </c>
      <c r="G163" s="36">
        <v>79.63666666666667</v>
      </c>
      <c r="H163" s="36">
        <v>82.536666666666676</v>
      </c>
      <c r="I163" s="36">
        <v>83.243333333333354</v>
      </c>
      <c r="J163" s="36">
        <v>83.986666666666679</v>
      </c>
      <c r="K163" s="31">
        <v>82.5</v>
      </c>
      <c r="L163" s="31">
        <v>81.05</v>
      </c>
      <c r="M163" s="31">
        <v>33.959960000000002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1331.6</v>
      </c>
      <c r="D164" s="36">
        <v>1311.0666666666666</v>
      </c>
      <c r="E164" s="36">
        <v>1271.1333333333332</v>
      </c>
      <c r="F164" s="36">
        <v>1210.6666666666665</v>
      </c>
      <c r="G164" s="36">
        <v>1170.7333333333331</v>
      </c>
      <c r="H164" s="36">
        <v>1371.5333333333333</v>
      </c>
      <c r="I164" s="36">
        <v>1411.4666666666667</v>
      </c>
      <c r="J164" s="36">
        <v>1471.9333333333334</v>
      </c>
      <c r="K164" s="31">
        <v>1351</v>
      </c>
      <c r="L164" s="31">
        <v>1250.5999999999999</v>
      </c>
      <c r="M164" s="31">
        <v>1.9854400000000001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3854.75</v>
      </c>
      <c r="D165" s="36">
        <v>3864.85</v>
      </c>
      <c r="E165" s="36">
        <v>3820.75</v>
      </c>
      <c r="F165" s="36">
        <v>3786.75</v>
      </c>
      <c r="G165" s="36">
        <v>3742.65</v>
      </c>
      <c r="H165" s="36">
        <v>3898.85</v>
      </c>
      <c r="I165" s="36">
        <v>3942.9499999999994</v>
      </c>
      <c r="J165" s="36">
        <v>3976.95</v>
      </c>
      <c r="K165" s="31">
        <v>3908.95</v>
      </c>
      <c r="L165" s="31">
        <v>3830.85</v>
      </c>
      <c r="M165" s="31">
        <v>0.85909999999999997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491.7</v>
      </c>
      <c r="D166" s="36">
        <v>494.2</v>
      </c>
      <c r="E166" s="36">
        <v>487.65</v>
      </c>
      <c r="F166" s="36">
        <v>483.59999999999997</v>
      </c>
      <c r="G166" s="36">
        <v>477.04999999999995</v>
      </c>
      <c r="H166" s="36">
        <v>498.25</v>
      </c>
      <c r="I166" s="36">
        <v>504.80000000000007</v>
      </c>
      <c r="J166" s="36">
        <v>508.85</v>
      </c>
      <c r="K166" s="31">
        <v>500.75</v>
      </c>
      <c r="L166" s="31">
        <v>490.15</v>
      </c>
      <c r="M166" s="31">
        <v>21.460139999999999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532.65</v>
      </c>
      <c r="D167" s="36">
        <v>537.05000000000007</v>
      </c>
      <c r="E167" s="36">
        <v>524.60000000000014</v>
      </c>
      <c r="F167" s="36">
        <v>516.55000000000007</v>
      </c>
      <c r="G167" s="36">
        <v>504.10000000000014</v>
      </c>
      <c r="H167" s="36">
        <v>545.10000000000014</v>
      </c>
      <c r="I167" s="36">
        <v>557.55000000000018</v>
      </c>
      <c r="J167" s="36">
        <v>565.60000000000014</v>
      </c>
      <c r="K167" s="31">
        <v>549.5</v>
      </c>
      <c r="L167" s="31">
        <v>529</v>
      </c>
      <c r="M167" s="31">
        <v>6.1818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217.15</v>
      </c>
      <c r="D168" s="36">
        <v>219.74</v>
      </c>
      <c r="E168" s="36">
        <v>212.78000000000003</v>
      </c>
      <c r="F168" s="36">
        <v>208.41000000000003</v>
      </c>
      <c r="G168" s="36">
        <v>201.45000000000005</v>
      </c>
      <c r="H168" s="36">
        <v>224.11</v>
      </c>
      <c r="I168" s="36">
        <v>231.07</v>
      </c>
      <c r="J168" s="36">
        <v>235.44</v>
      </c>
      <c r="K168" s="31">
        <v>226.7</v>
      </c>
      <c r="L168" s="31">
        <v>215.37</v>
      </c>
      <c r="M168" s="31">
        <v>175.09246999999999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195.56</v>
      </c>
      <c r="D169" s="36">
        <v>195.66</v>
      </c>
      <c r="E169" s="36">
        <v>193.82999999999998</v>
      </c>
      <c r="F169" s="36">
        <v>192.1</v>
      </c>
      <c r="G169" s="36">
        <v>190.26999999999998</v>
      </c>
      <c r="H169" s="36">
        <v>197.39</v>
      </c>
      <c r="I169" s="36">
        <v>199.21999999999997</v>
      </c>
      <c r="J169" s="36">
        <v>200.95</v>
      </c>
      <c r="K169" s="31">
        <v>197.49</v>
      </c>
      <c r="L169" s="31">
        <v>193.93</v>
      </c>
      <c r="M169" s="31">
        <v>105.80774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979.3</v>
      </c>
      <c r="D170" s="36">
        <v>982.4</v>
      </c>
      <c r="E170" s="36">
        <v>973</v>
      </c>
      <c r="F170" s="36">
        <v>966.7</v>
      </c>
      <c r="G170" s="36">
        <v>957.30000000000007</v>
      </c>
      <c r="H170" s="36">
        <v>988.69999999999993</v>
      </c>
      <c r="I170" s="36">
        <v>998.0999999999998</v>
      </c>
      <c r="J170" s="36">
        <v>1004.3999999999999</v>
      </c>
      <c r="K170" s="31">
        <v>991.8</v>
      </c>
      <c r="L170" s="31">
        <v>976.1</v>
      </c>
      <c r="M170" s="31">
        <v>2.6652200000000001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5521.55</v>
      </c>
      <c r="D171" s="36">
        <v>5573.2166666666672</v>
      </c>
      <c r="E171" s="36">
        <v>5448.4333333333343</v>
      </c>
      <c r="F171" s="36">
        <v>5375.3166666666675</v>
      </c>
      <c r="G171" s="36">
        <v>5250.5333333333347</v>
      </c>
      <c r="H171" s="36">
        <v>5646.3333333333339</v>
      </c>
      <c r="I171" s="36">
        <v>5771.1166666666668</v>
      </c>
      <c r="J171" s="36">
        <v>5844.2333333333336</v>
      </c>
      <c r="K171" s="31">
        <v>5698</v>
      </c>
      <c r="L171" s="31">
        <v>5500.1</v>
      </c>
      <c r="M171" s="31">
        <v>0.21643000000000001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1464.1</v>
      </c>
      <c r="D172" s="36">
        <v>1472.1000000000001</v>
      </c>
      <c r="E172" s="36">
        <v>1452.0500000000002</v>
      </c>
      <c r="F172" s="36">
        <v>1440</v>
      </c>
      <c r="G172" s="36">
        <v>1419.95</v>
      </c>
      <c r="H172" s="36">
        <v>1484.1500000000003</v>
      </c>
      <c r="I172" s="36">
        <v>1504.2</v>
      </c>
      <c r="J172" s="36">
        <v>1516.2500000000005</v>
      </c>
      <c r="K172" s="31">
        <v>1492.15</v>
      </c>
      <c r="L172" s="31">
        <v>1460.05</v>
      </c>
      <c r="M172" s="31">
        <v>0.84635000000000005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297.45</v>
      </c>
      <c r="D173" s="36">
        <v>295.15000000000003</v>
      </c>
      <c r="E173" s="36">
        <v>291.35000000000008</v>
      </c>
      <c r="F173" s="36">
        <v>285.25000000000006</v>
      </c>
      <c r="G173" s="36">
        <v>281.4500000000001</v>
      </c>
      <c r="H173" s="36">
        <v>301.25000000000006</v>
      </c>
      <c r="I173" s="36">
        <v>305.05</v>
      </c>
      <c r="J173" s="36">
        <v>311.15000000000003</v>
      </c>
      <c r="K173" s="31">
        <v>298.95</v>
      </c>
      <c r="L173" s="31">
        <v>289.05</v>
      </c>
      <c r="M173" s="31">
        <v>10.809799999999999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305.95</v>
      </c>
      <c r="D174" s="36">
        <v>308.21666666666664</v>
      </c>
      <c r="E174" s="36">
        <v>302.73333333333329</v>
      </c>
      <c r="F174" s="36">
        <v>299.51666666666665</v>
      </c>
      <c r="G174" s="36">
        <v>294.0333333333333</v>
      </c>
      <c r="H174" s="36">
        <v>311.43333333333328</v>
      </c>
      <c r="I174" s="36">
        <v>316.91666666666663</v>
      </c>
      <c r="J174" s="36">
        <v>320.13333333333327</v>
      </c>
      <c r="K174" s="31">
        <v>313.7</v>
      </c>
      <c r="L174" s="31">
        <v>305</v>
      </c>
      <c r="M174" s="31">
        <v>46.574420000000003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743.8</v>
      </c>
      <c r="D175" s="36">
        <v>739.36666666666667</v>
      </c>
      <c r="E175" s="36">
        <v>730.73333333333335</v>
      </c>
      <c r="F175" s="36">
        <v>717.66666666666663</v>
      </c>
      <c r="G175" s="36">
        <v>709.0333333333333</v>
      </c>
      <c r="H175" s="36">
        <v>752.43333333333339</v>
      </c>
      <c r="I175" s="36">
        <v>761.06666666666683</v>
      </c>
      <c r="J175" s="36">
        <v>774.13333333333344</v>
      </c>
      <c r="K175" s="31">
        <v>748</v>
      </c>
      <c r="L175" s="31">
        <v>726.3</v>
      </c>
      <c r="M175" s="31">
        <v>2.6089199999999999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546.29999999999995</v>
      </c>
      <c r="D176" s="36">
        <v>546.93333333333328</v>
      </c>
      <c r="E176" s="36">
        <v>535.86666666666656</v>
      </c>
      <c r="F176" s="36">
        <v>525.43333333333328</v>
      </c>
      <c r="G176" s="36">
        <v>514.36666666666656</v>
      </c>
      <c r="H176" s="36">
        <v>557.36666666666656</v>
      </c>
      <c r="I176" s="36">
        <v>568.43333333333339</v>
      </c>
      <c r="J176" s="36">
        <v>578.86666666666656</v>
      </c>
      <c r="K176" s="31">
        <v>558</v>
      </c>
      <c r="L176" s="31">
        <v>536.5</v>
      </c>
      <c r="M176" s="31">
        <v>18.925889999999999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235.47</v>
      </c>
      <c r="D177" s="36">
        <v>235.87666666666667</v>
      </c>
      <c r="E177" s="36">
        <v>233.75333333333333</v>
      </c>
      <c r="F177" s="36">
        <v>232.03666666666666</v>
      </c>
      <c r="G177" s="36">
        <v>229.91333333333333</v>
      </c>
      <c r="H177" s="36">
        <v>237.59333333333333</v>
      </c>
      <c r="I177" s="36">
        <v>239.71666666666667</v>
      </c>
      <c r="J177" s="36">
        <v>241.43333333333334</v>
      </c>
      <c r="K177" s="31">
        <v>238</v>
      </c>
      <c r="L177" s="31">
        <v>234.16</v>
      </c>
      <c r="M177" s="31">
        <v>117.45869999999999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1401.75</v>
      </c>
      <c r="D178" s="36">
        <v>1437.25</v>
      </c>
      <c r="E178" s="36">
        <v>1344.5</v>
      </c>
      <c r="F178" s="36">
        <v>1287.25</v>
      </c>
      <c r="G178" s="36">
        <v>1194.5</v>
      </c>
      <c r="H178" s="36">
        <v>1494.5</v>
      </c>
      <c r="I178" s="36">
        <v>1587.25</v>
      </c>
      <c r="J178" s="36">
        <v>1644.5</v>
      </c>
      <c r="K178" s="31">
        <v>1530</v>
      </c>
      <c r="L178" s="31">
        <v>1380</v>
      </c>
      <c r="M178" s="31">
        <v>65.643119999999996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94.66</v>
      </c>
      <c r="D179" s="36">
        <v>95.196666666666673</v>
      </c>
      <c r="E179" s="36">
        <v>93.63333333333334</v>
      </c>
      <c r="F179" s="36">
        <v>92.606666666666669</v>
      </c>
      <c r="G179" s="36">
        <v>91.043333333333337</v>
      </c>
      <c r="H179" s="36">
        <v>96.223333333333343</v>
      </c>
      <c r="I179" s="36">
        <v>97.786666666666676</v>
      </c>
      <c r="J179" s="36">
        <v>98.813333333333347</v>
      </c>
      <c r="K179" s="31">
        <v>96.76</v>
      </c>
      <c r="L179" s="31">
        <v>94.17</v>
      </c>
      <c r="M179" s="31">
        <v>608.39359000000002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1773.5</v>
      </c>
      <c r="D180" s="36">
        <v>1785.1666666666667</v>
      </c>
      <c r="E180" s="36">
        <v>1758.3333333333335</v>
      </c>
      <c r="F180" s="36">
        <v>1743.1666666666667</v>
      </c>
      <c r="G180" s="36">
        <v>1716.3333333333335</v>
      </c>
      <c r="H180" s="36">
        <v>1800.3333333333335</v>
      </c>
      <c r="I180" s="36">
        <v>1827.166666666667</v>
      </c>
      <c r="J180" s="36">
        <v>1842.3333333333335</v>
      </c>
      <c r="K180" s="31">
        <v>1812</v>
      </c>
      <c r="L180" s="31">
        <v>1770</v>
      </c>
      <c r="M180" s="31">
        <v>6.4685699999999997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416.75</v>
      </c>
      <c r="D181" s="36">
        <v>418.65000000000003</v>
      </c>
      <c r="E181" s="36">
        <v>411.40000000000009</v>
      </c>
      <c r="F181" s="36">
        <v>406.05000000000007</v>
      </c>
      <c r="G181" s="36">
        <v>398.80000000000013</v>
      </c>
      <c r="H181" s="36">
        <v>424.00000000000006</v>
      </c>
      <c r="I181" s="36">
        <v>431.24999999999994</v>
      </c>
      <c r="J181" s="36">
        <v>436.6</v>
      </c>
      <c r="K181" s="31">
        <v>425.9</v>
      </c>
      <c r="L181" s="31">
        <v>413.3</v>
      </c>
      <c r="M181" s="31">
        <v>16.469190000000001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8979.15</v>
      </c>
      <c r="D182" s="36">
        <v>8949.9166666666661</v>
      </c>
      <c r="E182" s="36">
        <v>8873.2833333333328</v>
      </c>
      <c r="F182" s="36">
        <v>8767.4166666666661</v>
      </c>
      <c r="G182" s="36">
        <v>8690.7833333333328</v>
      </c>
      <c r="H182" s="36">
        <v>9055.7833333333328</v>
      </c>
      <c r="I182" s="36">
        <v>9132.4166666666679</v>
      </c>
      <c r="J182" s="36">
        <v>9238.2833333333328</v>
      </c>
      <c r="K182" s="31">
        <v>9026.5499999999993</v>
      </c>
      <c r="L182" s="31">
        <v>8844.0499999999993</v>
      </c>
      <c r="M182" s="31">
        <v>0.35732000000000003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1859.4</v>
      </c>
      <c r="D183" s="36">
        <v>1866.8166666666666</v>
      </c>
      <c r="E183" s="36">
        <v>1843.6333333333332</v>
      </c>
      <c r="F183" s="36">
        <v>1827.8666666666666</v>
      </c>
      <c r="G183" s="36">
        <v>1804.6833333333332</v>
      </c>
      <c r="H183" s="36">
        <v>1882.5833333333333</v>
      </c>
      <c r="I183" s="36">
        <v>1905.7666666666667</v>
      </c>
      <c r="J183" s="36">
        <v>1921.5333333333333</v>
      </c>
      <c r="K183" s="31">
        <v>1890</v>
      </c>
      <c r="L183" s="31">
        <v>1851.05</v>
      </c>
      <c r="M183" s="31">
        <v>4.1561700000000004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2805.5</v>
      </c>
      <c r="D184" s="36">
        <v>2830.1833333333329</v>
      </c>
      <c r="E184" s="36">
        <v>2765.3166666666657</v>
      </c>
      <c r="F184" s="36">
        <v>2725.1333333333328</v>
      </c>
      <c r="G184" s="36">
        <v>2660.2666666666655</v>
      </c>
      <c r="H184" s="36">
        <v>2870.3666666666659</v>
      </c>
      <c r="I184" s="36">
        <v>2935.2333333333336</v>
      </c>
      <c r="J184" s="36">
        <v>2975.4166666666661</v>
      </c>
      <c r="K184" s="31">
        <v>2895.05</v>
      </c>
      <c r="L184" s="31">
        <v>2790</v>
      </c>
      <c r="M184" s="31">
        <v>1.3132900000000001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1043.55</v>
      </c>
      <c r="D185" s="36">
        <v>1036.8999999999999</v>
      </c>
      <c r="E185" s="36">
        <v>1018.8999999999996</v>
      </c>
      <c r="F185" s="36">
        <v>994.24999999999977</v>
      </c>
      <c r="G185" s="36">
        <v>976.24999999999955</v>
      </c>
      <c r="H185" s="36">
        <v>1061.5499999999997</v>
      </c>
      <c r="I185" s="36">
        <v>1079.5500000000002</v>
      </c>
      <c r="J185" s="36">
        <v>1104.1999999999998</v>
      </c>
      <c r="K185" s="31">
        <v>1054.9000000000001</v>
      </c>
      <c r="L185" s="31">
        <v>1012.25</v>
      </c>
      <c r="M185" s="31">
        <v>1.9726999999999999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1707.45</v>
      </c>
      <c r="D186" s="36">
        <v>1704.8166666666666</v>
      </c>
      <c r="E186" s="36">
        <v>1697.6333333333332</v>
      </c>
      <c r="F186" s="36">
        <v>1687.8166666666666</v>
      </c>
      <c r="G186" s="36">
        <v>1680.6333333333332</v>
      </c>
      <c r="H186" s="36">
        <v>1714.6333333333332</v>
      </c>
      <c r="I186" s="36">
        <v>1721.8166666666666</v>
      </c>
      <c r="J186" s="36">
        <v>1731.6333333333332</v>
      </c>
      <c r="K186" s="31">
        <v>1712</v>
      </c>
      <c r="L186" s="31">
        <v>1695</v>
      </c>
      <c r="M186" s="31">
        <v>6.6256899999999996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1085.9000000000001</v>
      </c>
      <c r="D187" s="36">
        <v>1079.4833333333333</v>
      </c>
      <c r="E187" s="36">
        <v>1064.9666666666667</v>
      </c>
      <c r="F187" s="36">
        <v>1044.0333333333333</v>
      </c>
      <c r="G187" s="36">
        <v>1029.5166666666667</v>
      </c>
      <c r="H187" s="36">
        <v>1100.4166666666667</v>
      </c>
      <c r="I187" s="36">
        <v>1114.9333333333336</v>
      </c>
      <c r="J187" s="36">
        <v>1135.8666666666668</v>
      </c>
      <c r="K187" s="31">
        <v>1094</v>
      </c>
      <c r="L187" s="31">
        <v>1058.55</v>
      </c>
      <c r="M187" s="31">
        <v>5.78207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930.45</v>
      </c>
      <c r="D188" s="36">
        <v>939.1</v>
      </c>
      <c r="E188" s="36">
        <v>918.2</v>
      </c>
      <c r="F188" s="36">
        <v>905.95</v>
      </c>
      <c r="G188" s="36">
        <v>885.05000000000007</v>
      </c>
      <c r="H188" s="36">
        <v>951.35</v>
      </c>
      <c r="I188" s="36">
        <v>972.24999999999989</v>
      </c>
      <c r="J188" s="36">
        <v>984.5</v>
      </c>
      <c r="K188" s="31">
        <v>960</v>
      </c>
      <c r="L188" s="31">
        <v>926.85</v>
      </c>
      <c r="M188" s="31">
        <v>5.70017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5798.7</v>
      </c>
      <c r="D189" s="36">
        <v>5796.5666666666666</v>
      </c>
      <c r="E189" s="36">
        <v>5703.1333333333332</v>
      </c>
      <c r="F189" s="36">
        <v>5607.5666666666666</v>
      </c>
      <c r="G189" s="36">
        <v>5514.1333333333332</v>
      </c>
      <c r="H189" s="36">
        <v>5892.1333333333332</v>
      </c>
      <c r="I189" s="36">
        <v>5985.5666666666657</v>
      </c>
      <c r="J189" s="36">
        <v>6081.1333333333332</v>
      </c>
      <c r="K189" s="31">
        <v>5890</v>
      </c>
      <c r="L189" s="31">
        <v>5701</v>
      </c>
      <c r="M189" s="31">
        <v>0.80384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1477.5</v>
      </c>
      <c r="D190" s="36">
        <v>1475.8666666666668</v>
      </c>
      <c r="E190" s="36">
        <v>1451.7833333333335</v>
      </c>
      <c r="F190" s="36">
        <v>1426.0666666666668</v>
      </c>
      <c r="G190" s="36">
        <v>1401.9833333333336</v>
      </c>
      <c r="H190" s="36">
        <v>1501.5833333333335</v>
      </c>
      <c r="I190" s="36">
        <v>1525.6666666666665</v>
      </c>
      <c r="J190" s="36">
        <v>1551.3833333333334</v>
      </c>
      <c r="K190" s="31">
        <v>1499.95</v>
      </c>
      <c r="L190" s="31">
        <v>1450.15</v>
      </c>
      <c r="M190" s="31">
        <v>5.7867499999999996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1001</v>
      </c>
      <c r="D191" s="36">
        <v>1004.4666666666667</v>
      </c>
      <c r="E191" s="36">
        <v>991.68333333333339</v>
      </c>
      <c r="F191" s="36">
        <v>982.36666666666667</v>
      </c>
      <c r="G191" s="36">
        <v>969.58333333333337</v>
      </c>
      <c r="H191" s="36">
        <v>1013.7833333333334</v>
      </c>
      <c r="I191" s="36">
        <v>1026.5666666666666</v>
      </c>
      <c r="J191" s="36">
        <v>1035.8833333333334</v>
      </c>
      <c r="K191" s="31">
        <v>1017.25</v>
      </c>
      <c r="L191" s="31">
        <v>995.15</v>
      </c>
      <c r="M191" s="31">
        <v>2.6720600000000001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2887.7</v>
      </c>
      <c r="D192" s="36">
        <v>2889.3333333333335</v>
      </c>
      <c r="E192" s="36">
        <v>2873.7166666666672</v>
      </c>
      <c r="F192" s="36">
        <v>2859.7333333333336</v>
      </c>
      <c r="G192" s="36">
        <v>2844.1166666666672</v>
      </c>
      <c r="H192" s="36">
        <v>2903.3166666666671</v>
      </c>
      <c r="I192" s="36">
        <v>2918.9333333333329</v>
      </c>
      <c r="J192" s="36">
        <v>2932.916666666667</v>
      </c>
      <c r="K192" s="31">
        <v>2904.95</v>
      </c>
      <c r="L192" s="31">
        <v>2875.35</v>
      </c>
      <c r="M192" s="31">
        <v>2.2242600000000001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706.45</v>
      </c>
      <c r="D193" s="36">
        <v>697.15</v>
      </c>
      <c r="E193" s="36">
        <v>682.3</v>
      </c>
      <c r="F193" s="36">
        <v>658.15</v>
      </c>
      <c r="G193" s="36">
        <v>643.29999999999995</v>
      </c>
      <c r="H193" s="36">
        <v>721.3</v>
      </c>
      <c r="I193" s="36">
        <v>736.15000000000009</v>
      </c>
      <c r="J193" s="36">
        <v>760.3</v>
      </c>
      <c r="K193" s="31">
        <v>712</v>
      </c>
      <c r="L193" s="31">
        <v>673</v>
      </c>
      <c r="M193" s="31">
        <v>60.179119999999998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526.6</v>
      </c>
      <c r="D194" s="36">
        <v>528.98333333333335</v>
      </c>
      <c r="E194" s="36">
        <v>522.61666666666667</v>
      </c>
      <c r="F194" s="36">
        <v>518.63333333333333</v>
      </c>
      <c r="G194" s="36">
        <v>512.26666666666665</v>
      </c>
      <c r="H194" s="36">
        <v>532.9666666666667</v>
      </c>
      <c r="I194" s="36">
        <v>539.33333333333348</v>
      </c>
      <c r="J194" s="36">
        <v>543.31666666666672</v>
      </c>
      <c r="K194" s="31">
        <v>535.35</v>
      </c>
      <c r="L194" s="31">
        <v>525</v>
      </c>
      <c r="M194" s="31">
        <v>4.2091200000000004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2715.55</v>
      </c>
      <c r="D195" s="36">
        <v>2707.0333333333333</v>
      </c>
      <c r="E195" s="36">
        <v>2691.5166666666664</v>
      </c>
      <c r="F195" s="36">
        <v>2667.4833333333331</v>
      </c>
      <c r="G195" s="36">
        <v>2651.9666666666662</v>
      </c>
      <c r="H195" s="36">
        <v>2731.0666666666666</v>
      </c>
      <c r="I195" s="36">
        <v>2746.5833333333339</v>
      </c>
      <c r="J195" s="36">
        <v>2770.6166666666668</v>
      </c>
      <c r="K195" s="31">
        <v>2722.55</v>
      </c>
      <c r="L195" s="31">
        <v>2683</v>
      </c>
      <c r="M195" s="31">
        <v>9.8174499999999991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1308.9000000000001</v>
      </c>
      <c r="D196" s="36">
        <v>1307.75</v>
      </c>
      <c r="E196" s="36">
        <v>1298</v>
      </c>
      <c r="F196" s="36">
        <v>1287.0999999999999</v>
      </c>
      <c r="G196" s="36">
        <v>1277.3499999999999</v>
      </c>
      <c r="H196" s="36">
        <v>1318.65</v>
      </c>
      <c r="I196" s="36">
        <v>1328.4</v>
      </c>
      <c r="J196" s="36">
        <v>1339.3000000000002</v>
      </c>
      <c r="K196" s="31">
        <v>1317.5</v>
      </c>
      <c r="L196" s="31">
        <v>1296.8499999999999</v>
      </c>
      <c r="M196" s="31">
        <v>4.2531499999999998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2466.9</v>
      </c>
      <c r="D197" s="36">
        <v>2454.35</v>
      </c>
      <c r="E197" s="36">
        <v>2420.6999999999998</v>
      </c>
      <c r="F197" s="36">
        <v>2374.5</v>
      </c>
      <c r="G197" s="36">
        <v>2340.85</v>
      </c>
      <c r="H197" s="36">
        <v>2500.5499999999997</v>
      </c>
      <c r="I197" s="36">
        <v>2534.2000000000003</v>
      </c>
      <c r="J197" s="36">
        <v>2580.3999999999996</v>
      </c>
      <c r="K197" s="31">
        <v>2488</v>
      </c>
      <c r="L197" s="31">
        <v>2408.15</v>
      </c>
      <c r="M197" s="31">
        <v>1.5682700000000001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142.35</v>
      </c>
      <c r="D198" s="36">
        <v>144.41666666666666</v>
      </c>
      <c r="E198" s="36">
        <v>139.13333333333333</v>
      </c>
      <c r="F198" s="36">
        <v>135.91666666666666</v>
      </c>
      <c r="G198" s="36">
        <v>130.63333333333333</v>
      </c>
      <c r="H198" s="36">
        <v>147.63333333333333</v>
      </c>
      <c r="I198" s="36">
        <v>152.91666666666669</v>
      </c>
      <c r="J198" s="36">
        <v>156.13333333333333</v>
      </c>
      <c r="K198" s="31">
        <v>149.69999999999999</v>
      </c>
      <c r="L198" s="31">
        <v>141.19999999999999</v>
      </c>
      <c r="M198" s="31">
        <v>59.059150000000002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3275.35</v>
      </c>
      <c r="D199" s="36">
        <v>3279.2666666666664</v>
      </c>
      <c r="E199" s="36">
        <v>3246.083333333333</v>
      </c>
      <c r="F199" s="36">
        <v>3216.8166666666666</v>
      </c>
      <c r="G199" s="36">
        <v>3183.6333333333332</v>
      </c>
      <c r="H199" s="36">
        <v>3308.5333333333328</v>
      </c>
      <c r="I199" s="36">
        <v>3341.7166666666662</v>
      </c>
      <c r="J199" s="36">
        <v>3370.9833333333327</v>
      </c>
      <c r="K199" s="31">
        <v>3312.45</v>
      </c>
      <c r="L199" s="31">
        <v>3250</v>
      </c>
      <c r="M199" s="31">
        <v>0.71518999999999999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600.75</v>
      </c>
      <c r="D200" s="36">
        <v>600.41666666666663</v>
      </c>
      <c r="E200" s="36">
        <v>595.93333333333328</v>
      </c>
      <c r="F200" s="36">
        <v>591.11666666666667</v>
      </c>
      <c r="G200" s="36">
        <v>586.63333333333333</v>
      </c>
      <c r="H200" s="36">
        <v>605.23333333333323</v>
      </c>
      <c r="I200" s="36">
        <v>609.71666666666658</v>
      </c>
      <c r="J200" s="36">
        <v>614.53333333333319</v>
      </c>
      <c r="K200" s="31">
        <v>604.9</v>
      </c>
      <c r="L200" s="31">
        <v>595.6</v>
      </c>
      <c r="M200" s="31">
        <v>10.37391</v>
      </c>
      <c r="N200" s="1"/>
      <c r="O200" s="1"/>
    </row>
    <row r="201" spans="1:15" ht="12.75" customHeight="1">
      <c r="A201" s="33">
        <v>191</v>
      </c>
      <c r="B201" s="53" t="s">
        <v>850</v>
      </c>
      <c r="C201" s="31">
        <v>369.6</v>
      </c>
      <c r="D201" s="36">
        <v>371.55</v>
      </c>
      <c r="E201" s="36">
        <v>366.15000000000003</v>
      </c>
      <c r="F201" s="36">
        <v>362.70000000000005</v>
      </c>
      <c r="G201" s="36">
        <v>357.30000000000007</v>
      </c>
      <c r="H201" s="36">
        <v>375</v>
      </c>
      <c r="I201" s="36">
        <v>380.4</v>
      </c>
      <c r="J201" s="36">
        <v>383.84999999999997</v>
      </c>
      <c r="K201" s="31">
        <v>376.95</v>
      </c>
      <c r="L201" s="31">
        <v>368.1</v>
      </c>
      <c r="M201" s="31">
        <v>6.9775400000000003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675.7</v>
      </c>
      <c r="D202" s="36">
        <v>679.23333333333335</v>
      </c>
      <c r="E202" s="36">
        <v>668.76666666666665</v>
      </c>
      <c r="F202" s="36">
        <v>661.83333333333326</v>
      </c>
      <c r="G202" s="36">
        <v>651.36666666666656</v>
      </c>
      <c r="H202" s="36">
        <v>686.16666666666674</v>
      </c>
      <c r="I202" s="36">
        <v>696.63333333333344</v>
      </c>
      <c r="J202" s="36">
        <v>703.56666666666683</v>
      </c>
      <c r="K202" s="31">
        <v>689.7</v>
      </c>
      <c r="L202" s="31">
        <v>672.3</v>
      </c>
      <c r="M202" s="31">
        <v>7.7403199999999996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228.91</v>
      </c>
      <c r="D203" s="36">
        <v>230.56333333333336</v>
      </c>
      <c r="E203" s="36">
        <v>226.34666666666672</v>
      </c>
      <c r="F203" s="36">
        <v>223.78333333333336</v>
      </c>
      <c r="G203" s="36">
        <v>219.56666666666672</v>
      </c>
      <c r="H203" s="36">
        <v>233.12666666666672</v>
      </c>
      <c r="I203" s="36">
        <v>237.34333333333336</v>
      </c>
      <c r="J203" s="36">
        <v>239.90666666666672</v>
      </c>
      <c r="K203" s="31">
        <v>234.78</v>
      </c>
      <c r="L203" s="31">
        <v>228</v>
      </c>
      <c r="M203" s="31">
        <v>16.019369999999999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235.22</v>
      </c>
      <c r="D204" s="36">
        <v>236.34</v>
      </c>
      <c r="E204" s="36">
        <v>233.88</v>
      </c>
      <c r="F204" s="36">
        <v>232.54</v>
      </c>
      <c r="G204" s="36">
        <v>230.07999999999998</v>
      </c>
      <c r="H204" s="36">
        <v>237.68</v>
      </c>
      <c r="I204" s="36">
        <v>240.14</v>
      </c>
      <c r="J204" s="36">
        <v>241.48000000000002</v>
      </c>
      <c r="K204" s="31">
        <v>238.8</v>
      </c>
      <c r="L204" s="31">
        <v>235</v>
      </c>
      <c r="M204" s="31">
        <v>15.583729999999999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396.35</v>
      </c>
      <c r="D205" s="36">
        <v>391.7833333333333</v>
      </c>
      <c r="E205" s="36">
        <v>383.56666666666661</v>
      </c>
      <c r="F205" s="36">
        <v>370.7833333333333</v>
      </c>
      <c r="G205" s="36">
        <v>362.56666666666661</v>
      </c>
      <c r="H205" s="36">
        <v>404.56666666666661</v>
      </c>
      <c r="I205" s="36">
        <v>412.7833333333333</v>
      </c>
      <c r="J205" s="36">
        <v>425.56666666666661</v>
      </c>
      <c r="K205" s="31">
        <v>400</v>
      </c>
      <c r="L205" s="31">
        <v>379</v>
      </c>
      <c r="M205" s="31">
        <v>96.834649999999996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2022.1</v>
      </c>
      <c r="D206" s="36">
        <v>2027.1333333333332</v>
      </c>
      <c r="E206" s="36">
        <v>2010.0666666666664</v>
      </c>
      <c r="F206" s="36">
        <v>1998.0333333333331</v>
      </c>
      <c r="G206" s="36">
        <v>1980.9666666666662</v>
      </c>
      <c r="H206" s="36">
        <v>2039.1666666666665</v>
      </c>
      <c r="I206" s="36">
        <v>2056.2333333333331</v>
      </c>
      <c r="J206" s="36">
        <v>2068.2666666666664</v>
      </c>
      <c r="K206" s="31">
        <v>2044.2</v>
      </c>
      <c r="L206" s="31">
        <v>2015.1</v>
      </c>
      <c r="M206" s="31">
        <v>0.60416999999999998</v>
      </c>
      <c r="N206" s="1"/>
      <c r="O206" s="1"/>
    </row>
    <row r="207" spans="1:15" ht="12.75" customHeight="1">
      <c r="A207" s="33">
        <v>197</v>
      </c>
      <c r="B207" s="53" t="s">
        <v>851</v>
      </c>
      <c r="C207" s="31">
        <v>648.20000000000005</v>
      </c>
      <c r="D207" s="36">
        <v>652.38333333333333</v>
      </c>
      <c r="E207" s="36">
        <v>639.91666666666663</v>
      </c>
      <c r="F207" s="36">
        <v>631.63333333333333</v>
      </c>
      <c r="G207" s="36">
        <v>619.16666666666663</v>
      </c>
      <c r="H207" s="36">
        <v>660.66666666666663</v>
      </c>
      <c r="I207" s="36">
        <v>673.13333333333333</v>
      </c>
      <c r="J207" s="36">
        <v>681.41666666666663</v>
      </c>
      <c r="K207" s="31">
        <v>664.85</v>
      </c>
      <c r="L207" s="31">
        <v>644.1</v>
      </c>
      <c r="M207" s="31">
        <v>16.214980000000001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1719.45</v>
      </c>
      <c r="D208" s="36">
        <v>1716.75</v>
      </c>
      <c r="E208" s="36">
        <v>1695.75</v>
      </c>
      <c r="F208" s="36">
        <v>1672.05</v>
      </c>
      <c r="G208" s="36">
        <v>1651.05</v>
      </c>
      <c r="H208" s="36">
        <v>1740.45</v>
      </c>
      <c r="I208" s="36">
        <v>1761.45</v>
      </c>
      <c r="J208" s="36">
        <v>1785.15</v>
      </c>
      <c r="K208" s="31">
        <v>1737.75</v>
      </c>
      <c r="L208" s="31">
        <v>1693.05</v>
      </c>
      <c r="M208" s="31">
        <v>25.16461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4474.95</v>
      </c>
      <c r="D209" s="36">
        <v>4482.05</v>
      </c>
      <c r="E209" s="36">
        <v>4454.1500000000005</v>
      </c>
      <c r="F209" s="36">
        <v>4433.3500000000004</v>
      </c>
      <c r="G209" s="36">
        <v>4405.4500000000007</v>
      </c>
      <c r="H209" s="36">
        <v>4502.8500000000004</v>
      </c>
      <c r="I209" s="36">
        <v>4530.75</v>
      </c>
      <c r="J209" s="36">
        <v>4551.55</v>
      </c>
      <c r="K209" s="31">
        <v>4509.95</v>
      </c>
      <c r="L209" s="31">
        <v>4461.25</v>
      </c>
      <c r="M209" s="31">
        <v>1.3878299999999999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1637.1</v>
      </c>
      <c r="D210" s="36">
        <v>1635.6833333333334</v>
      </c>
      <c r="E210" s="36">
        <v>1631.6166666666668</v>
      </c>
      <c r="F210" s="36">
        <v>1626.1333333333334</v>
      </c>
      <c r="G210" s="36">
        <v>1622.0666666666668</v>
      </c>
      <c r="H210" s="36">
        <v>1641.1666666666667</v>
      </c>
      <c r="I210" s="36">
        <v>1645.2333333333333</v>
      </c>
      <c r="J210" s="36">
        <v>1650.7166666666667</v>
      </c>
      <c r="K210" s="31">
        <v>1639.75</v>
      </c>
      <c r="L210" s="31">
        <v>1630.2</v>
      </c>
      <c r="M210" s="31">
        <v>134.60594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742.1</v>
      </c>
      <c r="D211" s="36">
        <v>740.9</v>
      </c>
      <c r="E211" s="36">
        <v>735.25</v>
      </c>
      <c r="F211" s="36">
        <v>728.4</v>
      </c>
      <c r="G211" s="36">
        <v>722.75</v>
      </c>
      <c r="H211" s="36">
        <v>747.75</v>
      </c>
      <c r="I211" s="36">
        <v>753.39999999999986</v>
      </c>
      <c r="J211" s="36">
        <v>760.25</v>
      </c>
      <c r="K211" s="31">
        <v>746.55</v>
      </c>
      <c r="L211" s="31">
        <v>734.05</v>
      </c>
      <c r="M211" s="31">
        <v>29.959299999999999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146.36000000000001</v>
      </c>
      <c r="D212" s="36">
        <v>146.94000000000003</v>
      </c>
      <c r="E212" s="36">
        <v>144.63000000000005</v>
      </c>
      <c r="F212" s="36">
        <v>142.90000000000003</v>
      </c>
      <c r="G212" s="36">
        <v>140.59000000000006</v>
      </c>
      <c r="H212" s="36">
        <v>148.67000000000004</v>
      </c>
      <c r="I212" s="36">
        <v>150.98000000000005</v>
      </c>
      <c r="J212" s="36">
        <v>152.71000000000004</v>
      </c>
      <c r="K212" s="31">
        <v>149.25</v>
      </c>
      <c r="L212" s="31">
        <v>145.21</v>
      </c>
      <c r="M212" s="31">
        <v>173.95873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812.4</v>
      </c>
      <c r="D213" s="36">
        <v>816.1</v>
      </c>
      <c r="E213" s="36">
        <v>802.30000000000007</v>
      </c>
      <c r="F213" s="36">
        <v>792.2</v>
      </c>
      <c r="G213" s="36">
        <v>778.40000000000009</v>
      </c>
      <c r="H213" s="36">
        <v>826.2</v>
      </c>
      <c r="I213" s="36">
        <v>840</v>
      </c>
      <c r="J213" s="36">
        <v>850.1</v>
      </c>
      <c r="K213" s="31">
        <v>829.9</v>
      </c>
      <c r="L213" s="31">
        <v>806</v>
      </c>
      <c r="M213" s="31">
        <v>12.561769999999999</v>
      </c>
      <c r="N213" s="1"/>
      <c r="O213" s="1"/>
    </row>
    <row r="214" spans="1:15" ht="12.75" customHeight="1">
      <c r="A214" s="33">
        <v>204</v>
      </c>
      <c r="B214" s="53" t="s">
        <v>852</v>
      </c>
      <c r="C214" s="31">
        <v>1186.3499999999999</v>
      </c>
      <c r="D214" s="36">
        <v>1184.4833333333333</v>
      </c>
      <c r="E214" s="36">
        <v>1172.0166666666667</v>
      </c>
      <c r="F214" s="36">
        <v>1157.6833333333334</v>
      </c>
      <c r="G214" s="36">
        <v>1145.2166666666667</v>
      </c>
      <c r="H214" s="36">
        <v>1198.8166666666666</v>
      </c>
      <c r="I214" s="36">
        <v>1211.2833333333333</v>
      </c>
      <c r="J214" s="36">
        <v>1225.6166666666666</v>
      </c>
      <c r="K214" s="31">
        <v>1196.95</v>
      </c>
      <c r="L214" s="31">
        <v>1170.1500000000001</v>
      </c>
      <c r="M214" s="31">
        <v>0.16503999999999999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1890.6</v>
      </c>
      <c r="D215" s="36">
        <v>1891.4833333333333</v>
      </c>
      <c r="E215" s="36">
        <v>1877.1166666666668</v>
      </c>
      <c r="F215" s="36">
        <v>1863.6333333333334</v>
      </c>
      <c r="G215" s="36">
        <v>1849.2666666666669</v>
      </c>
      <c r="H215" s="36">
        <v>1904.9666666666667</v>
      </c>
      <c r="I215" s="36">
        <v>1919.333333333333</v>
      </c>
      <c r="J215" s="36">
        <v>1932.8166666666666</v>
      </c>
      <c r="K215" s="31">
        <v>1905.85</v>
      </c>
      <c r="L215" s="31">
        <v>1878</v>
      </c>
      <c r="M215" s="31">
        <v>7.6645200000000004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5311.4</v>
      </c>
      <c r="D216" s="36">
        <v>5320.2</v>
      </c>
      <c r="E216" s="36">
        <v>5257.2</v>
      </c>
      <c r="F216" s="36">
        <v>5203</v>
      </c>
      <c r="G216" s="36">
        <v>5140</v>
      </c>
      <c r="H216" s="36">
        <v>5374.4</v>
      </c>
      <c r="I216" s="36">
        <v>5437.4</v>
      </c>
      <c r="J216" s="36">
        <v>5491.5999999999995</v>
      </c>
      <c r="K216" s="31">
        <v>5383.2</v>
      </c>
      <c r="L216" s="31">
        <v>5266</v>
      </c>
      <c r="M216" s="31">
        <v>6.88591</v>
      </c>
      <c r="N216" s="1"/>
      <c r="O216" s="1"/>
    </row>
    <row r="217" spans="1:15" ht="12.75" customHeight="1">
      <c r="A217" s="33">
        <v>207</v>
      </c>
      <c r="B217" s="53" t="s">
        <v>853</v>
      </c>
      <c r="C217" s="31">
        <v>532.35</v>
      </c>
      <c r="D217" s="36">
        <v>531.36666666666667</v>
      </c>
      <c r="E217" s="36">
        <v>526.98333333333335</v>
      </c>
      <c r="F217" s="36">
        <v>521.61666666666667</v>
      </c>
      <c r="G217" s="36">
        <v>517.23333333333335</v>
      </c>
      <c r="H217" s="36">
        <v>536.73333333333335</v>
      </c>
      <c r="I217" s="36">
        <v>541.11666666666679</v>
      </c>
      <c r="J217" s="36">
        <v>546.48333333333335</v>
      </c>
      <c r="K217" s="31">
        <v>535.75</v>
      </c>
      <c r="L217" s="31">
        <v>526</v>
      </c>
      <c r="M217" s="31">
        <v>12.839309999999999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705.05</v>
      </c>
      <c r="D218" s="36">
        <v>705.63333333333333</v>
      </c>
      <c r="E218" s="36">
        <v>700.56666666666661</v>
      </c>
      <c r="F218" s="36">
        <v>696.08333333333326</v>
      </c>
      <c r="G218" s="36">
        <v>691.01666666666654</v>
      </c>
      <c r="H218" s="36">
        <v>710.11666666666667</v>
      </c>
      <c r="I218" s="36">
        <v>715.18333333333351</v>
      </c>
      <c r="J218" s="36">
        <v>719.66666666666674</v>
      </c>
      <c r="K218" s="31">
        <v>710.7</v>
      </c>
      <c r="L218" s="31">
        <v>701.15</v>
      </c>
      <c r="M218" s="31">
        <v>35.999459999999999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4685.1499999999996</v>
      </c>
      <c r="D219" s="36">
        <v>4706.05</v>
      </c>
      <c r="E219" s="36">
        <v>4649.1000000000004</v>
      </c>
      <c r="F219" s="36">
        <v>4613.05</v>
      </c>
      <c r="G219" s="36">
        <v>4556.1000000000004</v>
      </c>
      <c r="H219" s="36">
        <v>4742.1000000000004</v>
      </c>
      <c r="I219" s="36">
        <v>4799.0499999999993</v>
      </c>
      <c r="J219" s="36">
        <v>4835.1000000000004</v>
      </c>
      <c r="K219" s="31">
        <v>4763</v>
      </c>
      <c r="L219" s="31">
        <v>4670</v>
      </c>
      <c r="M219" s="31">
        <v>7.98611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328.65</v>
      </c>
      <c r="D220" s="36">
        <v>329.06666666666666</v>
      </c>
      <c r="E220" s="36">
        <v>325.68333333333334</v>
      </c>
      <c r="F220" s="36">
        <v>322.7166666666667</v>
      </c>
      <c r="G220" s="36">
        <v>319.33333333333337</v>
      </c>
      <c r="H220" s="36">
        <v>332.0333333333333</v>
      </c>
      <c r="I220" s="36">
        <v>335.41666666666663</v>
      </c>
      <c r="J220" s="36">
        <v>338.38333333333327</v>
      </c>
      <c r="K220" s="31">
        <v>332.45</v>
      </c>
      <c r="L220" s="31">
        <v>326.10000000000002</v>
      </c>
      <c r="M220" s="31">
        <v>63.079659999999997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406.6</v>
      </c>
      <c r="D221" s="36">
        <v>406.98333333333335</v>
      </c>
      <c r="E221" s="36">
        <v>402.56666666666672</v>
      </c>
      <c r="F221" s="36">
        <v>398.53333333333336</v>
      </c>
      <c r="G221" s="36">
        <v>394.11666666666673</v>
      </c>
      <c r="H221" s="36">
        <v>411.01666666666671</v>
      </c>
      <c r="I221" s="36">
        <v>415.43333333333334</v>
      </c>
      <c r="J221" s="36">
        <v>419.4666666666667</v>
      </c>
      <c r="K221" s="31">
        <v>411.4</v>
      </c>
      <c r="L221" s="31">
        <v>402.95</v>
      </c>
      <c r="M221" s="31">
        <v>62.24089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2764.35</v>
      </c>
      <c r="D222" s="36">
        <v>2763.9500000000003</v>
      </c>
      <c r="E222" s="36">
        <v>2746.1500000000005</v>
      </c>
      <c r="F222" s="36">
        <v>2727.9500000000003</v>
      </c>
      <c r="G222" s="36">
        <v>2710.1500000000005</v>
      </c>
      <c r="H222" s="36">
        <v>2782.1500000000005</v>
      </c>
      <c r="I222" s="36">
        <v>2799.9500000000007</v>
      </c>
      <c r="J222" s="36">
        <v>2818.1500000000005</v>
      </c>
      <c r="K222" s="31">
        <v>2781.75</v>
      </c>
      <c r="L222" s="31">
        <v>2745.75</v>
      </c>
      <c r="M222" s="31">
        <v>17.235489999999999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511.25</v>
      </c>
      <c r="D223" s="36">
        <v>511.86666666666673</v>
      </c>
      <c r="E223" s="36">
        <v>508.83333333333348</v>
      </c>
      <c r="F223" s="36">
        <v>506.41666666666674</v>
      </c>
      <c r="G223" s="36">
        <v>503.3833333333335</v>
      </c>
      <c r="H223" s="36">
        <v>514.28333333333353</v>
      </c>
      <c r="I223" s="36">
        <v>517.31666666666661</v>
      </c>
      <c r="J223" s="36">
        <v>519.73333333333346</v>
      </c>
      <c r="K223" s="31">
        <v>514.9</v>
      </c>
      <c r="L223" s="31">
        <v>509.45</v>
      </c>
      <c r="M223" s="31">
        <v>39.184699999999999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12194.05</v>
      </c>
      <c r="D224" s="36">
        <v>12188.866666666667</v>
      </c>
      <c r="E224" s="36">
        <v>12030.983333333334</v>
      </c>
      <c r="F224" s="36">
        <v>11867.916666666666</v>
      </c>
      <c r="G224" s="36">
        <v>11710.033333333333</v>
      </c>
      <c r="H224" s="36">
        <v>12351.933333333334</v>
      </c>
      <c r="I224" s="36">
        <v>12509.816666666669</v>
      </c>
      <c r="J224" s="36">
        <v>12672.883333333335</v>
      </c>
      <c r="K224" s="31">
        <v>12346.75</v>
      </c>
      <c r="L224" s="31">
        <v>12025.8</v>
      </c>
      <c r="M224" s="31">
        <v>0.27728999999999998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1095.75</v>
      </c>
      <c r="D225" s="36">
        <v>1103.6499999999999</v>
      </c>
      <c r="E225" s="36">
        <v>1082.3999999999996</v>
      </c>
      <c r="F225" s="36">
        <v>1069.0499999999997</v>
      </c>
      <c r="G225" s="36">
        <v>1047.7999999999995</v>
      </c>
      <c r="H225" s="36">
        <v>1116.9999999999998</v>
      </c>
      <c r="I225" s="36">
        <v>1138.2500000000002</v>
      </c>
      <c r="J225" s="36">
        <v>1151.5999999999999</v>
      </c>
      <c r="K225" s="31">
        <v>1124.9000000000001</v>
      </c>
      <c r="L225" s="31">
        <v>1090.3</v>
      </c>
      <c r="M225" s="31">
        <v>1.88992</v>
      </c>
      <c r="N225" s="1"/>
      <c r="O225" s="1"/>
    </row>
    <row r="226" spans="1:15" ht="12.75" customHeight="1">
      <c r="A226" s="33">
        <v>216</v>
      </c>
      <c r="B226" s="53" t="s">
        <v>854</v>
      </c>
      <c r="C226" s="31">
        <v>513.75</v>
      </c>
      <c r="D226" s="36">
        <v>514.0333333333333</v>
      </c>
      <c r="E226" s="36">
        <v>506.36666666666656</v>
      </c>
      <c r="F226" s="36">
        <v>498.98333333333323</v>
      </c>
      <c r="G226" s="36">
        <v>491.31666666666649</v>
      </c>
      <c r="H226" s="36">
        <v>521.41666666666663</v>
      </c>
      <c r="I226" s="36">
        <v>529.08333333333337</v>
      </c>
      <c r="J226" s="36">
        <v>536.4666666666667</v>
      </c>
      <c r="K226" s="31">
        <v>521.70000000000005</v>
      </c>
      <c r="L226" s="31">
        <v>506.65</v>
      </c>
      <c r="M226" s="31">
        <v>11.706149999999999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50855</v>
      </c>
      <c r="D227" s="36">
        <v>51435</v>
      </c>
      <c r="E227" s="36">
        <v>50120</v>
      </c>
      <c r="F227" s="36">
        <v>49385</v>
      </c>
      <c r="G227" s="36">
        <v>48070</v>
      </c>
      <c r="H227" s="36">
        <v>52170</v>
      </c>
      <c r="I227" s="36">
        <v>53485</v>
      </c>
      <c r="J227" s="36">
        <v>54220</v>
      </c>
      <c r="K227" s="31">
        <v>52750</v>
      </c>
      <c r="L227" s="31">
        <v>50700</v>
      </c>
      <c r="M227" s="31">
        <v>9.9669999999999995E-2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289.95</v>
      </c>
      <c r="D228" s="36">
        <v>289.48333333333335</v>
      </c>
      <c r="E228" s="36">
        <v>279.26666666666671</v>
      </c>
      <c r="F228" s="36">
        <v>268.58333333333337</v>
      </c>
      <c r="G228" s="36">
        <v>258.36666666666673</v>
      </c>
      <c r="H228" s="36">
        <v>300.16666666666669</v>
      </c>
      <c r="I228" s="36">
        <v>310.38333333333338</v>
      </c>
      <c r="J228" s="36">
        <v>321.06666666666666</v>
      </c>
      <c r="K228" s="31">
        <v>299.7</v>
      </c>
      <c r="L228" s="31">
        <v>278.8</v>
      </c>
      <c r="M228" s="31">
        <v>388.22559000000001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1223.8499999999999</v>
      </c>
      <c r="D229" s="36">
        <v>1222.5166666666667</v>
      </c>
      <c r="E229" s="36">
        <v>1218.6333333333332</v>
      </c>
      <c r="F229" s="36">
        <v>1213.4166666666665</v>
      </c>
      <c r="G229" s="36">
        <v>1209.5333333333331</v>
      </c>
      <c r="H229" s="36">
        <v>1227.7333333333333</v>
      </c>
      <c r="I229" s="36">
        <v>1231.616666666667</v>
      </c>
      <c r="J229" s="36">
        <v>1236.8333333333335</v>
      </c>
      <c r="K229" s="31">
        <v>1226.4000000000001</v>
      </c>
      <c r="L229" s="31">
        <v>1217.3</v>
      </c>
      <c r="M229" s="31">
        <v>122.91305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2141.9</v>
      </c>
      <c r="D230" s="36">
        <v>2148.7000000000003</v>
      </c>
      <c r="E230" s="36">
        <v>2126.4500000000007</v>
      </c>
      <c r="F230" s="36">
        <v>2111.0000000000005</v>
      </c>
      <c r="G230" s="36">
        <v>2088.7500000000009</v>
      </c>
      <c r="H230" s="36">
        <v>2164.1500000000005</v>
      </c>
      <c r="I230" s="36">
        <v>2186.3999999999996</v>
      </c>
      <c r="J230" s="36">
        <v>2201.8500000000004</v>
      </c>
      <c r="K230" s="31">
        <v>2170.9499999999998</v>
      </c>
      <c r="L230" s="31">
        <v>2133.25</v>
      </c>
      <c r="M230" s="31">
        <v>6.1805700000000003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744.6</v>
      </c>
      <c r="D231" s="36">
        <v>743.7833333333333</v>
      </c>
      <c r="E231" s="36">
        <v>736.91666666666663</v>
      </c>
      <c r="F231" s="36">
        <v>729.23333333333335</v>
      </c>
      <c r="G231" s="36">
        <v>722.36666666666667</v>
      </c>
      <c r="H231" s="36">
        <v>751.46666666666658</v>
      </c>
      <c r="I231" s="36">
        <v>758.33333333333337</v>
      </c>
      <c r="J231" s="36">
        <v>766.01666666666654</v>
      </c>
      <c r="K231" s="31">
        <v>750.65</v>
      </c>
      <c r="L231" s="31">
        <v>736.1</v>
      </c>
      <c r="M231" s="31">
        <v>17.50966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822.2</v>
      </c>
      <c r="D232" s="36">
        <v>824.08333333333337</v>
      </c>
      <c r="E232" s="36">
        <v>816.16666666666674</v>
      </c>
      <c r="F232" s="36">
        <v>810.13333333333333</v>
      </c>
      <c r="G232" s="36">
        <v>802.2166666666667</v>
      </c>
      <c r="H232" s="36">
        <v>830.11666666666679</v>
      </c>
      <c r="I232" s="36">
        <v>838.03333333333353</v>
      </c>
      <c r="J232" s="36">
        <v>844.06666666666683</v>
      </c>
      <c r="K232" s="31">
        <v>832</v>
      </c>
      <c r="L232" s="31">
        <v>818.05</v>
      </c>
      <c r="M232" s="31">
        <v>1.81464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95.93</v>
      </c>
      <c r="D233" s="36">
        <v>96.386666666666656</v>
      </c>
      <c r="E233" s="36">
        <v>95.143333333333317</v>
      </c>
      <c r="F233" s="36">
        <v>94.356666666666655</v>
      </c>
      <c r="G233" s="36">
        <v>93.113333333333316</v>
      </c>
      <c r="H233" s="36">
        <v>97.173333333333318</v>
      </c>
      <c r="I233" s="36">
        <v>98.416666666666657</v>
      </c>
      <c r="J233" s="36">
        <v>99.203333333333319</v>
      </c>
      <c r="K233" s="31">
        <v>97.63</v>
      </c>
      <c r="L233" s="31">
        <v>95.6</v>
      </c>
      <c r="M233" s="31">
        <v>67.319379999999995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74.09</v>
      </c>
      <c r="D234" s="36">
        <v>74.213333333333324</v>
      </c>
      <c r="E234" s="36">
        <v>73.426666666666648</v>
      </c>
      <c r="F234" s="36">
        <v>72.763333333333321</v>
      </c>
      <c r="G234" s="36">
        <v>71.976666666666645</v>
      </c>
      <c r="H234" s="36">
        <v>74.876666666666651</v>
      </c>
      <c r="I234" s="36">
        <v>75.663333333333313</v>
      </c>
      <c r="J234" s="36">
        <v>76.326666666666654</v>
      </c>
      <c r="K234" s="31">
        <v>75</v>
      </c>
      <c r="L234" s="31">
        <v>73.55</v>
      </c>
      <c r="M234" s="31">
        <v>190.32559000000001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111.95</v>
      </c>
      <c r="D235" s="36">
        <v>112.19</v>
      </c>
      <c r="E235" s="36">
        <v>111.25999999999999</v>
      </c>
      <c r="F235" s="36">
        <v>110.57</v>
      </c>
      <c r="G235" s="36">
        <v>109.63999999999999</v>
      </c>
      <c r="H235" s="36">
        <v>112.88</v>
      </c>
      <c r="I235" s="36">
        <v>113.81</v>
      </c>
      <c r="J235" s="36">
        <v>114.5</v>
      </c>
      <c r="K235" s="31">
        <v>113.12</v>
      </c>
      <c r="L235" s="31">
        <v>111.5</v>
      </c>
      <c r="M235" s="31">
        <v>45.689109999999999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455.75</v>
      </c>
      <c r="D236" s="36">
        <v>458.08333333333331</v>
      </c>
      <c r="E236" s="36">
        <v>451.21666666666664</v>
      </c>
      <c r="F236" s="36">
        <v>446.68333333333334</v>
      </c>
      <c r="G236" s="36">
        <v>439.81666666666666</v>
      </c>
      <c r="H236" s="36">
        <v>462.61666666666662</v>
      </c>
      <c r="I236" s="36">
        <v>469.48333333333329</v>
      </c>
      <c r="J236" s="36">
        <v>474.01666666666659</v>
      </c>
      <c r="K236" s="31">
        <v>464.95</v>
      </c>
      <c r="L236" s="31">
        <v>453.55</v>
      </c>
      <c r="M236" s="31">
        <v>6.53104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66.31</v>
      </c>
      <c r="D237" s="36">
        <v>66.303333333333342</v>
      </c>
      <c r="E237" s="36">
        <v>65.706666666666678</v>
      </c>
      <c r="F237" s="36">
        <v>65.103333333333339</v>
      </c>
      <c r="G237" s="36">
        <v>64.506666666666675</v>
      </c>
      <c r="H237" s="36">
        <v>66.90666666666668</v>
      </c>
      <c r="I237" s="36">
        <v>67.503333333333345</v>
      </c>
      <c r="J237" s="36">
        <v>68.106666666666683</v>
      </c>
      <c r="K237" s="31">
        <v>66.900000000000006</v>
      </c>
      <c r="L237" s="31">
        <v>65.7</v>
      </c>
      <c r="M237" s="31">
        <v>199.14035999999999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264.45</v>
      </c>
      <c r="D238" s="36">
        <v>264.68333333333334</v>
      </c>
      <c r="E238" s="36">
        <v>262.91666666666669</v>
      </c>
      <c r="F238" s="36">
        <v>261.38333333333333</v>
      </c>
      <c r="G238" s="36">
        <v>259.61666666666667</v>
      </c>
      <c r="H238" s="36">
        <v>266.2166666666667</v>
      </c>
      <c r="I238" s="36">
        <v>267.98333333333335</v>
      </c>
      <c r="J238" s="36">
        <v>269.51666666666671</v>
      </c>
      <c r="K238" s="31">
        <v>266.45</v>
      </c>
      <c r="L238" s="31">
        <v>263.14999999999998</v>
      </c>
      <c r="M238" s="31">
        <v>33.40343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497.3</v>
      </c>
      <c r="D239" s="36">
        <v>498.7</v>
      </c>
      <c r="E239" s="36">
        <v>495.09999999999997</v>
      </c>
      <c r="F239" s="36">
        <v>492.9</v>
      </c>
      <c r="G239" s="36">
        <v>489.29999999999995</v>
      </c>
      <c r="H239" s="36">
        <v>500.9</v>
      </c>
      <c r="I239" s="36">
        <v>504.5</v>
      </c>
      <c r="J239" s="36">
        <v>506.7</v>
      </c>
      <c r="K239" s="31">
        <v>502.3</v>
      </c>
      <c r="L239" s="31">
        <v>496.5</v>
      </c>
      <c r="M239" s="31">
        <v>77.822159999999997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304.35000000000002</v>
      </c>
      <c r="D240" s="36">
        <v>304.28333333333336</v>
      </c>
      <c r="E240" s="36">
        <v>300.56666666666672</v>
      </c>
      <c r="F240" s="36">
        <v>296.78333333333336</v>
      </c>
      <c r="G240" s="36">
        <v>293.06666666666672</v>
      </c>
      <c r="H240" s="36">
        <v>308.06666666666672</v>
      </c>
      <c r="I240" s="36">
        <v>311.7833333333333</v>
      </c>
      <c r="J240" s="36">
        <v>315.56666666666672</v>
      </c>
      <c r="K240" s="31">
        <v>308</v>
      </c>
      <c r="L240" s="31">
        <v>300.5</v>
      </c>
      <c r="M240" s="31">
        <v>8.3306299999999993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371.2</v>
      </c>
      <c r="D241" s="36">
        <v>371.05</v>
      </c>
      <c r="E241" s="36">
        <v>366.3</v>
      </c>
      <c r="F241" s="36">
        <v>361.4</v>
      </c>
      <c r="G241" s="36">
        <v>356.65</v>
      </c>
      <c r="H241" s="36">
        <v>375.95000000000005</v>
      </c>
      <c r="I241" s="36">
        <v>380.70000000000005</v>
      </c>
      <c r="J241" s="36">
        <v>385.60000000000008</v>
      </c>
      <c r="K241" s="31">
        <v>375.8</v>
      </c>
      <c r="L241" s="31">
        <v>366.15</v>
      </c>
      <c r="M241" s="31">
        <v>47.382710000000003</v>
      </c>
      <c r="N241" s="1"/>
      <c r="O241" s="1"/>
    </row>
    <row r="242" spans="1:15" ht="12.75" customHeight="1">
      <c r="A242" s="33">
        <v>232</v>
      </c>
      <c r="B242" s="53" t="s">
        <v>899</v>
      </c>
      <c r="C242" s="31">
        <v>164.26</v>
      </c>
      <c r="D242" s="36">
        <v>165.39</v>
      </c>
      <c r="E242" s="36">
        <v>162.08999999999997</v>
      </c>
      <c r="F242" s="36">
        <v>159.91999999999999</v>
      </c>
      <c r="G242" s="36">
        <v>156.61999999999998</v>
      </c>
      <c r="H242" s="36">
        <v>167.55999999999997</v>
      </c>
      <c r="I242" s="36">
        <v>170.85999999999999</v>
      </c>
      <c r="J242" s="36">
        <v>173.02999999999997</v>
      </c>
      <c r="K242" s="31">
        <v>168.69</v>
      </c>
      <c r="L242" s="31">
        <v>163.22</v>
      </c>
      <c r="M242" s="31">
        <v>38.87359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3044.75</v>
      </c>
      <c r="D243" s="36">
        <v>3031.7166666666667</v>
      </c>
      <c r="E243" s="36">
        <v>2995.8833333333332</v>
      </c>
      <c r="F243" s="36">
        <v>2947.0166666666664</v>
      </c>
      <c r="G243" s="36">
        <v>2911.1833333333329</v>
      </c>
      <c r="H243" s="36">
        <v>3080.5833333333335</v>
      </c>
      <c r="I243" s="36">
        <v>3116.4166666666665</v>
      </c>
      <c r="J243" s="36">
        <v>3165.2833333333338</v>
      </c>
      <c r="K243" s="31">
        <v>3067.55</v>
      </c>
      <c r="L243" s="31">
        <v>2982.85</v>
      </c>
      <c r="M243" s="31">
        <v>5.5365500000000001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567.95000000000005</v>
      </c>
      <c r="D244" s="36">
        <v>563.65</v>
      </c>
      <c r="E244" s="36">
        <v>551.29999999999995</v>
      </c>
      <c r="F244" s="36">
        <v>534.65</v>
      </c>
      <c r="G244" s="36">
        <v>522.29999999999995</v>
      </c>
      <c r="H244" s="36">
        <v>580.29999999999995</v>
      </c>
      <c r="I244" s="36">
        <v>592.65000000000009</v>
      </c>
      <c r="J244" s="36">
        <v>609.29999999999995</v>
      </c>
      <c r="K244" s="31">
        <v>576</v>
      </c>
      <c r="L244" s="31">
        <v>547</v>
      </c>
      <c r="M244" s="31">
        <v>21.99296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203.51</v>
      </c>
      <c r="D245" s="36">
        <v>201.23333333333335</v>
      </c>
      <c r="E245" s="36">
        <v>197.0266666666667</v>
      </c>
      <c r="F245" s="36">
        <v>190.54333333333335</v>
      </c>
      <c r="G245" s="36">
        <v>186.3366666666667</v>
      </c>
      <c r="H245" s="36">
        <v>207.7166666666667</v>
      </c>
      <c r="I245" s="36">
        <v>211.92333333333335</v>
      </c>
      <c r="J245" s="36">
        <v>218.40666666666669</v>
      </c>
      <c r="K245" s="31">
        <v>205.44</v>
      </c>
      <c r="L245" s="31">
        <v>194.75</v>
      </c>
      <c r="M245" s="31">
        <v>539.94365000000005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654.20000000000005</v>
      </c>
      <c r="D246" s="36">
        <v>659.23333333333335</v>
      </c>
      <c r="E246" s="36">
        <v>646.76666666666665</v>
      </c>
      <c r="F246" s="36">
        <v>639.33333333333326</v>
      </c>
      <c r="G246" s="36">
        <v>626.86666666666656</v>
      </c>
      <c r="H246" s="36">
        <v>666.66666666666674</v>
      </c>
      <c r="I246" s="36">
        <v>679.13333333333344</v>
      </c>
      <c r="J246" s="36">
        <v>686.56666666666683</v>
      </c>
      <c r="K246" s="31">
        <v>671.7</v>
      </c>
      <c r="L246" s="31">
        <v>651.79999999999995</v>
      </c>
      <c r="M246" s="31">
        <v>29.94726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173.75</v>
      </c>
      <c r="D247" s="36">
        <v>174.49333333333334</v>
      </c>
      <c r="E247" s="36">
        <v>172.48666666666668</v>
      </c>
      <c r="F247" s="36">
        <v>171.22333333333333</v>
      </c>
      <c r="G247" s="36">
        <v>169.21666666666667</v>
      </c>
      <c r="H247" s="36">
        <v>175.75666666666669</v>
      </c>
      <c r="I247" s="36">
        <v>177.76333333333335</v>
      </c>
      <c r="J247" s="36">
        <v>179.0266666666667</v>
      </c>
      <c r="K247" s="31">
        <v>176.5</v>
      </c>
      <c r="L247" s="31">
        <v>173.23</v>
      </c>
      <c r="M247" s="31">
        <v>144.49023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60.74</v>
      </c>
      <c r="D248" s="36">
        <v>61.123333333333335</v>
      </c>
      <c r="E248" s="36">
        <v>60.116666666666667</v>
      </c>
      <c r="F248" s="36">
        <v>59.493333333333332</v>
      </c>
      <c r="G248" s="36">
        <v>58.486666666666665</v>
      </c>
      <c r="H248" s="36">
        <v>61.74666666666667</v>
      </c>
      <c r="I248" s="36">
        <v>62.75333333333333</v>
      </c>
      <c r="J248" s="36">
        <v>63.376666666666672</v>
      </c>
      <c r="K248" s="31">
        <v>62.13</v>
      </c>
      <c r="L248" s="31">
        <v>60.5</v>
      </c>
      <c r="M248" s="31">
        <v>58.568069999999999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927</v>
      </c>
      <c r="D249" s="36">
        <v>930.68333333333339</v>
      </c>
      <c r="E249" s="36">
        <v>921.81666666666683</v>
      </c>
      <c r="F249" s="36">
        <v>916.63333333333344</v>
      </c>
      <c r="G249" s="36">
        <v>907.76666666666688</v>
      </c>
      <c r="H249" s="36">
        <v>935.86666666666679</v>
      </c>
      <c r="I249" s="36">
        <v>944.73333333333335</v>
      </c>
      <c r="J249" s="36">
        <v>949.91666666666674</v>
      </c>
      <c r="K249" s="31">
        <v>939.55</v>
      </c>
      <c r="L249" s="31">
        <v>925.5</v>
      </c>
      <c r="M249" s="31">
        <v>10.63625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180.96</v>
      </c>
      <c r="D250" s="36">
        <v>181.48666666666668</v>
      </c>
      <c r="E250" s="36">
        <v>179.97333333333336</v>
      </c>
      <c r="F250" s="36">
        <v>178.98666666666668</v>
      </c>
      <c r="G250" s="36">
        <v>177.47333333333336</v>
      </c>
      <c r="H250" s="36">
        <v>182.47333333333336</v>
      </c>
      <c r="I250" s="36">
        <v>183.98666666666668</v>
      </c>
      <c r="J250" s="36">
        <v>184.97333333333336</v>
      </c>
      <c r="K250" s="31">
        <v>183</v>
      </c>
      <c r="L250" s="31">
        <v>180.5</v>
      </c>
      <c r="M250" s="31">
        <v>131.32709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1457.75</v>
      </c>
      <c r="D251" s="36">
        <v>1462.6666666666667</v>
      </c>
      <c r="E251" s="36">
        <v>1446.0833333333335</v>
      </c>
      <c r="F251" s="36">
        <v>1434.4166666666667</v>
      </c>
      <c r="G251" s="36">
        <v>1417.8333333333335</v>
      </c>
      <c r="H251" s="36">
        <v>1474.3333333333335</v>
      </c>
      <c r="I251" s="36">
        <v>1490.916666666667</v>
      </c>
      <c r="J251" s="36">
        <v>1502.5833333333335</v>
      </c>
      <c r="K251" s="31">
        <v>1479.25</v>
      </c>
      <c r="L251" s="31">
        <v>1451</v>
      </c>
      <c r="M251" s="31">
        <v>0.49174000000000001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538.70000000000005</v>
      </c>
      <c r="D252" s="36">
        <v>537.91666666666663</v>
      </c>
      <c r="E252" s="36">
        <v>535.83333333333326</v>
      </c>
      <c r="F252" s="36">
        <v>532.96666666666658</v>
      </c>
      <c r="G252" s="36">
        <v>530.88333333333321</v>
      </c>
      <c r="H252" s="36">
        <v>540.7833333333333</v>
      </c>
      <c r="I252" s="36">
        <v>542.86666666666656</v>
      </c>
      <c r="J252" s="36">
        <v>545.73333333333335</v>
      </c>
      <c r="K252" s="31">
        <v>540</v>
      </c>
      <c r="L252" s="31">
        <v>535.04999999999995</v>
      </c>
      <c r="M252" s="31">
        <v>14.25394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444.45</v>
      </c>
      <c r="D253" s="36">
        <v>444.59999999999997</v>
      </c>
      <c r="E253" s="36">
        <v>440.59999999999991</v>
      </c>
      <c r="F253" s="36">
        <v>436.74999999999994</v>
      </c>
      <c r="G253" s="36">
        <v>432.74999999999989</v>
      </c>
      <c r="H253" s="36">
        <v>448.44999999999993</v>
      </c>
      <c r="I253" s="36">
        <v>452.45000000000005</v>
      </c>
      <c r="J253" s="36">
        <v>456.29999999999995</v>
      </c>
      <c r="K253" s="31">
        <v>448.6</v>
      </c>
      <c r="L253" s="31">
        <v>440.75</v>
      </c>
      <c r="M253" s="31">
        <v>154.33839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1415.75</v>
      </c>
      <c r="D254" s="36">
        <v>1406.75</v>
      </c>
      <c r="E254" s="36">
        <v>1391.55</v>
      </c>
      <c r="F254" s="36">
        <v>1367.35</v>
      </c>
      <c r="G254" s="36">
        <v>1352.1499999999999</v>
      </c>
      <c r="H254" s="36">
        <v>1430.95</v>
      </c>
      <c r="I254" s="36">
        <v>1446.1499999999999</v>
      </c>
      <c r="J254" s="36">
        <v>1470.3500000000001</v>
      </c>
      <c r="K254" s="31">
        <v>1421.95</v>
      </c>
      <c r="L254" s="31">
        <v>1382.55</v>
      </c>
      <c r="M254" s="31">
        <v>65.327730000000003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7622.65</v>
      </c>
      <c r="D255" s="36">
        <v>7578.7</v>
      </c>
      <c r="E255" s="36">
        <v>7516.75</v>
      </c>
      <c r="F255" s="36">
        <v>7410.85</v>
      </c>
      <c r="G255" s="36">
        <v>7348.9000000000005</v>
      </c>
      <c r="H255" s="36">
        <v>7684.5999999999995</v>
      </c>
      <c r="I255" s="36">
        <v>7746.5499999999984</v>
      </c>
      <c r="J255" s="36">
        <v>7852.4499999999989</v>
      </c>
      <c r="K255" s="31">
        <v>7640.65</v>
      </c>
      <c r="L255" s="31">
        <v>7472.8</v>
      </c>
      <c r="M255" s="31">
        <v>2.4239999999999999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1939.1</v>
      </c>
      <c r="D256" s="36">
        <v>1929.1666666666667</v>
      </c>
      <c r="E256" s="36">
        <v>1907.3333333333335</v>
      </c>
      <c r="F256" s="36">
        <v>1875.5666666666668</v>
      </c>
      <c r="G256" s="36">
        <v>1853.7333333333336</v>
      </c>
      <c r="H256" s="36">
        <v>1960.9333333333334</v>
      </c>
      <c r="I256" s="36">
        <v>1982.7666666666669</v>
      </c>
      <c r="J256" s="36">
        <v>2014.5333333333333</v>
      </c>
      <c r="K256" s="31">
        <v>1951</v>
      </c>
      <c r="L256" s="31">
        <v>1897.4</v>
      </c>
      <c r="M256" s="31">
        <v>65.145309999999995</v>
      </c>
      <c r="N256" s="1"/>
      <c r="O256" s="1"/>
    </row>
    <row r="257" spans="1:15" ht="12.75" customHeight="1">
      <c r="A257" s="33">
        <v>247</v>
      </c>
      <c r="B257" s="53" t="s">
        <v>855</v>
      </c>
      <c r="C257" s="31">
        <v>226.31</v>
      </c>
      <c r="D257" s="36">
        <v>227.76999999999998</v>
      </c>
      <c r="E257" s="36">
        <v>218.53999999999996</v>
      </c>
      <c r="F257" s="36">
        <v>210.76999999999998</v>
      </c>
      <c r="G257" s="36">
        <v>201.53999999999996</v>
      </c>
      <c r="H257" s="36">
        <v>235.53999999999996</v>
      </c>
      <c r="I257" s="36">
        <v>244.76999999999998</v>
      </c>
      <c r="J257" s="36">
        <v>252.53999999999996</v>
      </c>
      <c r="K257" s="31">
        <v>237</v>
      </c>
      <c r="L257" s="31">
        <v>220</v>
      </c>
      <c r="M257" s="31">
        <v>173.04407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981.95</v>
      </c>
      <c r="D258" s="36">
        <v>997.69999999999993</v>
      </c>
      <c r="E258" s="36">
        <v>956.34999999999991</v>
      </c>
      <c r="F258" s="36">
        <v>930.75</v>
      </c>
      <c r="G258" s="36">
        <v>889.4</v>
      </c>
      <c r="H258" s="36">
        <v>1023.2999999999998</v>
      </c>
      <c r="I258" s="36">
        <v>1064.6500000000001</v>
      </c>
      <c r="J258" s="36">
        <v>1090.2499999999998</v>
      </c>
      <c r="K258" s="31">
        <v>1039.05</v>
      </c>
      <c r="L258" s="31">
        <v>972.1</v>
      </c>
      <c r="M258" s="31">
        <v>9.55105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4859.8500000000004</v>
      </c>
      <c r="D259" s="36">
        <v>4844.55</v>
      </c>
      <c r="E259" s="36">
        <v>4745.3</v>
      </c>
      <c r="F259" s="36">
        <v>4630.75</v>
      </c>
      <c r="G259" s="36">
        <v>4531.5</v>
      </c>
      <c r="H259" s="36">
        <v>4959.1000000000004</v>
      </c>
      <c r="I259" s="36">
        <v>5058.3500000000004</v>
      </c>
      <c r="J259" s="36">
        <v>5172.9000000000005</v>
      </c>
      <c r="K259" s="31">
        <v>4943.8</v>
      </c>
      <c r="L259" s="31">
        <v>4730</v>
      </c>
      <c r="M259" s="31">
        <v>19.55254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1397.05</v>
      </c>
      <c r="D260" s="36">
        <v>1398.7</v>
      </c>
      <c r="E260" s="36">
        <v>1387.4</v>
      </c>
      <c r="F260" s="36">
        <v>1377.75</v>
      </c>
      <c r="G260" s="36">
        <v>1366.45</v>
      </c>
      <c r="H260" s="36">
        <v>1408.3500000000001</v>
      </c>
      <c r="I260" s="36">
        <v>1419.6499999999999</v>
      </c>
      <c r="J260" s="36">
        <v>1429.3000000000002</v>
      </c>
      <c r="K260" s="31">
        <v>1410</v>
      </c>
      <c r="L260" s="31">
        <v>1389.05</v>
      </c>
      <c r="M260" s="31">
        <v>5.1459299999999999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1969.05</v>
      </c>
      <c r="D261" s="36">
        <v>1970.3500000000001</v>
      </c>
      <c r="E261" s="36">
        <v>1948.7500000000002</v>
      </c>
      <c r="F261" s="36">
        <v>1928.45</v>
      </c>
      <c r="G261" s="36">
        <v>1906.8500000000001</v>
      </c>
      <c r="H261" s="36">
        <v>1990.6500000000003</v>
      </c>
      <c r="I261" s="36">
        <v>2012.2500000000002</v>
      </c>
      <c r="J261" s="36">
        <v>2032.5500000000004</v>
      </c>
      <c r="K261" s="31">
        <v>1991.95</v>
      </c>
      <c r="L261" s="31">
        <v>1950.05</v>
      </c>
      <c r="M261" s="31">
        <v>2.7288899999999998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4424.55</v>
      </c>
      <c r="D262" s="36">
        <v>4470.3833333333332</v>
      </c>
      <c r="E262" s="36">
        <v>4365.7666666666664</v>
      </c>
      <c r="F262" s="36">
        <v>4306.9833333333336</v>
      </c>
      <c r="G262" s="36">
        <v>4202.3666666666668</v>
      </c>
      <c r="H262" s="36">
        <v>4529.1666666666661</v>
      </c>
      <c r="I262" s="36">
        <v>4633.7833333333328</v>
      </c>
      <c r="J262" s="36">
        <v>4692.5666666666657</v>
      </c>
      <c r="K262" s="31">
        <v>4575</v>
      </c>
      <c r="L262" s="31">
        <v>4411.6000000000004</v>
      </c>
      <c r="M262" s="31">
        <v>1.75302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1953.35</v>
      </c>
      <c r="D263" s="36">
        <v>1957.75</v>
      </c>
      <c r="E263" s="36">
        <v>1903.5</v>
      </c>
      <c r="F263" s="36">
        <v>1853.65</v>
      </c>
      <c r="G263" s="36">
        <v>1799.4</v>
      </c>
      <c r="H263" s="36">
        <v>2007.6</v>
      </c>
      <c r="I263" s="36">
        <v>2061.85</v>
      </c>
      <c r="J263" s="36">
        <v>2111.6999999999998</v>
      </c>
      <c r="K263" s="31">
        <v>2012</v>
      </c>
      <c r="L263" s="31">
        <v>1907.9</v>
      </c>
      <c r="M263" s="31">
        <v>6.2071899999999998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792.3</v>
      </c>
      <c r="D264" s="36">
        <v>794.41666666666663</v>
      </c>
      <c r="E264" s="36">
        <v>785.88333333333321</v>
      </c>
      <c r="F264" s="36">
        <v>779.46666666666658</v>
      </c>
      <c r="G264" s="36">
        <v>770.93333333333317</v>
      </c>
      <c r="H264" s="36">
        <v>800.83333333333326</v>
      </c>
      <c r="I264" s="36">
        <v>809.36666666666679</v>
      </c>
      <c r="J264" s="36">
        <v>815.7833333333333</v>
      </c>
      <c r="K264" s="31">
        <v>802.95</v>
      </c>
      <c r="L264" s="31">
        <v>788</v>
      </c>
      <c r="M264" s="31">
        <v>1.04888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470.05</v>
      </c>
      <c r="D265" s="36">
        <v>472.05</v>
      </c>
      <c r="E265" s="36">
        <v>467.3</v>
      </c>
      <c r="F265" s="36">
        <v>464.55</v>
      </c>
      <c r="G265" s="36">
        <v>459.8</v>
      </c>
      <c r="H265" s="36">
        <v>474.8</v>
      </c>
      <c r="I265" s="36">
        <v>479.55</v>
      </c>
      <c r="J265" s="36">
        <v>482.3</v>
      </c>
      <c r="K265" s="31">
        <v>476.8</v>
      </c>
      <c r="L265" s="31">
        <v>469.3</v>
      </c>
      <c r="M265" s="31">
        <v>2.70234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101.85</v>
      </c>
      <c r="D266" s="36">
        <v>102.28333333333335</v>
      </c>
      <c r="E266" s="36">
        <v>100.56666666666669</v>
      </c>
      <c r="F266" s="36">
        <v>99.283333333333346</v>
      </c>
      <c r="G266" s="36">
        <v>97.566666666666691</v>
      </c>
      <c r="H266" s="36">
        <v>103.56666666666669</v>
      </c>
      <c r="I266" s="36">
        <v>105.28333333333336</v>
      </c>
      <c r="J266" s="36">
        <v>106.56666666666669</v>
      </c>
      <c r="K266" s="31">
        <v>104</v>
      </c>
      <c r="L266" s="31">
        <v>101</v>
      </c>
      <c r="M266" s="31">
        <v>65.106080000000006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736.6</v>
      </c>
      <c r="D267" s="36">
        <v>733.29999999999984</v>
      </c>
      <c r="E267" s="36">
        <v>726.59999999999968</v>
      </c>
      <c r="F267" s="36">
        <v>716.5999999999998</v>
      </c>
      <c r="G267" s="36">
        <v>709.89999999999964</v>
      </c>
      <c r="H267" s="36">
        <v>743.29999999999973</v>
      </c>
      <c r="I267" s="36">
        <v>749.99999999999977</v>
      </c>
      <c r="J267" s="36">
        <v>759.99999999999977</v>
      </c>
      <c r="K267" s="31">
        <v>740</v>
      </c>
      <c r="L267" s="31">
        <v>723.3</v>
      </c>
      <c r="M267" s="31">
        <v>18.303629999999998</v>
      </c>
      <c r="N267" s="1"/>
      <c r="O267" s="1"/>
    </row>
    <row r="268" spans="1:15" ht="12.75" customHeight="1">
      <c r="A268" s="33">
        <v>258</v>
      </c>
      <c r="B268" s="53" t="s">
        <v>856</v>
      </c>
      <c r="C268" s="31">
        <v>330.3</v>
      </c>
      <c r="D268" s="36">
        <v>331.91666666666669</v>
      </c>
      <c r="E268" s="36">
        <v>327.38333333333338</v>
      </c>
      <c r="F268" s="36">
        <v>324.4666666666667</v>
      </c>
      <c r="G268" s="36">
        <v>319.93333333333339</v>
      </c>
      <c r="H268" s="36">
        <v>334.83333333333337</v>
      </c>
      <c r="I268" s="36">
        <v>339.36666666666667</v>
      </c>
      <c r="J268" s="36">
        <v>342.28333333333336</v>
      </c>
      <c r="K268" s="31">
        <v>336.45</v>
      </c>
      <c r="L268" s="31">
        <v>329</v>
      </c>
      <c r="M268" s="31">
        <v>28.38514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949.25</v>
      </c>
      <c r="D269" s="36">
        <v>945.25</v>
      </c>
      <c r="E269" s="36">
        <v>939</v>
      </c>
      <c r="F269" s="36">
        <v>928.75</v>
      </c>
      <c r="G269" s="36">
        <v>922.5</v>
      </c>
      <c r="H269" s="36">
        <v>955.5</v>
      </c>
      <c r="I269" s="36">
        <v>961.75</v>
      </c>
      <c r="J269" s="36">
        <v>972</v>
      </c>
      <c r="K269" s="31">
        <v>951.5</v>
      </c>
      <c r="L269" s="31">
        <v>935</v>
      </c>
      <c r="M269" s="31">
        <v>22.85575</v>
      </c>
      <c r="N269" s="1"/>
      <c r="O269" s="1"/>
    </row>
    <row r="270" spans="1:15" ht="12.75" customHeight="1">
      <c r="A270" s="33">
        <v>260</v>
      </c>
      <c r="B270" s="53" t="s">
        <v>857</v>
      </c>
      <c r="C270" s="31">
        <v>916.25</v>
      </c>
      <c r="D270" s="36">
        <v>913.08333333333337</v>
      </c>
      <c r="E270" s="36">
        <v>891.16666666666674</v>
      </c>
      <c r="F270" s="36">
        <v>866.08333333333337</v>
      </c>
      <c r="G270" s="36">
        <v>844.16666666666674</v>
      </c>
      <c r="H270" s="36">
        <v>938.16666666666674</v>
      </c>
      <c r="I270" s="36">
        <v>960.08333333333348</v>
      </c>
      <c r="J270" s="36">
        <v>985.16666666666674</v>
      </c>
      <c r="K270" s="31">
        <v>935</v>
      </c>
      <c r="L270" s="31">
        <v>888</v>
      </c>
      <c r="M270" s="31">
        <v>0.86822999999999995</v>
      </c>
      <c r="N270" s="1"/>
      <c r="O270" s="1"/>
    </row>
    <row r="271" spans="1:15" ht="12.75" customHeight="1">
      <c r="A271" s="33">
        <v>261</v>
      </c>
      <c r="B271" s="53" t="s">
        <v>858</v>
      </c>
      <c r="C271" s="31">
        <v>108.59</v>
      </c>
      <c r="D271" s="36">
        <v>108.69666666666667</v>
      </c>
      <c r="E271" s="36">
        <v>108.14333333333335</v>
      </c>
      <c r="F271" s="36">
        <v>107.69666666666667</v>
      </c>
      <c r="G271" s="36">
        <v>107.14333333333335</v>
      </c>
      <c r="H271" s="36">
        <v>109.14333333333335</v>
      </c>
      <c r="I271" s="36">
        <v>109.69666666666666</v>
      </c>
      <c r="J271" s="36">
        <v>110.14333333333335</v>
      </c>
      <c r="K271" s="31">
        <v>109.25</v>
      </c>
      <c r="L271" s="31">
        <v>108.25</v>
      </c>
      <c r="M271" s="31">
        <v>15.88885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684.9</v>
      </c>
      <c r="D272" s="36">
        <v>687.61666666666667</v>
      </c>
      <c r="E272" s="36">
        <v>678.33333333333337</v>
      </c>
      <c r="F272" s="36">
        <v>671.76666666666665</v>
      </c>
      <c r="G272" s="36">
        <v>662.48333333333335</v>
      </c>
      <c r="H272" s="36">
        <v>694.18333333333339</v>
      </c>
      <c r="I272" s="36">
        <v>703.4666666666667</v>
      </c>
      <c r="J272" s="36">
        <v>710.03333333333342</v>
      </c>
      <c r="K272" s="31">
        <v>696.9</v>
      </c>
      <c r="L272" s="31">
        <v>681.05</v>
      </c>
      <c r="M272" s="31">
        <v>9.6256799999999991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729.15</v>
      </c>
      <c r="D273" s="36">
        <v>730.6</v>
      </c>
      <c r="E273" s="36">
        <v>722.55000000000007</v>
      </c>
      <c r="F273" s="36">
        <v>715.95</v>
      </c>
      <c r="G273" s="36">
        <v>707.90000000000009</v>
      </c>
      <c r="H273" s="36">
        <v>737.2</v>
      </c>
      <c r="I273" s="36">
        <v>745.25</v>
      </c>
      <c r="J273" s="36">
        <v>751.85</v>
      </c>
      <c r="K273" s="31">
        <v>738.65</v>
      </c>
      <c r="L273" s="31">
        <v>724</v>
      </c>
      <c r="M273" s="31">
        <v>4.27806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968.9</v>
      </c>
      <c r="D274" s="36">
        <v>968.9666666666667</v>
      </c>
      <c r="E274" s="36">
        <v>962.93333333333339</v>
      </c>
      <c r="F274" s="36">
        <v>956.9666666666667</v>
      </c>
      <c r="G274" s="36">
        <v>950.93333333333339</v>
      </c>
      <c r="H274" s="36">
        <v>974.93333333333339</v>
      </c>
      <c r="I274" s="36">
        <v>980.9666666666667</v>
      </c>
      <c r="J274" s="36">
        <v>986.93333333333339</v>
      </c>
      <c r="K274" s="31">
        <v>975</v>
      </c>
      <c r="L274" s="31">
        <v>963</v>
      </c>
      <c r="M274" s="31">
        <v>9.1422500000000007</v>
      </c>
      <c r="N274" s="1"/>
      <c r="O274" s="1"/>
    </row>
    <row r="275" spans="1:15" ht="12.75" customHeight="1">
      <c r="A275" s="33">
        <v>265</v>
      </c>
      <c r="B275" s="53" t="s">
        <v>859</v>
      </c>
      <c r="C275" s="31">
        <v>322.25</v>
      </c>
      <c r="D275" s="36">
        <v>324.46666666666664</v>
      </c>
      <c r="E275" s="36">
        <v>318.68333333333328</v>
      </c>
      <c r="F275" s="36">
        <v>315.11666666666662</v>
      </c>
      <c r="G275" s="36">
        <v>309.33333333333326</v>
      </c>
      <c r="H275" s="36">
        <v>328.0333333333333</v>
      </c>
      <c r="I275" s="36">
        <v>333.81666666666672</v>
      </c>
      <c r="J275" s="36">
        <v>337.38333333333333</v>
      </c>
      <c r="K275" s="31">
        <v>330.25</v>
      </c>
      <c r="L275" s="31">
        <v>320.89999999999998</v>
      </c>
      <c r="M275" s="31">
        <v>214.70187000000001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656.1</v>
      </c>
      <c r="D276" s="36">
        <v>657.66666666666663</v>
      </c>
      <c r="E276" s="36">
        <v>647.68333333333328</v>
      </c>
      <c r="F276" s="36">
        <v>639.26666666666665</v>
      </c>
      <c r="G276" s="36">
        <v>629.2833333333333</v>
      </c>
      <c r="H276" s="36">
        <v>666.08333333333326</v>
      </c>
      <c r="I276" s="36">
        <v>676.06666666666661</v>
      </c>
      <c r="J276" s="36">
        <v>684.48333333333323</v>
      </c>
      <c r="K276" s="31">
        <v>667.65</v>
      </c>
      <c r="L276" s="31">
        <v>649.25</v>
      </c>
      <c r="M276" s="31">
        <v>20.323560000000001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653.35</v>
      </c>
      <c r="D277" s="36">
        <v>656.4666666666667</v>
      </c>
      <c r="E277" s="36">
        <v>645.03333333333342</v>
      </c>
      <c r="F277" s="36">
        <v>636.7166666666667</v>
      </c>
      <c r="G277" s="36">
        <v>625.28333333333342</v>
      </c>
      <c r="H277" s="36">
        <v>664.78333333333342</v>
      </c>
      <c r="I277" s="36">
        <v>676.21666666666681</v>
      </c>
      <c r="J277" s="36">
        <v>684.53333333333342</v>
      </c>
      <c r="K277" s="31">
        <v>667.9</v>
      </c>
      <c r="L277" s="31">
        <v>648.15</v>
      </c>
      <c r="M277" s="31">
        <v>4.3863599999999998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925.95</v>
      </c>
      <c r="D278" s="36">
        <v>927.91666666666663</v>
      </c>
      <c r="E278" s="36">
        <v>912.0333333333333</v>
      </c>
      <c r="F278" s="36">
        <v>898.11666666666667</v>
      </c>
      <c r="G278" s="36">
        <v>882.23333333333335</v>
      </c>
      <c r="H278" s="36">
        <v>941.83333333333326</v>
      </c>
      <c r="I278" s="36">
        <v>957.7166666666667</v>
      </c>
      <c r="J278" s="36">
        <v>971.63333333333321</v>
      </c>
      <c r="K278" s="31">
        <v>943.8</v>
      </c>
      <c r="L278" s="31">
        <v>914</v>
      </c>
      <c r="M278" s="31">
        <v>2.7383000000000002</v>
      </c>
      <c r="N278" s="1"/>
      <c r="O278" s="1"/>
    </row>
    <row r="279" spans="1:15" ht="12.75" customHeight="1">
      <c r="A279" s="33">
        <v>269</v>
      </c>
      <c r="B279" s="53" t="s">
        <v>860</v>
      </c>
      <c r="C279" s="31">
        <v>562.65</v>
      </c>
      <c r="D279" s="36">
        <v>562.95000000000005</v>
      </c>
      <c r="E279" s="36">
        <v>557.90000000000009</v>
      </c>
      <c r="F279" s="36">
        <v>553.15000000000009</v>
      </c>
      <c r="G279" s="36">
        <v>548.10000000000014</v>
      </c>
      <c r="H279" s="36">
        <v>567.70000000000005</v>
      </c>
      <c r="I279" s="36">
        <v>572.75</v>
      </c>
      <c r="J279" s="36">
        <v>577.5</v>
      </c>
      <c r="K279" s="31">
        <v>568</v>
      </c>
      <c r="L279" s="31">
        <v>558.20000000000005</v>
      </c>
      <c r="M279" s="31">
        <v>5.5485600000000002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1269.8499999999999</v>
      </c>
      <c r="D280" s="36">
        <v>1286.8666666666666</v>
      </c>
      <c r="E280" s="36">
        <v>1245.583333333333</v>
      </c>
      <c r="F280" s="36">
        <v>1221.3166666666664</v>
      </c>
      <c r="G280" s="36">
        <v>1180.0333333333328</v>
      </c>
      <c r="H280" s="36">
        <v>1311.1333333333332</v>
      </c>
      <c r="I280" s="36">
        <v>1352.4166666666665</v>
      </c>
      <c r="J280" s="36">
        <v>1376.6833333333334</v>
      </c>
      <c r="K280" s="31">
        <v>1328.15</v>
      </c>
      <c r="L280" s="31">
        <v>1262.5999999999999</v>
      </c>
      <c r="M280" s="31">
        <v>2.3340999999999998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541.5</v>
      </c>
      <c r="D281" s="36">
        <v>547.38333333333333</v>
      </c>
      <c r="E281" s="36">
        <v>531.11666666666667</v>
      </c>
      <c r="F281" s="36">
        <v>520.73333333333335</v>
      </c>
      <c r="G281" s="36">
        <v>504.4666666666667</v>
      </c>
      <c r="H281" s="36">
        <v>557.76666666666665</v>
      </c>
      <c r="I281" s="36">
        <v>574.0333333333333</v>
      </c>
      <c r="J281" s="36">
        <v>584.41666666666663</v>
      </c>
      <c r="K281" s="31">
        <v>563.65</v>
      </c>
      <c r="L281" s="31">
        <v>537</v>
      </c>
      <c r="M281" s="31">
        <v>8.5321599999999993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854.9</v>
      </c>
      <c r="D282" s="36">
        <v>863.44999999999993</v>
      </c>
      <c r="E282" s="36">
        <v>842.49999999999989</v>
      </c>
      <c r="F282" s="36">
        <v>830.09999999999991</v>
      </c>
      <c r="G282" s="36">
        <v>809.14999999999986</v>
      </c>
      <c r="H282" s="36">
        <v>875.84999999999991</v>
      </c>
      <c r="I282" s="36">
        <v>896.8</v>
      </c>
      <c r="J282" s="36">
        <v>909.19999999999993</v>
      </c>
      <c r="K282" s="31">
        <v>884.4</v>
      </c>
      <c r="L282" s="31">
        <v>851.05</v>
      </c>
      <c r="M282" s="31">
        <v>1.31918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4544.1499999999996</v>
      </c>
      <c r="D283" s="36">
        <v>4548.2166666666662</v>
      </c>
      <c r="E283" s="36">
        <v>4501.4833333333327</v>
      </c>
      <c r="F283" s="36">
        <v>4458.8166666666666</v>
      </c>
      <c r="G283" s="36">
        <v>4412.083333333333</v>
      </c>
      <c r="H283" s="36">
        <v>4590.8833333333323</v>
      </c>
      <c r="I283" s="36">
        <v>4637.6166666666659</v>
      </c>
      <c r="J283" s="36">
        <v>4680.2833333333319</v>
      </c>
      <c r="K283" s="31">
        <v>4594.95</v>
      </c>
      <c r="L283" s="31">
        <v>4505.55</v>
      </c>
      <c r="M283" s="31">
        <v>0.80854999999999999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335.45</v>
      </c>
      <c r="D284" s="36">
        <v>337.78333333333336</v>
      </c>
      <c r="E284" s="36">
        <v>332.56666666666672</v>
      </c>
      <c r="F284" s="36">
        <v>329.68333333333334</v>
      </c>
      <c r="G284" s="36">
        <v>324.4666666666667</v>
      </c>
      <c r="H284" s="36">
        <v>340.66666666666674</v>
      </c>
      <c r="I284" s="36">
        <v>345.88333333333333</v>
      </c>
      <c r="J284" s="36">
        <v>348.76666666666677</v>
      </c>
      <c r="K284" s="31">
        <v>343</v>
      </c>
      <c r="L284" s="31">
        <v>334.9</v>
      </c>
      <c r="M284" s="31">
        <v>6.2354500000000002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1847.05</v>
      </c>
      <c r="D285" s="36">
        <v>1870.2166666666665</v>
      </c>
      <c r="E285" s="36">
        <v>1819.4333333333329</v>
      </c>
      <c r="F285" s="36">
        <v>1791.8166666666664</v>
      </c>
      <c r="G285" s="36">
        <v>1741.0333333333328</v>
      </c>
      <c r="H285" s="36">
        <v>1897.833333333333</v>
      </c>
      <c r="I285" s="36">
        <v>1948.6166666666663</v>
      </c>
      <c r="J285" s="36">
        <v>1976.2333333333331</v>
      </c>
      <c r="K285" s="31">
        <v>1921</v>
      </c>
      <c r="L285" s="31">
        <v>1842.6</v>
      </c>
      <c r="M285" s="31">
        <v>12.304460000000001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299.60000000000002</v>
      </c>
      <c r="D286" s="36">
        <v>302.05</v>
      </c>
      <c r="E286" s="36">
        <v>296.10000000000002</v>
      </c>
      <c r="F286" s="36">
        <v>292.60000000000002</v>
      </c>
      <c r="G286" s="36">
        <v>286.65000000000003</v>
      </c>
      <c r="H286" s="36">
        <v>305.55</v>
      </c>
      <c r="I286" s="36">
        <v>311.49999999999994</v>
      </c>
      <c r="J286" s="36">
        <v>315</v>
      </c>
      <c r="K286" s="31">
        <v>308</v>
      </c>
      <c r="L286" s="31">
        <v>298.55</v>
      </c>
      <c r="M286" s="31">
        <v>10.245839999999999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926.9</v>
      </c>
      <c r="D287" s="36">
        <v>921.30000000000007</v>
      </c>
      <c r="E287" s="36">
        <v>910.60000000000014</v>
      </c>
      <c r="F287" s="36">
        <v>894.30000000000007</v>
      </c>
      <c r="G287" s="36">
        <v>883.60000000000014</v>
      </c>
      <c r="H287" s="36">
        <v>937.60000000000014</v>
      </c>
      <c r="I287" s="36">
        <v>948.30000000000018</v>
      </c>
      <c r="J287" s="36">
        <v>964.60000000000014</v>
      </c>
      <c r="K287" s="31">
        <v>932</v>
      </c>
      <c r="L287" s="31">
        <v>905</v>
      </c>
      <c r="M287" s="31">
        <v>0.67540999999999995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1342.25</v>
      </c>
      <c r="D288" s="36">
        <v>1348.4166666666667</v>
      </c>
      <c r="E288" s="36">
        <v>1331.8333333333335</v>
      </c>
      <c r="F288" s="36">
        <v>1321.4166666666667</v>
      </c>
      <c r="G288" s="36">
        <v>1304.8333333333335</v>
      </c>
      <c r="H288" s="36">
        <v>1358.8333333333335</v>
      </c>
      <c r="I288" s="36">
        <v>1375.416666666667</v>
      </c>
      <c r="J288" s="36">
        <v>1385.8333333333335</v>
      </c>
      <c r="K288" s="31">
        <v>1365</v>
      </c>
      <c r="L288" s="31">
        <v>1338</v>
      </c>
      <c r="M288" s="31">
        <v>0.69115000000000004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1337.6</v>
      </c>
      <c r="D289" s="36">
        <v>1337.2</v>
      </c>
      <c r="E289" s="36">
        <v>1320.4</v>
      </c>
      <c r="F289" s="36">
        <v>1303.2</v>
      </c>
      <c r="G289" s="36">
        <v>1286.4000000000001</v>
      </c>
      <c r="H289" s="36">
        <v>1354.4</v>
      </c>
      <c r="I289" s="36">
        <v>1371.1999999999998</v>
      </c>
      <c r="J289" s="36">
        <v>1388.4</v>
      </c>
      <c r="K289" s="31">
        <v>1354</v>
      </c>
      <c r="L289" s="31">
        <v>1320</v>
      </c>
      <c r="M289" s="31">
        <v>1.29786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611.20000000000005</v>
      </c>
      <c r="D290" s="36">
        <v>608.73333333333335</v>
      </c>
      <c r="E290" s="36">
        <v>601.4666666666667</v>
      </c>
      <c r="F290" s="36">
        <v>591.73333333333335</v>
      </c>
      <c r="G290" s="36">
        <v>584.4666666666667</v>
      </c>
      <c r="H290" s="36">
        <v>618.4666666666667</v>
      </c>
      <c r="I290" s="36">
        <v>625.73333333333335</v>
      </c>
      <c r="J290" s="36">
        <v>635.4666666666667</v>
      </c>
      <c r="K290" s="31">
        <v>616</v>
      </c>
      <c r="L290" s="31">
        <v>599</v>
      </c>
      <c r="M290" s="31">
        <v>36.344799999999999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297.55</v>
      </c>
      <c r="D291" s="36">
        <v>297.86666666666673</v>
      </c>
      <c r="E291" s="36">
        <v>295.38333333333344</v>
      </c>
      <c r="F291" s="36">
        <v>293.2166666666667</v>
      </c>
      <c r="G291" s="36">
        <v>290.73333333333341</v>
      </c>
      <c r="H291" s="36">
        <v>300.03333333333347</v>
      </c>
      <c r="I291" s="36">
        <v>302.51666666666671</v>
      </c>
      <c r="J291" s="36">
        <v>304.68333333333351</v>
      </c>
      <c r="K291" s="31">
        <v>300.35000000000002</v>
      </c>
      <c r="L291" s="31">
        <v>295.7</v>
      </c>
      <c r="M291" s="31">
        <v>5.8221400000000001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222.92</v>
      </c>
      <c r="D292" s="36">
        <v>224.51333333333332</v>
      </c>
      <c r="E292" s="36">
        <v>220.62666666666664</v>
      </c>
      <c r="F292" s="36">
        <v>218.33333333333331</v>
      </c>
      <c r="G292" s="36">
        <v>214.44666666666663</v>
      </c>
      <c r="H292" s="36">
        <v>226.80666666666664</v>
      </c>
      <c r="I292" s="36">
        <v>230.6933333333333</v>
      </c>
      <c r="J292" s="36">
        <v>232.98666666666665</v>
      </c>
      <c r="K292" s="31">
        <v>228.4</v>
      </c>
      <c r="L292" s="31">
        <v>222.22</v>
      </c>
      <c r="M292" s="31">
        <v>7.6489500000000001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4881.6000000000004</v>
      </c>
      <c r="D293" s="36">
        <v>4927.2</v>
      </c>
      <c r="E293" s="36">
        <v>4814.3999999999996</v>
      </c>
      <c r="F293" s="36">
        <v>4747.2</v>
      </c>
      <c r="G293" s="36">
        <v>4634.3999999999996</v>
      </c>
      <c r="H293" s="36">
        <v>4994.3999999999996</v>
      </c>
      <c r="I293" s="36">
        <v>5107.2000000000007</v>
      </c>
      <c r="J293" s="36">
        <v>5174.3999999999996</v>
      </c>
      <c r="K293" s="31">
        <v>5040</v>
      </c>
      <c r="L293" s="31">
        <v>4860</v>
      </c>
      <c r="M293" s="31">
        <v>2.1697000000000002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868.05</v>
      </c>
      <c r="D294" s="36">
        <v>864.61666666666667</v>
      </c>
      <c r="E294" s="36">
        <v>858.23333333333335</v>
      </c>
      <c r="F294" s="36">
        <v>848.41666666666663</v>
      </c>
      <c r="G294" s="36">
        <v>842.0333333333333</v>
      </c>
      <c r="H294" s="36">
        <v>874.43333333333339</v>
      </c>
      <c r="I294" s="36">
        <v>880.81666666666683</v>
      </c>
      <c r="J294" s="36">
        <v>890.63333333333344</v>
      </c>
      <c r="K294" s="31">
        <v>871</v>
      </c>
      <c r="L294" s="31">
        <v>854.8</v>
      </c>
      <c r="M294" s="31">
        <v>2.5984400000000001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1073.25</v>
      </c>
      <c r="D295" s="36">
        <v>1095.6333333333334</v>
      </c>
      <c r="E295" s="36">
        <v>1045.6166666666668</v>
      </c>
      <c r="F295" s="36">
        <v>1017.9833333333333</v>
      </c>
      <c r="G295" s="36">
        <v>967.9666666666667</v>
      </c>
      <c r="H295" s="36">
        <v>1123.2666666666669</v>
      </c>
      <c r="I295" s="36">
        <v>1173.2833333333338</v>
      </c>
      <c r="J295" s="36">
        <v>1200.916666666667</v>
      </c>
      <c r="K295" s="31">
        <v>1145.6500000000001</v>
      </c>
      <c r="L295" s="31">
        <v>1068</v>
      </c>
      <c r="M295" s="31">
        <v>23.29363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1791.3</v>
      </c>
      <c r="D296" s="36">
        <v>1794.3499999999997</v>
      </c>
      <c r="E296" s="36">
        <v>1782.7999999999993</v>
      </c>
      <c r="F296" s="36">
        <v>1774.2999999999995</v>
      </c>
      <c r="G296" s="36">
        <v>1762.7499999999991</v>
      </c>
      <c r="H296" s="36">
        <v>1802.8499999999995</v>
      </c>
      <c r="I296" s="36">
        <v>1814.4</v>
      </c>
      <c r="J296" s="36">
        <v>1822.8999999999996</v>
      </c>
      <c r="K296" s="31">
        <v>1805.9</v>
      </c>
      <c r="L296" s="31">
        <v>1785.85</v>
      </c>
      <c r="M296" s="31">
        <v>42.807960000000001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2510.25</v>
      </c>
      <c r="D297" s="36">
        <v>2501.5</v>
      </c>
      <c r="E297" s="36">
        <v>2474.0500000000002</v>
      </c>
      <c r="F297" s="36">
        <v>2437.8500000000004</v>
      </c>
      <c r="G297" s="36">
        <v>2410.4000000000005</v>
      </c>
      <c r="H297" s="36">
        <v>2537.6999999999998</v>
      </c>
      <c r="I297" s="36">
        <v>2565.1499999999996</v>
      </c>
      <c r="J297" s="36">
        <v>2601.3499999999995</v>
      </c>
      <c r="K297" s="31">
        <v>2528.9499999999998</v>
      </c>
      <c r="L297" s="31">
        <v>2465.3000000000002</v>
      </c>
      <c r="M297" s="31">
        <v>0.70123999999999997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170.52</v>
      </c>
      <c r="D298" s="36">
        <v>171.49</v>
      </c>
      <c r="E298" s="36">
        <v>169.28000000000003</v>
      </c>
      <c r="F298" s="36">
        <v>168.04000000000002</v>
      </c>
      <c r="G298" s="36">
        <v>165.83000000000004</v>
      </c>
      <c r="H298" s="36">
        <v>172.73000000000002</v>
      </c>
      <c r="I298" s="36">
        <v>174.94</v>
      </c>
      <c r="J298" s="36">
        <v>176.18</v>
      </c>
      <c r="K298" s="31">
        <v>173.7</v>
      </c>
      <c r="L298" s="31">
        <v>170.25</v>
      </c>
      <c r="M298" s="31">
        <v>77.062100000000001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5678.6</v>
      </c>
      <c r="D299" s="36">
        <v>5634.95</v>
      </c>
      <c r="E299" s="36">
        <v>5561.7999999999993</v>
      </c>
      <c r="F299" s="36">
        <v>5444.9999999999991</v>
      </c>
      <c r="G299" s="36">
        <v>5371.8499999999985</v>
      </c>
      <c r="H299" s="36">
        <v>5751.75</v>
      </c>
      <c r="I299" s="36">
        <v>5824.9</v>
      </c>
      <c r="J299" s="36">
        <v>5941.7000000000007</v>
      </c>
      <c r="K299" s="31">
        <v>5708.1</v>
      </c>
      <c r="L299" s="31">
        <v>5518.15</v>
      </c>
      <c r="M299" s="31">
        <v>5.6644399999999999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674.9</v>
      </c>
      <c r="D300" s="36">
        <v>678.80000000000007</v>
      </c>
      <c r="E300" s="36">
        <v>667.60000000000014</v>
      </c>
      <c r="F300" s="36">
        <v>660.30000000000007</v>
      </c>
      <c r="G300" s="36">
        <v>649.10000000000014</v>
      </c>
      <c r="H300" s="36">
        <v>686.10000000000014</v>
      </c>
      <c r="I300" s="36">
        <v>697.30000000000018</v>
      </c>
      <c r="J300" s="36">
        <v>704.60000000000014</v>
      </c>
      <c r="K300" s="31">
        <v>690</v>
      </c>
      <c r="L300" s="31">
        <v>671.5</v>
      </c>
      <c r="M300" s="31">
        <v>22.89104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6127.55</v>
      </c>
      <c r="D301" s="36">
        <v>6032.1500000000005</v>
      </c>
      <c r="E301" s="36">
        <v>5865.4000000000015</v>
      </c>
      <c r="F301" s="36">
        <v>5603.2500000000009</v>
      </c>
      <c r="G301" s="36">
        <v>5436.5000000000018</v>
      </c>
      <c r="H301" s="36">
        <v>6294.3000000000011</v>
      </c>
      <c r="I301" s="36">
        <v>6461.0499999999993</v>
      </c>
      <c r="J301" s="36">
        <v>6723.2000000000007</v>
      </c>
      <c r="K301" s="31">
        <v>6198.9</v>
      </c>
      <c r="L301" s="31">
        <v>5770</v>
      </c>
      <c r="M301" s="31">
        <v>35.80339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3689.05</v>
      </c>
      <c r="D302" s="36">
        <v>3699.4833333333336</v>
      </c>
      <c r="E302" s="36">
        <v>3674.5666666666671</v>
      </c>
      <c r="F302" s="36">
        <v>3660.0833333333335</v>
      </c>
      <c r="G302" s="36">
        <v>3635.166666666667</v>
      </c>
      <c r="H302" s="36">
        <v>3713.9666666666672</v>
      </c>
      <c r="I302" s="36">
        <v>3738.8833333333332</v>
      </c>
      <c r="J302" s="36">
        <v>3753.3666666666672</v>
      </c>
      <c r="K302" s="31">
        <v>3724.4</v>
      </c>
      <c r="L302" s="31">
        <v>3685</v>
      </c>
      <c r="M302" s="31">
        <v>12.781750000000001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492.45</v>
      </c>
      <c r="D303" s="36">
        <v>493.40000000000003</v>
      </c>
      <c r="E303" s="36">
        <v>489.35000000000008</v>
      </c>
      <c r="F303" s="36">
        <v>486.25000000000006</v>
      </c>
      <c r="G303" s="36">
        <v>482.2000000000001</v>
      </c>
      <c r="H303" s="36">
        <v>496.50000000000006</v>
      </c>
      <c r="I303" s="36">
        <v>500.55</v>
      </c>
      <c r="J303" s="36">
        <v>503.65000000000003</v>
      </c>
      <c r="K303" s="31">
        <v>497.45</v>
      </c>
      <c r="L303" s="31">
        <v>490.3</v>
      </c>
      <c r="M303" s="31">
        <v>3.4366400000000001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458.05</v>
      </c>
      <c r="D304" s="36">
        <v>457.2</v>
      </c>
      <c r="E304" s="36">
        <v>451.09999999999997</v>
      </c>
      <c r="F304" s="36">
        <v>444.15</v>
      </c>
      <c r="G304" s="36">
        <v>438.04999999999995</v>
      </c>
      <c r="H304" s="36">
        <v>464.15</v>
      </c>
      <c r="I304" s="36">
        <v>470.25</v>
      </c>
      <c r="J304" s="36">
        <v>477.2</v>
      </c>
      <c r="K304" s="31">
        <v>463.3</v>
      </c>
      <c r="L304" s="31">
        <v>450.25</v>
      </c>
      <c r="M304" s="31">
        <v>28.447980000000001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301.25</v>
      </c>
      <c r="D305" s="36">
        <v>302.8</v>
      </c>
      <c r="E305" s="36">
        <v>295.60000000000002</v>
      </c>
      <c r="F305" s="36">
        <v>289.95</v>
      </c>
      <c r="G305" s="36">
        <v>282.75</v>
      </c>
      <c r="H305" s="36">
        <v>308.45000000000005</v>
      </c>
      <c r="I305" s="36">
        <v>315.64999999999998</v>
      </c>
      <c r="J305" s="36">
        <v>321.30000000000007</v>
      </c>
      <c r="K305" s="31">
        <v>310</v>
      </c>
      <c r="L305" s="31">
        <v>297.14999999999998</v>
      </c>
      <c r="M305" s="31">
        <v>80.606170000000006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132.65</v>
      </c>
      <c r="D306" s="36">
        <v>132.91</v>
      </c>
      <c r="E306" s="36">
        <v>131.84</v>
      </c>
      <c r="F306" s="36">
        <v>131.03</v>
      </c>
      <c r="G306" s="36">
        <v>129.96</v>
      </c>
      <c r="H306" s="36">
        <v>133.72</v>
      </c>
      <c r="I306" s="36">
        <v>134.79</v>
      </c>
      <c r="J306" s="36">
        <v>135.6</v>
      </c>
      <c r="K306" s="31">
        <v>133.97999999999999</v>
      </c>
      <c r="L306" s="31">
        <v>132.1</v>
      </c>
      <c r="M306" s="31">
        <v>31.515419999999999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1084.5</v>
      </c>
      <c r="D307" s="36">
        <v>1084.1666666666667</v>
      </c>
      <c r="E307" s="36">
        <v>1073.3333333333335</v>
      </c>
      <c r="F307" s="36">
        <v>1062.1666666666667</v>
      </c>
      <c r="G307" s="36">
        <v>1051.3333333333335</v>
      </c>
      <c r="H307" s="36">
        <v>1095.3333333333335</v>
      </c>
      <c r="I307" s="36">
        <v>1106.166666666667</v>
      </c>
      <c r="J307" s="36">
        <v>1117.3333333333335</v>
      </c>
      <c r="K307" s="31">
        <v>1095</v>
      </c>
      <c r="L307" s="31">
        <v>1073</v>
      </c>
      <c r="M307" s="31">
        <v>14.815379999999999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7271.4</v>
      </c>
      <c r="D308" s="36">
        <v>7297.1333333333341</v>
      </c>
      <c r="E308" s="36">
        <v>7224.2666666666682</v>
      </c>
      <c r="F308" s="36">
        <v>7177.1333333333341</v>
      </c>
      <c r="G308" s="36">
        <v>7104.2666666666682</v>
      </c>
      <c r="H308" s="36">
        <v>7344.2666666666682</v>
      </c>
      <c r="I308" s="36">
        <v>7417.133333333335</v>
      </c>
      <c r="J308" s="36">
        <v>7464.2666666666682</v>
      </c>
      <c r="K308" s="31">
        <v>7370</v>
      </c>
      <c r="L308" s="31">
        <v>7250</v>
      </c>
      <c r="M308" s="31">
        <v>0.36187999999999998</v>
      </c>
      <c r="N308" s="1"/>
      <c r="O308" s="1"/>
    </row>
    <row r="309" spans="1:15" ht="12.75" customHeight="1">
      <c r="A309" s="33">
        <v>299</v>
      </c>
      <c r="B309" s="53" t="s">
        <v>861</v>
      </c>
      <c r="C309" s="31">
        <v>780.55</v>
      </c>
      <c r="D309" s="36">
        <v>784.18333333333339</v>
      </c>
      <c r="E309" s="36">
        <v>771.36666666666679</v>
      </c>
      <c r="F309" s="36">
        <v>762.18333333333339</v>
      </c>
      <c r="G309" s="36">
        <v>749.36666666666679</v>
      </c>
      <c r="H309" s="36">
        <v>793.36666666666679</v>
      </c>
      <c r="I309" s="36">
        <v>806.18333333333339</v>
      </c>
      <c r="J309" s="36">
        <v>815.36666666666679</v>
      </c>
      <c r="K309" s="31">
        <v>797</v>
      </c>
      <c r="L309" s="31">
        <v>775</v>
      </c>
      <c r="M309" s="31">
        <v>4.5099499999999999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2200.75</v>
      </c>
      <c r="D310" s="36">
        <v>2198.4333333333329</v>
      </c>
      <c r="E310" s="36">
        <v>2168.7166666666658</v>
      </c>
      <c r="F310" s="36">
        <v>2136.6833333333329</v>
      </c>
      <c r="G310" s="36">
        <v>2106.9666666666658</v>
      </c>
      <c r="H310" s="36">
        <v>2230.4666666666658</v>
      </c>
      <c r="I310" s="36">
        <v>2260.1833333333329</v>
      </c>
      <c r="J310" s="36">
        <v>2292.2166666666658</v>
      </c>
      <c r="K310" s="31">
        <v>2228.15</v>
      </c>
      <c r="L310" s="31">
        <v>2166.4</v>
      </c>
      <c r="M310" s="31">
        <v>16.319379999999999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102.46</v>
      </c>
      <c r="D311" s="36">
        <v>103.06666666666666</v>
      </c>
      <c r="E311" s="36">
        <v>100.89333333333333</v>
      </c>
      <c r="F311" s="36">
        <v>99.326666666666668</v>
      </c>
      <c r="G311" s="36">
        <v>97.153333333333336</v>
      </c>
      <c r="H311" s="36">
        <v>104.63333333333333</v>
      </c>
      <c r="I311" s="36">
        <v>106.80666666666667</v>
      </c>
      <c r="J311" s="36">
        <v>108.37333333333332</v>
      </c>
      <c r="K311" s="31">
        <v>105.24</v>
      </c>
      <c r="L311" s="31">
        <v>101.5</v>
      </c>
      <c r="M311" s="31">
        <v>111.9477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136856.29999999999</v>
      </c>
      <c r="D312" s="36">
        <v>137614.21666666667</v>
      </c>
      <c r="E312" s="36">
        <v>135728.43333333335</v>
      </c>
      <c r="F312" s="36">
        <v>134600.56666666668</v>
      </c>
      <c r="G312" s="36">
        <v>132714.78333333335</v>
      </c>
      <c r="H312" s="36">
        <v>138742.08333333334</v>
      </c>
      <c r="I312" s="36">
        <v>140627.86666666667</v>
      </c>
      <c r="J312" s="36">
        <v>141755.73333333334</v>
      </c>
      <c r="K312" s="31">
        <v>139500</v>
      </c>
      <c r="L312" s="31">
        <v>136486.35</v>
      </c>
      <c r="M312" s="31">
        <v>6.4409999999999995E-2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1794.15</v>
      </c>
      <c r="D313" s="36">
        <v>1804.7166666666665</v>
      </c>
      <c r="E313" s="36">
        <v>1779.4333333333329</v>
      </c>
      <c r="F313" s="36">
        <v>1764.7166666666665</v>
      </c>
      <c r="G313" s="36">
        <v>1739.4333333333329</v>
      </c>
      <c r="H313" s="36">
        <v>1819.4333333333329</v>
      </c>
      <c r="I313" s="36">
        <v>1844.7166666666662</v>
      </c>
      <c r="J313" s="36">
        <v>1859.4333333333329</v>
      </c>
      <c r="K313" s="31">
        <v>1830</v>
      </c>
      <c r="L313" s="31">
        <v>1790</v>
      </c>
      <c r="M313" s="31">
        <v>1.03379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1251.75</v>
      </c>
      <c r="D314" s="36">
        <v>1242.7333333333333</v>
      </c>
      <c r="E314" s="36">
        <v>1225.5666666666666</v>
      </c>
      <c r="F314" s="36">
        <v>1199.3833333333332</v>
      </c>
      <c r="G314" s="36">
        <v>1182.2166666666665</v>
      </c>
      <c r="H314" s="36">
        <v>1268.9166666666667</v>
      </c>
      <c r="I314" s="36">
        <v>1286.0833333333333</v>
      </c>
      <c r="J314" s="36">
        <v>1312.2666666666669</v>
      </c>
      <c r="K314" s="31">
        <v>1259.9000000000001</v>
      </c>
      <c r="L314" s="31">
        <v>1216.55</v>
      </c>
      <c r="M314" s="31">
        <v>6.8648100000000003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1789.15</v>
      </c>
      <c r="D315" s="36">
        <v>1785.6333333333332</v>
      </c>
      <c r="E315" s="36">
        <v>1772.5166666666664</v>
      </c>
      <c r="F315" s="36">
        <v>1755.8833333333332</v>
      </c>
      <c r="G315" s="36">
        <v>1742.7666666666664</v>
      </c>
      <c r="H315" s="36">
        <v>1802.2666666666664</v>
      </c>
      <c r="I315" s="36">
        <v>1815.3833333333332</v>
      </c>
      <c r="J315" s="36">
        <v>1832.0166666666664</v>
      </c>
      <c r="K315" s="31">
        <v>1798.75</v>
      </c>
      <c r="L315" s="31">
        <v>1769</v>
      </c>
      <c r="M315" s="31">
        <v>2.1754199999999999</v>
      </c>
      <c r="N315" s="1"/>
      <c r="O315" s="1"/>
    </row>
    <row r="316" spans="1:15" ht="12.75" customHeight="1">
      <c r="A316" s="33">
        <v>306</v>
      </c>
      <c r="B316" s="53" t="s">
        <v>862</v>
      </c>
      <c r="C316" s="31">
        <v>687.6</v>
      </c>
      <c r="D316" s="36">
        <v>689.5333333333333</v>
      </c>
      <c r="E316" s="36">
        <v>681.06666666666661</v>
      </c>
      <c r="F316" s="36">
        <v>674.5333333333333</v>
      </c>
      <c r="G316" s="36">
        <v>666.06666666666661</v>
      </c>
      <c r="H316" s="36">
        <v>696.06666666666661</v>
      </c>
      <c r="I316" s="36">
        <v>704.5333333333333</v>
      </c>
      <c r="J316" s="36">
        <v>711.06666666666661</v>
      </c>
      <c r="K316" s="31">
        <v>698</v>
      </c>
      <c r="L316" s="31">
        <v>683</v>
      </c>
      <c r="M316" s="31">
        <v>5.7798100000000003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315.25</v>
      </c>
      <c r="D317" s="36">
        <v>317.28333333333336</v>
      </c>
      <c r="E317" s="36">
        <v>312.11666666666673</v>
      </c>
      <c r="F317" s="36">
        <v>308.98333333333335</v>
      </c>
      <c r="G317" s="36">
        <v>303.81666666666672</v>
      </c>
      <c r="H317" s="36">
        <v>320.41666666666674</v>
      </c>
      <c r="I317" s="36">
        <v>325.58333333333337</v>
      </c>
      <c r="J317" s="36">
        <v>328.71666666666675</v>
      </c>
      <c r="K317" s="31">
        <v>322.45</v>
      </c>
      <c r="L317" s="31">
        <v>314.14999999999998</v>
      </c>
      <c r="M317" s="31">
        <v>30.489799999999999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2798</v>
      </c>
      <c r="D318" s="36">
        <v>2801.9333333333329</v>
      </c>
      <c r="E318" s="36">
        <v>2776.8666666666659</v>
      </c>
      <c r="F318" s="36">
        <v>2755.7333333333331</v>
      </c>
      <c r="G318" s="36">
        <v>2730.6666666666661</v>
      </c>
      <c r="H318" s="36">
        <v>2823.0666666666657</v>
      </c>
      <c r="I318" s="36">
        <v>2848.1333333333323</v>
      </c>
      <c r="J318" s="36">
        <v>2869.2666666666655</v>
      </c>
      <c r="K318" s="31">
        <v>2827</v>
      </c>
      <c r="L318" s="31">
        <v>2780.8</v>
      </c>
      <c r="M318" s="31">
        <v>18.51275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404.05</v>
      </c>
      <c r="D319" s="36">
        <v>405.34999999999997</v>
      </c>
      <c r="E319" s="36">
        <v>400.69999999999993</v>
      </c>
      <c r="F319" s="36">
        <v>397.34999999999997</v>
      </c>
      <c r="G319" s="36">
        <v>392.69999999999993</v>
      </c>
      <c r="H319" s="36">
        <v>408.69999999999993</v>
      </c>
      <c r="I319" s="36">
        <v>413.34999999999991</v>
      </c>
      <c r="J319" s="36">
        <v>416.69999999999993</v>
      </c>
      <c r="K319" s="31">
        <v>410</v>
      </c>
      <c r="L319" s="31">
        <v>402</v>
      </c>
      <c r="M319" s="31">
        <v>0.84528999999999999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589.70000000000005</v>
      </c>
      <c r="D320" s="36">
        <v>591.38333333333333</v>
      </c>
      <c r="E320" s="36">
        <v>585.31666666666661</v>
      </c>
      <c r="F320" s="36">
        <v>580.93333333333328</v>
      </c>
      <c r="G320" s="36">
        <v>574.86666666666656</v>
      </c>
      <c r="H320" s="36">
        <v>595.76666666666665</v>
      </c>
      <c r="I320" s="36">
        <v>601.83333333333348</v>
      </c>
      <c r="J320" s="36">
        <v>606.2166666666667</v>
      </c>
      <c r="K320" s="31">
        <v>597.45000000000005</v>
      </c>
      <c r="L320" s="31">
        <v>587</v>
      </c>
      <c r="M320" s="31">
        <v>0.75353999999999999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214.85</v>
      </c>
      <c r="D321" s="36">
        <v>215.77333333333334</v>
      </c>
      <c r="E321" s="36">
        <v>212.54666666666668</v>
      </c>
      <c r="F321" s="36">
        <v>210.24333333333334</v>
      </c>
      <c r="G321" s="36">
        <v>207.01666666666668</v>
      </c>
      <c r="H321" s="36">
        <v>218.07666666666668</v>
      </c>
      <c r="I321" s="36">
        <v>221.30333333333331</v>
      </c>
      <c r="J321" s="36">
        <v>223.60666666666668</v>
      </c>
      <c r="K321" s="31">
        <v>219</v>
      </c>
      <c r="L321" s="31">
        <v>213.47</v>
      </c>
      <c r="M321" s="31">
        <v>59.395359999999997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208.45</v>
      </c>
      <c r="D322" s="36">
        <v>207.83</v>
      </c>
      <c r="E322" s="36">
        <v>204.62000000000003</v>
      </c>
      <c r="F322" s="36">
        <v>200.79000000000002</v>
      </c>
      <c r="G322" s="36">
        <v>197.58000000000004</v>
      </c>
      <c r="H322" s="36">
        <v>211.66000000000003</v>
      </c>
      <c r="I322" s="36">
        <v>214.87</v>
      </c>
      <c r="J322" s="36">
        <v>218.70000000000002</v>
      </c>
      <c r="K322" s="31">
        <v>211.04</v>
      </c>
      <c r="L322" s="31">
        <v>204</v>
      </c>
      <c r="M322" s="31">
        <v>24.554459999999999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2428.5500000000002</v>
      </c>
      <c r="D323" s="36">
        <v>2416.6666666666665</v>
      </c>
      <c r="E323" s="36">
        <v>2396.3833333333332</v>
      </c>
      <c r="F323" s="36">
        <v>2364.2166666666667</v>
      </c>
      <c r="G323" s="36">
        <v>2343.9333333333334</v>
      </c>
      <c r="H323" s="36">
        <v>2448.833333333333</v>
      </c>
      <c r="I323" s="36">
        <v>2469.1166666666668</v>
      </c>
      <c r="J323" s="36">
        <v>2501.2833333333328</v>
      </c>
      <c r="K323" s="31">
        <v>2436.9499999999998</v>
      </c>
      <c r="L323" s="31">
        <v>2384.5</v>
      </c>
      <c r="M323" s="31">
        <v>3.0533700000000001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661.9</v>
      </c>
      <c r="D324" s="36">
        <v>666.93333333333328</v>
      </c>
      <c r="E324" s="36">
        <v>654.96666666666658</v>
      </c>
      <c r="F324" s="36">
        <v>648.0333333333333</v>
      </c>
      <c r="G324" s="36">
        <v>636.06666666666661</v>
      </c>
      <c r="H324" s="36">
        <v>673.86666666666656</v>
      </c>
      <c r="I324" s="36">
        <v>685.83333333333326</v>
      </c>
      <c r="J324" s="36">
        <v>692.76666666666654</v>
      </c>
      <c r="K324" s="31">
        <v>678.9</v>
      </c>
      <c r="L324" s="31">
        <v>660</v>
      </c>
      <c r="M324" s="31">
        <v>24.369969999999999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12357.5</v>
      </c>
      <c r="D325" s="36">
        <v>12402.483333333332</v>
      </c>
      <c r="E325" s="36">
        <v>12285.016666666663</v>
      </c>
      <c r="F325" s="36">
        <v>12212.533333333331</v>
      </c>
      <c r="G325" s="36">
        <v>12095.066666666662</v>
      </c>
      <c r="H325" s="36">
        <v>12474.966666666664</v>
      </c>
      <c r="I325" s="36">
        <v>12592.433333333334</v>
      </c>
      <c r="J325" s="36">
        <v>12664.916666666664</v>
      </c>
      <c r="K325" s="31">
        <v>12519.95</v>
      </c>
      <c r="L325" s="31">
        <v>12330</v>
      </c>
      <c r="M325" s="31">
        <v>3.1322700000000001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2969.35</v>
      </c>
      <c r="D326" s="36">
        <v>3003.8166666666671</v>
      </c>
      <c r="E326" s="36">
        <v>2925.5333333333342</v>
      </c>
      <c r="F326" s="36">
        <v>2881.7166666666672</v>
      </c>
      <c r="G326" s="36">
        <v>2803.4333333333343</v>
      </c>
      <c r="H326" s="36">
        <v>3047.6333333333341</v>
      </c>
      <c r="I326" s="36">
        <v>3125.916666666667</v>
      </c>
      <c r="J326" s="36">
        <v>3169.733333333334</v>
      </c>
      <c r="K326" s="31">
        <v>3082.1</v>
      </c>
      <c r="L326" s="31">
        <v>2960</v>
      </c>
      <c r="M326" s="31">
        <v>2.4107599999999998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1070.2</v>
      </c>
      <c r="D327" s="36">
        <v>1073.7333333333333</v>
      </c>
      <c r="E327" s="36">
        <v>1059.5666666666666</v>
      </c>
      <c r="F327" s="36">
        <v>1048.9333333333332</v>
      </c>
      <c r="G327" s="36">
        <v>1034.7666666666664</v>
      </c>
      <c r="H327" s="36">
        <v>1084.3666666666668</v>
      </c>
      <c r="I327" s="36">
        <v>1098.5333333333333</v>
      </c>
      <c r="J327" s="36">
        <v>1109.166666666667</v>
      </c>
      <c r="K327" s="31">
        <v>1087.9000000000001</v>
      </c>
      <c r="L327" s="31">
        <v>1063.0999999999999</v>
      </c>
      <c r="M327" s="31">
        <v>12.86899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865.8</v>
      </c>
      <c r="D328" s="36">
        <v>861.58333333333337</v>
      </c>
      <c r="E328" s="36">
        <v>854.41666666666674</v>
      </c>
      <c r="F328" s="36">
        <v>843.03333333333342</v>
      </c>
      <c r="G328" s="36">
        <v>835.86666666666679</v>
      </c>
      <c r="H328" s="36">
        <v>872.9666666666667</v>
      </c>
      <c r="I328" s="36">
        <v>880.13333333333344</v>
      </c>
      <c r="J328" s="36">
        <v>891.51666666666665</v>
      </c>
      <c r="K328" s="31">
        <v>868.75</v>
      </c>
      <c r="L328" s="31">
        <v>850.2</v>
      </c>
      <c r="M328" s="31">
        <v>22.098210000000002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4313.6499999999996</v>
      </c>
      <c r="D329" s="36">
        <v>4308.2166666666662</v>
      </c>
      <c r="E329" s="36">
        <v>4246.4333333333325</v>
      </c>
      <c r="F329" s="36">
        <v>4179.2166666666662</v>
      </c>
      <c r="G329" s="36">
        <v>4117.4333333333325</v>
      </c>
      <c r="H329" s="36">
        <v>4375.4333333333325</v>
      </c>
      <c r="I329" s="36">
        <v>4437.2166666666672</v>
      </c>
      <c r="J329" s="36">
        <v>4504.4333333333325</v>
      </c>
      <c r="K329" s="31">
        <v>4370</v>
      </c>
      <c r="L329" s="31">
        <v>4241</v>
      </c>
      <c r="M329" s="31">
        <v>16.39602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657.95</v>
      </c>
      <c r="D330" s="36">
        <v>662.18333333333328</v>
      </c>
      <c r="E330" s="36">
        <v>641.31666666666661</v>
      </c>
      <c r="F330" s="36">
        <v>624.68333333333328</v>
      </c>
      <c r="G330" s="36">
        <v>603.81666666666661</v>
      </c>
      <c r="H330" s="36">
        <v>678.81666666666661</v>
      </c>
      <c r="I330" s="36">
        <v>699.68333333333317</v>
      </c>
      <c r="J330" s="36">
        <v>716.31666666666661</v>
      </c>
      <c r="K330" s="31">
        <v>683.05</v>
      </c>
      <c r="L330" s="31">
        <v>645.54999999999995</v>
      </c>
      <c r="M330" s="31">
        <v>11.723839999999999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1322.35</v>
      </c>
      <c r="D331" s="36">
        <v>1328.6166666666666</v>
      </c>
      <c r="E331" s="36">
        <v>1307.9333333333332</v>
      </c>
      <c r="F331" s="36">
        <v>1293.5166666666667</v>
      </c>
      <c r="G331" s="36">
        <v>1272.8333333333333</v>
      </c>
      <c r="H331" s="36">
        <v>1343.0333333333331</v>
      </c>
      <c r="I331" s="36">
        <v>1363.7166666666665</v>
      </c>
      <c r="J331" s="36">
        <v>1378.133333333333</v>
      </c>
      <c r="K331" s="31">
        <v>1349.3</v>
      </c>
      <c r="L331" s="31">
        <v>1314.2</v>
      </c>
      <c r="M331" s="31">
        <v>0.85697999999999996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2097.3000000000002</v>
      </c>
      <c r="D332" s="36">
        <v>2094.1</v>
      </c>
      <c r="E332" s="36">
        <v>2060.3999999999996</v>
      </c>
      <c r="F332" s="36">
        <v>2023.4999999999995</v>
      </c>
      <c r="G332" s="36">
        <v>1989.7999999999993</v>
      </c>
      <c r="H332" s="36">
        <v>2131</v>
      </c>
      <c r="I332" s="36">
        <v>2164.6999999999998</v>
      </c>
      <c r="J332" s="36">
        <v>2201.6000000000004</v>
      </c>
      <c r="K332" s="31">
        <v>2127.8000000000002</v>
      </c>
      <c r="L332" s="31">
        <v>2057.1999999999998</v>
      </c>
      <c r="M332" s="31">
        <v>1.4257899999999999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584.15</v>
      </c>
      <c r="D333" s="36">
        <v>587.56666666666672</v>
      </c>
      <c r="E333" s="36">
        <v>577.13333333333344</v>
      </c>
      <c r="F333" s="36">
        <v>570.11666666666667</v>
      </c>
      <c r="G333" s="36">
        <v>559.68333333333339</v>
      </c>
      <c r="H333" s="36">
        <v>594.58333333333348</v>
      </c>
      <c r="I333" s="36">
        <v>605.01666666666665</v>
      </c>
      <c r="J333" s="36">
        <v>612.03333333333353</v>
      </c>
      <c r="K333" s="31">
        <v>598</v>
      </c>
      <c r="L333" s="31">
        <v>580.54999999999995</v>
      </c>
      <c r="M333" s="31">
        <v>6.6345200000000002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70.02</v>
      </c>
      <c r="D334" s="36">
        <v>70.5</v>
      </c>
      <c r="E334" s="36">
        <v>69.069999999999993</v>
      </c>
      <c r="F334" s="36">
        <v>68.11999999999999</v>
      </c>
      <c r="G334" s="36">
        <v>66.689999999999984</v>
      </c>
      <c r="H334" s="36">
        <v>71.45</v>
      </c>
      <c r="I334" s="36">
        <v>72.88000000000001</v>
      </c>
      <c r="J334" s="36">
        <v>73.830000000000013</v>
      </c>
      <c r="K334" s="31">
        <v>71.930000000000007</v>
      </c>
      <c r="L334" s="31">
        <v>69.55</v>
      </c>
      <c r="M334" s="31">
        <v>64.795230000000004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744.4</v>
      </c>
      <c r="D335" s="36">
        <v>750.68333333333339</v>
      </c>
      <c r="E335" s="36">
        <v>731.36666666666679</v>
      </c>
      <c r="F335" s="36">
        <v>718.33333333333337</v>
      </c>
      <c r="G335" s="36">
        <v>699.01666666666677</v>
      </c>
      <c r="H335" s="36">
        <v>763.71666666666681</v>
      </c>
      <c r="I335" s="36">
        <v>783.03333333333342</v>
      </c>
      <c r="J335" s="36">
        <v>796.06666666666683</v>
      </c>
      <c r="K335" s="31">
        <v>770</v>
      </c>
      <c r="L335" s="31">
        <v>737.65</v>
      </c>
      <c r="M335" s="31">
        <v>11.738350000000001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3089.45</v>
      </c>
      <c r="D336" s="36">
        <v>3076.1333333333332</v>
      </c>
      <c r="E336" s="36">
        <v>3020.3166666666666</v>
      </c>
      <c r="F336" s="36">
        <v>2951.1833333333334</v>
      </c>
      <c r="G336" s="36">
        <v>2895.3666666666668</v>
      </c>
      <c r="H336" s="36">
        <v>3145.2666666666664</v>
      </c>
      <c r="I336" s="36">
        <v>3201.083333333333</v>
      </c>
      <c r="J336" s="36">
        <v>3270.2166666666662</v>
      </c>
      <c r="K336" s="31">
        <v>3131.95</v>
      </c>
      <c r="L336" s="31">
        <v>3007</v>
      </c>
      <c r="M336" s="31">
        <v>11.8629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4978.7</v>
      </c>
      <c r="D337" s="36">
        <v>4950.583333333333</v>
      </c>
      <c r="E337" s="36">
        <v>4891.1666666666661</v>
      </c>
      <c r="F337" s="36">
        <v>4803.6333333333332</v>
      </c>
      <c r="G337" s="36">
        <v>4744.2166666666662</v>
      </c>
      <c r="H337" s="36">
        <v>5038.1166666666659</v>
      </c>
      <c r="I337" s="36">
        <v>5097.5333333333319</v>
      </c>
      <c r="J337" s="36">
        <v>5185.0666666666657</v>
      </c>
      <c r="K337" s="31">
        <v>5010</v>
      </c>
      <c r="L337" s="31">
        <v>4863.05</v>
      </c>
      <c r="M337" s="31">
        <v>6.5888099999999996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1958.45</v>
      </c>
      <c r="D338" s="36">
        <v>1957.9666666666665</v>
      </c>
      <c r="E338" s="36">
        <v>1927.4833333333329</v>
      </c>
      <c r="F338" s="36">
        <v>1896.5166666666664</v>
      </c>
      <c r="G338" s="36">
        <v>1866.0333333333328</v>
      </c>
      <c r="H338" s="36">
        <v>1988.9333333333329</v>
      </c>
      <c r="I338" s="36">
        <v>2019.4166666666665</v>
      </c>
      <c r="J338" s="36">
        <v>2050.3833333333332</v>
      </c>
      <c r="K338" s="31">
        <v>1988.45</v>
      </c>
      <c r="L338" s="31">
        <v>1927</v>
      </c>
      <c r="M338" s="31">
        <v>3.8358300000000001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1539.5</v>
      </c>
      <c r="D339" s="36">
        <v>1548.1833333333334</v>
      </c>
      <c r="E339" s="36">
        <v>1525.3666666666668</v>
      </c>
      <c r="F339" s="36">
        <v>1511.2333333333333</v>
      </c>
      <c r="G339" s="36">
        <v>1488.4166666666667</v>
      </c>
      <c r="H339" s="36">
        <v>1562.3166666666668</v>
      </c>
      <c r="I339" s="36">
        <v>1585.1333333333334</v>
      </c>
      <c r="J339" s="36">
        <v>1599.2666666666669</v>
      </c>
      <c r="K339" s="31">
        <v>1571</v>
      </c>
      <c r="L339" s="31">
        <v>1534.05</v>
      </c>
      <c r="M339" s="31">
        <v>5.6984899999999996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195.71</v>
      </c>
      <c r="D340" s="36">
        <v>197.22000000000003</v>
      </c>
      <c r="E340" s="36">
        <v>184.69000000000005</v>
      </c>
      <c r="F340" s="36">
        <v>173.67000000000002</v>
      </c>
      <c r="G340" s="36">
        <v>161.14000000000004</v>
      </c>
      <c r="H340" s="36">
        <v>208.24000000000007</v>
      </c>
      <c r="I340" s="36">
        <v>220.77000000000004</v>
      </c>
      <c r="J340" s="36">
        <v>231.79000000000008</v>
      </c>
      <c r="K340" s="31">
        <v>209.75</v>
      </c>
      <c r="L340" s="31">
        <v>186.2</v>
      </c>
      <c r="M340" s="31">
        <v>2973.66291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323.45</v>
      </c>
      <c r="D341" s="36">
        <v>324.76666666666665</v>
      </c>
      <c r="E341" s="36">
        <v>321.43333333333328</v>
      </c>
      <c r="F341" s="36">
        <v>319.41666666666663</v>
      </c>
      <c r="G341" s="36">
        <v>316.08333333333326</v>
      </c>
      <c r="H341" s="36">
        <v>326.7833333333333</v>
      </c>
      <c r="I341" s="36">
        <v>330.11666666666667</v>
      </c>
      <c r="J341" s="36">
        <v>332.13333333333333</v>
      </c>
      <c r="K341" s="31">
        <v>328.1</v>
      </c>
      <c r="L341" s="31">
        <v>322.75</v>
      </c>
      <c r="M341" s="31">
        <v>24.129169999999998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95.06</v>
      </c>
      <c r="D342" s="36">
        <v>95.256666666666675</v>
      </c>
      <c r="E342" s="36">
        <v>94.533333333333346</v>
      </c>
      <c r="F342" s="36">
        <v>94.006666666666675</v>
      </c>
      <c r="G342" s="36">
        <v>93.283333333333346</v>
      </c>
      <c r="H342" s="36">
        <v>95.783333333333346</v>
      </c>
      <c r="I342" s="36">
        <v>96.506666666666675</v>
      </c>
      <c r="J342" s="36">
        <v>97.033333333333346</v>
      </c>
      <c r="K342" s="31">
        <v>95.98</v>
      </c>
      <c r="L342" s="31">
        <v>94.73</v>
      </c>
      <c r="M342" s="31">
        <v>193.36483999999999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276.3</v>
      </c>
      <c r="D343" s="36">
        <v>277.98333333333335</v>
      </c>
      <c r="E343" s="36">
        <v>273.66666666666669</v>
      </c>
      <c r="F343" s="36">
        <v>271.03333333333336</v>
      </c>
      <c r="G343" s="36">
        <v>266.7166666666667</v>
      </c>
      <c r="H343" s="36">
        <v>280.61666666666667</v>
      </c>
      <c r="I343" s="36">
        <v>284.93333333333328</v>
      </c>
      <c r="J343" s="36">
        <v>287.56666666666666</v>
      </c>
      <c r="K343" s="31">
        <v>282.3</v>
      </c>
      <c r="L343" s="31">
        <v>275.35000000000002</v>
      </c>
      <c r="M343" s="31">
        <v>14.61835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226.23</v>
      </c>
      <c r="D344" s="36">
        <v>227.64666666666668</v>
      </c>
      <c r="E344" s="36">
        <v>224.39333333333335</v>
      </c>
      <c r="F344" s="36">
        <v>222.55666666666667</v>
      </c>
      <c r="G344" s="36">
        <v>219.30333333333334</v>
      </c>
      <c r="H344" s="36">
        <v>229.48333333333335</v>
      </c>
      <c r="I344" s="36">
        <v>232.73666666666668</v>
      </c>
      <c r="J344" s="36">
        <v>234.57333333333335</v>
      </c>
      <c r="K344" s="31">
        <v>230.9</v>
      </c>
      <c r="L344" s="31">
        <v>225.81</v>
      </c>
      <c r="M344" s="31">
        <v>52.843200000000003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54.39</v>
      </c>
      <c r="D345" s="36">
        <v>54.666666666666664</v>
      </c>
      <c r="E345" s="36">
        <v>53.733333333333327</v>
      </c>
      <c r="F345" s="36">
        <v>53.076666666666661</v>
      </c>
      <c r="G345" s="36">
        <v>52.143333333333324</v>
      </c>
      <c r="H345" s="36">
        <v>55.323333333333331</v>
      </c>
      <c r="I345" s="36">
        <v>56.256666666666668</v>
      </c>
      <c r="J345" s="36">
        <v>56.913333333333334</v>
      </c>
      <c r="K345" s="31">
        <v>55.6</v>
      </c>
      <c r="L345" s="31">
        <v>54.01</v>
      </c>
      <c r="M345" s="31">
        <v>35.771900000000002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409.05</v>
      </c>
      <c r="D346" s="36">
        <v>410.26666666666671</v>
      </c>
      <c r="E346" s="36">
        <v>406.13333333333344</v>
      </c>
      <c r="F346" s="36">
        <v>403.21666666666675</v>
      </c>
      <c r="G346" s="36">
        <v>399.08333333333348</v>
      </c>
      <c r="H346" s="36">
        <v>413.18333333333339</v>
      </c>
      <c r="I346" s="36">
        <v>417.31666666666672</v>
      </c>
      <c r="J346" s="36">
        <v>420.23333333333335</v>
      </c>
      <c r="K346" s="31">
        <v>414.4</v>
      </c>
      <c r="L346" s="31">
        <v>407.35</v>
      </c>
      <c r="M346" s="31">
        <v>158.84745000000001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1274.0999999999999</v>
      </c>
      <c r="D347" s="36">
        <v>1279.8500000000001</v>
      </c>
      <c r="E347" s="36">
        <v>1264.7000000000003</v>
      </c>
      <c r="F347" s="36">
        <v>1255.3000000000002</v>
      </c>
      <c r="G347" s="36">
        <v>1240.1500000000003</v>
      </c>
      <c r="H347" s="36">
        <v>1289.2500000000002</v>
      </c>
      <c r="I347" s="36">
        <v>1304.4000000000003</v>
      </c>
      <c r="J347" s="36">
        <v>1313.8000000000002</v>
      </c>
      <c r="K347" s="31">
        <v>1295</v>
      </c>
      <c r="L347" s="31">
        <v>1270.45</v>
      </c>
      <c r="M347" s="31">
        <v>3.32938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184.56</v>
      </c>
      <c r="D348" s="36">
        <v>184.70000000000002</v>
      </c>
      <c r="E348" s="36">
        <v>182.66000000000003</v>
      </c>
      <c r="F348" s="36">
        <v>180.76000000000002</v>
      </c>
      <c r="G348" s="36">
        <v>178.72000000000003</v>
      </c>
      <c r="H348" s="36">
        <v>186.60000000000002</v>
      </c>
      <c r="I348" s="36">
        <v>188.64000000000004</v>
      </c>
      <c r="J348" s="36">
        <v>190.54000000000002</v>
      </c>
      <c r="K348" s="31">
        <v>186.74</v>
      </c>
      <c r="L348" s="31">
        <v>182.8</v>
      </c>
      <c r="M348" s="31">
        <v>108.6121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3290.4</v>
      </c>
      <c r="D349" s="36">
        <v>3287.1333333333332</v>
      </c>
      <c r="E349" s="36">
        <v>3266.2666666666664</v>
      </c>
      <c r="F349" s="36">
        <v>3242.1333333333332</v>
      </c>
      <c r="G349" s="36">
        <v>3221.2666666666664</v>
      </c>
      <c r="H349" s="36">
        <v>3311.2666666666664</v>
      </c>
      <c r="I349" s="36">
        <v>3332.1333333333332</v>
      </c>
      <c r="J349" s="36">
        <v>3356.2666666666664</v>
      </c>
      <c r="K349" s="31">
        <v>3308</v>
      </c>
      <c r="L349" s="31">
        <v>3263</v>
      </c>
      <c r="M349" s="31">
        <v>2.0893600000000001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2492.5</v>
      </c>
      <c r="D350" s="36">
        <v>2500.5</v>
      </c>
      <c r="E350" s="36">
        <v>2482</v>
      </c>
      <c r="F350" s="36">
        <v>2471.5</v>
      </c>
      <c r="G350" s="36">
        <v>2453</v>
      </c>
      <c r="H350" s="36">
        <v>2511</v>
      </c>
      <c r="I350" s="36">
        <v>2529.5</v>
      </c>
      <c r="J350" s="36">
        <v>2540</v>
      </c>
      <c r="K350" s="31">
        <v>2519</v>
      </c>
      <c r="L350" s="31">
        <v>2490</v>
      </c>
      <c r="M350" s="31">
        <v>5.6516099999999998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96.19</v>
      </c>
      <c r="D351" s="36">
        <v>97.553333333333327</v>
      </c>
      <c r="E351" s="36">
        <v>93.73666666666665</v>
      </c>
      <c r="F351" s="36">
        <v>91.283333333333317</v>
      </c>
      <c r="G351" s="36">
        <v>87.46666666666664</v>
      </c>
      <c r="H351" s="36">
        <v>100.00666666666666</v>
      </c>
      <c r="I351" s="36">
        <v>103.82333333333335</v>
      </c>
      <c r="J351" s="36">
        <v>106.27666666666667</v>
      </c>
      <c r="K351" s="31">
        <v>101.37</v>
      </c>
      <c r="L351" s="31">
        <v>95.1</v>
      </c>
      <c r="M351" s="31">
        <v>45.631039999999999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696.5</v>
      </c>
      <c r="D352" s="36">
        <v>702.4666666666667</v>
      </c>
      <c r="E352" s="36">
        <v>689.13333333333344</v>
      </c>
      <c r="F352" s="36">
        <v>681.76666666666677</v>
      </c>
      <c r="G352" s="36">
        <v>668.43333333333351</v>
      </c>
      <c r="H352" s="36">
        <v>709.83333333333337</v>
      </c>
      <c r="I352" s="36">
        <v>723.16666666666663</v>
      </c>
      <c r="J352" s="36">
        <v>730.5333333333333</v>
      </c>
      <c r="K352" s="31">
        <v>715.8</v>
      </c>
      <c r="L352" s="31">
        <v>695.1</v>
      </c>
      <c r="M352" s="31">
        <v>4.5497500000000004</v>
      </c>
      <c r="N352" s="1"/>
      <c r="O352" s="1"/>
    </row>
    <row r="353" spans="1:15" ht="12.75" customHeight="1">
      <c r="A353" s="33">
        <v>343</v>
      </c>
      <c r="B353" s="53" t="s">
        <v>863</v>
      </c>
      <c r="C353" s="31">
        <v>6449.4</v>
      </c>
      <c r="D353" s="36">
        <v>6555.3833333333341</v>
      </c>
      <c r="E353" s="36">
        <v>6311.3666666666686</v>
      </c>
      <c r="F353" s="36">
        <v>6173.3333333333348</v>
      </c>
      <c r="G353" s="36">
        <v>5929.3166666666693</v>
      </c>
      <c r="H353" s="36">
        <v>6693.4166666666679</v>
      </c>
      <c r="I353" s="36">
        <v>6937.4333333333325</v>
      </c>
      <c r="J353" s="36">
        <v>7075.4666666666672</v>
      </c>
      <c r="K353" s="31">
        <v>6799.4</v>
      </c>
      <c r="L353" s="31">
        <v>6417.35</v>
      </c>
      <c r="M353" s="31">
        <v>0.97924999999999995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340.05</v>
      </c>
      <c r="D354" s="36">
        <v>340.3</v>
      </c>
      <c r="E354" s="36">
        <v>337</v>
      </c>
      <c r="F354" s="36">
        <v>333.95</v>
      </c>
      <c r="G354" s="36">
        <v>330.65</v>
      </c>
      <c r="H354" s="36">
        <v>343.35</v>
      </c>
      <c r="I354" s="36">
        <v>346.65000000000009</v>
      </c>
      <c r="J354" s="36">
        <v>349.70000000000005</v>
      </c>
      <c r="K354" s="31">
        <v>343.6</v>
      </c>
      <c r="L354" s="31">
        <v>337.25</v>
      </c>
      <c r="M354" s="31">
        <v>0.89492000000000005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1711.25</v>
      </c>
      <c r="D355" s="36">
        <v>1719.0666666666666</v>
      </c>
      <c r="E355" s="36">
        <v>1699.2333333333331</v>
      </c>
      <c r="F355" s="36">
        <v>1687.2166666666665</v>
      </c>
      <c r="G355" s="36">
        <v>1667.383333333333</v>
      </c>
      <c r="H355" s="36">
        <v>1731.0833333333333</v>
      </c>
      <c r="I355" s="36">
        <v>1750.9166666666667</v>
      </c>
      <c r="J355" s="36">
        <v>1762.9333333333334</v>
      </c>
      <c r="K355" s="31">
        <v>1738.9</v>
      </c>
      <c r="L355" s="31">
        <v>1707.05</v>
      </c>
      <c r="M355" s="31">
        <v>2.17943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327.8</v>
      </c>
      <c r="D356" s="36">
        <v>327.58333333333331</v>
      </c>
      <c r="E356" s="36">
        <v>324.86666666666662</v>
      </c>
      <c r="F356" s="36">
        <v>321.93333333333328</v>
      </c>
      <c r="G356" s="36">
        <v>319.21666666666658</v>
      </c>
      <c r="H356" s="36">
        <v>330.51666666666665</v>
      </c>
      <c r="I356" s="36">
        <v>333.23333333333335</v>
      </c>
      <c r="J356" s="36">
        <v>336.16666666666669</v>
      </c>
      <c r="K356" s="31">
        <v>330.3</v>
      </c>
      <c r="L356" s="31">
        <v>324.64999999999998</v>
      </c>
      <c r="M356" s="31">
        <v>124.46738000000001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726.4</v>
      </c>
      <c r="D357" s="36">
        <v>719.93333333333339</v>
      </c>
      <c r="E357" s="36">
        <v>709.96666666666681</v>
      </c>
      <c r="F357" s="36">
        <v>693.53333333333342</v>
      </c>
      <c r="G357" s="36">
        <v>683.56666666666683</v>
      </c>
      <c r="H357" s="36">
        <v>736.36666666666679</v>
      </c>
      <c r="I357" s="36">
        <v>746.33333333333348</v>
      </c>
      <c r="J357" s="36">
        <v>762.76666666666677</v>
      </c>
      <c r="K357" s="31">
        <v>729.9</v>
      </c>
      <c r="L357" s="31">
        <v>703.5</v>
      </c>
      <c r="M357" s="31">
        <v>56.580109999999998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1583.95</v>
      </c>
      <c r="D358" s="36">
        <v>1600.1166666666668</v>
      </c>
      <c r="E358" s="36">
        <v>1560.4833333333336</v>
      </c>
      <c r="F358" s="36">
        <v>1537.0166666666669</v>
      </c>
      <c r="G358" s="36">
        <v>1497.3833333333337</v>
      </c>
      <c r="H358" s="36">
        <v>1623.5833333333335</v>
      </c>
      <c r="I358" s="36">
        <v>1663.2166666666667</v>
      </c>
      <c r="J358" s="36">
        <v>1686.6833333333334</v>
      </c>
      <c r="K358" s="31">
        <v>1639.75</v>
      </c>
      <c r="L358" s="31">
        <v>1576.65</v>
      </c>
      <c r="M358" s="31">
        <v>16.31175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538</v>
      </c>
      <c r="D359" s="36">
        <v>544.16666666666663</v>
      </c>
      <c r="E359" s="36">
        <v>528.38333333333321</v>
      </c>
      <c r="F359" s="36">
        <v>518.76666666666654</v>
      </c>
      <c r="G359" s="36">
        <v>502.98333333333312</v>
      </c>
      <c r="H359" s="36">
        <v>553.7833333333333</v>
      </c>
      <c r="I359" s="36">
        <v>569.56666666666683</v>
      </c>
      <c r="J359" s="36">
        <v>579.18333333333339</v>
      </c>
      <c r="K359" s="31">
        <v>559.95000000000005</v>
      </c>
      <c r="L359" s="31">
        <v>534.54999999999995</v>
      </c>
      <c r="M359" s="31">
        <v>60.635460000000002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11020.5</v>
      </c>
      <c r="D360" s="36">
        <v>11019.4</v>
      </c>
      <c r="E360" s="36">
        <v>10896.05</v>
      </c>
      <c r="F360" s="36">
        <v>10771.6</v>
      </c>
      <c r="G360" s="36">
        <v>10648.25</v>
      </c>
      <c r="H360" s="36">
        <v>11143.849999999999</v>
      </c>
      <c r="I360" s="36">
        <v>11267.2</v>
      </c>
      <c r="J360" s="36">
        <v>11391.649999999998</v>
      </c>
      <c r="K360" s="31">
        <v>11142.75</v>
      </c>
      <c r="L360" s="31">
        <v>10894.95</v>
      </c>
      <c r="M360" s="31">
        <v>3.35216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1737.9</v>
      </c>
      <c r="D361" s="36">
        <v>1748.9166666666667</v>
      </c>
      <c r="E361" s="36">
        <v>1714.9833333333336</v>
      </c>
      <c r="F361" s="36">
        <v>1692.0666666666668</v>
      </c>
      <c r="G361" s="36">
        <v>1658.1333333333337</v>
      </c>
      <c r="H361" s="36">
        <v>1771.8333333333335</v>
      </c>
      <c r="I361" s="36">
        <v>1805.7666666666664</v>
      </c>
      <c r="J361" s="36">
        <v>1828.6833333333334</v>
      </c>
      <c r="K361" s="31">
        <v>1782.85</v>
      </c>
      <c r="L361" s="31">
        <v>1726</v>
      </c>
      <c r="M361" s="31">
        <v>7.0146499999999996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489.1</v>
      </c>
      <c r="D362" s="36">
        <v>489.98333333333335</v>
      </c>
      <c r="E362" s="36">
        <v>480.16666666666669</v>
      </c>
      <c r="F362" s="36">
        <v>471.23333333333335</v>
      </c>
      <c r="G362" s="36">
        <v>461.41666666666669</v>
      </c>
      <c r="H362" s="36">
        <v>498.91666666666669</v>
      </c>
      <c r="I362" s="36">
        <v>508.73333333333329</v>
      </c>
      <c r="J362" s="36">
        <v>517.66666666666674</v>
      </c>
      <c r="K362" s="31">
        <v>499.8</v>
      </c>
      <c r="L362" s="31">
        <v>481.05</v>
      </c>
      <c r="M362" s="31">
        <v>56.303069999999998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4509.1000000000004</v>
      </c>
      <c r="D363" s="36">
        <v>4483.5166666666664</v>
      </c>
      <c r="E363" s="36">
        <v>4447.0333333333328</v>
      </c>
      <c r="F363" s="36">
        <v>4384.9666666666662</v>
      </c>
      <c r="G363" s="36">
        <v>4348.4833333333327</v>
      </c>
      <c r="H363" s="36">
        <v>4545.583333333333</v>
      </c>
      <c r="I363" s="36">
        <v>4582.0666666666666</v>
      </c>
      <c r="J363" s="36">
        <v>4644.1333333333332</v>
      </c>
      <c r="K363" s="31">
        <v>4520</v>
      </c>
      <c r="L363" s="31">
        <v>4421.45</v>
      </c>
      <c r="M363" s="31">
        <v>2.0031500000000002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902.5</v>
      </c>
      <c r="D364" s="36">
        <v>903.98333333333323</v>
      </c>
      <c r="E364" s="36">
        <v>880.96666666666647</v>
      </c>
      <c r="F364" s="36">
        <v>859.43333333333328</v>
      </c>
      <c r="G364" s="36">
        <v>836.41666666666652</v>
      </c>
      <c r="H364" s="36">
        <v>925.51666666666642</v>
      </c>
      <c r="I364" s="36">
        <v>948.53333333333308</v>
      </c>
      <c r="J364" s="36">
        <v>970.06666666666638</v>
      </c>
      <c r="K364" s="31">
        <v>927</v>
      </c>
      <c r="L364" s="31">
        <v>882.45</v>
      </c>
      <c r="M364" s="31">
        <v>59.617759999999997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457.55</v>
      </c>
      <c r="D365" s="36">
        <v>462.16666666666669</v>
      </c>
      <c r="E365" s="36">
        <v>451.38333333333338</v>
      </c>
      <c r="F365" s="36">
        <v>445.2166666666667</v>
      </c>
      <c r="G365" s="36">
        <v>434.43333333333339</v>
      </c>
      <c r="H365" s="36">
        <v>468.33333333333337</v>
      </c>
      <c r="I365" s="36">
        <v>479.11666666666667</v>
      </c>
      <c r="J365" s="36">
        <v>485.28333333333336</v>
      </c>
      <c r="K365" s="31">
        <v>472.95</v>
      </c>
      <c r="L365" s="31">
        <v>456</v>
      </c>
      <c r="M365" s="31">
        <v>20.506989999999998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1519.1</v>
      </c>
      <c r="D366" s="36">
        <v>1528.2166666666665</v>
      </c>
      <c r="E366" s="36">
        <v>1504.4333333333329</v>
      </c>
      <c r="F366" s="36">
        <v>1489.7666666666664</v>
      </c>
      <c r="G366" s="36">
        <v>1465.9833333333329</v>
      </c>
      <c r="H366" s="36">
        <v>1542.883333333333</v>
      </c>
      <c r="I366" s="36">
        <v>1566.6666666666663</v>
      </c>
      <c r="J366" s="36">
        <v>1581.333333333333</v>
      </c>
      <c r="K366" s="31">
        <v>1552</v>
      </c>
      <c r="L366" s="31">
        <v>1513.55</v>
      </c>
      <c r="M366" s="31">
        <v>6.4491699999999996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41328.300000000003</v>
      </c>
      <c r="D367" s="36">
        <v>41388.366666666669</v>
      </c>
      <c r="E367" s="36">
        <v>41048.28333333334</v>
      </c>
      <c r="F367" s="36">
        <v>40768.26666666667</v>
      </c>
      <c r="G367" s="36">
        <v>40428.183333333342</v>
      </c>
      <c r="H367" s="36">
        <v>41668.383333333339</v>
      </c>
      <c r="I367" s="36">
        <v>42008.466666666667</v>
      </c>
      <c r="J367" s="36">
        <v>42288.483333333337</v>
      </c>
      <c r="K367" s="31">
        <v>41728.449999999997</v>
      </c>
      <c r="L367" s="31">
        <v>41108.35</v>
      </c>
      <c r="M367" s="31">
        <v>8.8480000000000003E-2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1920.05</v>
      </c>
      <c r="D368" s="36">
        <v>1904.6833333333332</v>
      </c>
      <c r="E368" s="36">
        <v>1880.4666666666662</v>
      </c>
      <c r="F368" s="36">
        <v>1840.883333333333</v>
      </c>
      <c r="G368" s="36">
        <v>1816.6666666666661</v>
      </c>
      <c r="H368" s="36">
        <v>1944.2666666666664</v>
      </c>
      <c r="I368" s="36">
        <v>1968.4833333333331</v>
      </c>
      <c r="J368" s="36">
        <v>2008.0666666666666</v>
      </c>
      <c r="K368" s="31">
        <v>1928.9</v>
      </c>
      <c r="L368" s="31">
        <v>1865.1</v>
      </c>
      <c r="M368" s="31">
        <v>5.5722500000000004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4997.95</v>
      </c>
      <c r="D369" s="36">
        <v>4962.6833333333334</v>
      </c>
      <c r="E369" s="36">
        <v>4875.3666666666668</v>
      </c>
      <c r="F369" s="36">
        <v>4752.7833333333338</v>
      </c>
      <c r="G369" s="36">
        <v>4665.4666666666672</v>
      </c>
      <c r="H369" s="36">
        <v>5085.2666666666664</v>
      </c>
      <c r="I369" s="36">
        <v>5172.5833333333339</v>
      </c>
      <c r="J369" s="36">
        <v>5295.1666666666661</v>
      </c>
      <c r="K369" s="31">
        <v>5050</v>
      </c>
      <c r="L369" s="31">
        <v>4840.1000000000004</v>
      </c>
      <c r="M369" s="31">
        <v>6.4887600000000001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367.85</v>
      </c>
      <c r="D370" s="36">
        <v>368.45</v>
      </c>
      <c r="E370" s="36">
        <v>366</v>
      </c>
      <c r="F370" s="36">
        <v>364.15000000000003</v>
      </c>
      <c r="G370" s="36">
        <v>361.70000000000005</v>
      </c>
      <c r="H370" s="36">
        <v>370.29999999999995</v>
      </c>
      <c r="I370" s="36">
        <v>372.74999999999989</v>
      </c>
      <c r="J370" s="36">
        <v>374.59999999999991</v>
      </c>
      <c r="K370" s="31">
        <v>370.9</v>
      </c>
      <c r="L370" s="31">
        <v>366.6</v>
      </c>
      <c r="M370" s="31">
        <v>17.626239999999999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3678.15</v>
      </c>
      <c r="D371" s="36">
        <v>3659.7833333333333</v>
      </c>
      <c r="E371" s="36">
        <v>3608.3666666666668</v>
      </c>
      <c r="F371" s="36">
        <v>3538.5833333333335</v>
      </c>
      <c r="G371" s="36">
        <v>3487.166666666667</v>
      </c>
      <c r="H371" s="36">
        <v>3729.5666666666666</v>
      </c>
      <c r="I371" s="36">
        <v>3780.9833333333336</v>
      </c>
      <c r="J371" s="36">
        <v>3850.7666666666664</v>
      </c>
      <c r="K371" s="31">
        <v>3711.2</v>
      </c>
      <c r="L371" s="31">
        <v>3590</v>
      </c>
      <c r="M371" s="31">
        <v>2.1862599999999999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3083.15</v>
      </c>
      <c r="D372" s="36">
        <v>3089.5666666666671</v>
      </c>
      <c r="E372" s="36">
        <v>3064.1333333333341</v>
      </c>
      <c r="F372" s="36">
        <v>3045.1166666666672</v>
      </c>
      <c r="G372" s="36">
        <v>3019.6833333333343</v>
      </c>
      <c r="H372" s="36">
        <v>3108.5833333333339</v>
      </c>
      <c r="I372" s="36">
        <v>3134.0166666666673</v>
      </c>
      <c r="J372" s="36">
        <v>3153.0333333333338</v>
      </c>
      <c r="K372" s="31">
        <v>3115</v>
      </c>
      <c r="L372" s="31">
        <v>3070.55</v>
      </c>
      <c r="M372" s="31">
        <v>1.83165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1067.5</v>
      </c>
      <c r="D373" s="36">
        <v>1071.8999999999999</v>
      </c>
      <c r="E373" s="36">
        <v>1059.5999999999997</v>
      </c>
      <c r="F373" s="36">
        <v>1051.6999999999998</v>
      </c>
      <c r="G373" s="36">
        <v>1039.3999999999996</v>
      </c>
      <c r="H373" s="36">
        <v>1079.7999999999997</v>
      </c>
      <c r="I373" s="36">
        <v>1092.0999999999999</v>
      </c>
      <c r="J373" s="36">
        <v>1099.9999999999998</v>
      </c>
      <c r="K373" s="31">
        <v>1084.2</v>
      </c>
      <c r="L373" s="31">
        <v>1064</v>
      </c>
      <c r="M373" s="31">
        <v>11.26914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183.7</v>
      </c>
      <c r="D374" s="36">
        <v>184.75</v>
      </c>
      <c r="E374" s="36">
        <v>182.06</v>
      </c>
      <c r="F374" s="36">
        <v>180.42000000000002</v>
      </c>
      <c r="G374" s="36">
        <v>177.73000000000002</v>
      </c>
      <c r="H374" s="36">
        <v>186.39</v>
      </c>
      <c r="I374" s="36">
        <v>189.07999999999998</v>
      </c>
      <c r="J374" s="36">
        <v>190.71999999999997</v>
      </c>
      <c r="K374" s="31">
        <v>187.44</v>
      </c>
      <c r="L374" s="31">
        <v>183.11</v>
      </c>
      <c r="M374" s="31">
        <v>23.113209999999999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2313.4</v>
      </c>
      <c r="D375" s="36">
        <v>2304.2999999999997</v>
      </c>
      <c r="E375" s="36">
        <v>2288.5999999999995</v>
      </c>
      <c r="F375" s="36">
        <v>2263.7999999999997</v>
      </c>
      <c r="G375" s="36">
        <v>2248.0999999999995</v>
      </c>
      <c r="H375" s="36">
        <v>2329.0999999999995</v>
      </c>
      <c r="I375" s="36">
        <v>2344.7999999999993</v>
      </c>
      <c r="J375" s="36">
        <v>2369.5999999999995</v>
      </c>
      <c r="K375" s="31">
        <v>2320</v>
      </c>
      <c r="L375" s="31">
        <v>2279.5</v>
      </c>
      <c r="M375" s="31">
        <v>1.8200700000000001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6788.25</v>
      </c>
      <c r="D376" s="36">
        <v>6788.083333333333</v>
      </c>
      <c r="E376" s="36">
        <v>6751.1666666666661</v>
      </c>
      <c r="F376" s="36">
        <v>6714.083333333333</v>
      </c>
      <c r="G376" s="36">
        <v>6677.1666666666661</v>
      </c>
      <c r="H376" s="36">
        <v>6825.1666666666661</v>
      </c>
      <c r="I376" s="36">
        <v>6862.0833333333321</v>
      </c>
      <c r="J376" s="36">
        <v>6899.1666666666661</v>
      </c>
      <c r="K376" s="31">
        <v>6825</v>
      </c>
      <c r="L376" s="31">
        <v>6751</v>
      </c>
      <c r="M376" s="31">
        <v>2.0680100000000001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399.7</v>
      </c>
      <c r="D377" s="36">
        <v>404.06666666666666</v>
      </c>
      <c r="E377" s="36">
        <v>394.13333333333333</v>
      </c>
      <c r="F377" s="36">
        <v>388.56666666666666</v>
      </c>
      <c r="G377" s="36">
        <v>378.63333333333333</v>
      </c>
      <c r="H377" s="36">
        <v>409.63333333333333</v>
      </c>
      <c r="I377" s="36">
        <v>419.56666666666661</v>
      </c>
      <c r="J377" s="36">
        <v>425.13333333333333</v>
      </c>
      <c r="K377" s="31">
        <v>414</v>
      </c>
      <c r="L377" s="31">
        <v>398.5</v>
      </c>
      <c r="M377" s="31">
        <v>27.063490000000002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539.25</v>
      </c>
      <c r="D378" s="36">
        <v>538.76666666666665</v>
      </c>
      <c r="E378" s="36">
        <v>532.0333333333333</v>
      </c>
      <c r="F378" s="36">
        <v>524.81666666666661</v>
      </c>
      <c r="G378" s="36">
        <v>518.08333333333326</v>
      </c>
      <c r="H378" s="36">
        <v>545.98333333333335</v>
      </c>
      <c r="I378" s="36">
        <v>552.7166666666667</v>
      </c>
      <c r="J378" s="36">
        <v>559.93333333333339</v>
      </c>
      <c r="K378" s="31">
        <v>545.5</v>
      </c>
      <c r="L378" s="31">
        <v>531.54999999999995</v>
      </c>
      <c r="M378" s="31">
        <v>116.07989000000001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334.45</v>
      </c>
      <c r="D379" s="36">
        <v>335.7</v>
      </c>
      <c r="E379" s="36">
        <v>332.5</v>
      </c>
      <c r="F379" s="36">
        <v>330.55</v>
      </c>
      <c r="G379" s="36">
        <v>327.35000000000002</v>
      </c>
      <c r="H379" s="36">
        <v>337.65</v>
      </c>
      <c r="I379" s="36">
        <v>340.84999999999991</v>
      </c>
      <c r="J379" s="36">
        <v>342.79999999999995</v>
      </c>
      <c r="K379" s="31">
        <v>338.9</v>
      </c>
      <c r="L379" s="31">
        <v>333.75</v>
      </c>
      <c r="M379" s="31">
        <v>87.906000000000006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740.9</v>
      </c>
      <c r="D380" s="36">
        <v>742.1</v>
      </c>
      <c r="E380" s="36">
        <v>736.2</v>
      </c>
      <c r="F380" s="36">
        <v>731.5</v>
      </c>
      <c r="G380" s="36">
        <v>725.6</v>
      </c>
      <c r="H380" s="36">
        <v>746.80000000000007</v>
      </c>
      <c r="I380" s="36">
        <v>752.69999999999993</v>
      </c>
      <c r="J380" s="36">
        <v>757.40000000000009</v>
      </c>
      <c r="K380" s="31">
        <v>748</v>
      </c>
      <c r="L380" s="31">
        <v>737.4</v>
      </c>
      <c r="M380" s="31">
        <v>3.96584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1714.5</v>
      </c>
      <c r="D381" s="36">
        <v>1724.8</v>
      </c>
      <c r="E381" s="36">
        <v>1686.6999999999998</v>
      </c>
      <c r="F381" s="36">
        <v>1658.8999999999999</v>
      </c>
      <c r="G381" s="36">
        <v>1620.7999999999997</v>
      </c>
      <c r="H381" s="36">
        <v>1752.6</v>
      </c>
      <c r="I381" s="36">
        <v>1790.6999999999998</v>
      </c>
      <c r="J381" s="36">
        <v>1818.5</v>
      </c>
      <c r="K381" s="31">
        <v>1762.9</v>
      </c>
      <c r="L381" s="31">
        <v>1697</v>
      </c>
      <c r="M381" s="31">
        <v>15.12626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592.54999999999995</v>
      </c>
      <c r="D382" s="36">
        <v>593.25</v>
      </c>
      <c r="E382" s="36">
        <v>589.5</v>
      </c>
      <c r="F382" s="36">
        <v>586.45000000000005</v>
      </c>
      <c r="G382" s="36">
        <v>582.70000000000005</v>
      </c>
      <c r="H382" s="36">
        <v>596.29999999999995</v>
      </c>
      <c r="I382" s="36">
        <v>600.04999999999995</v>
      </c>
      <c r="J382" s="36">
        <v>603.09999999999991</v>
      </c>
      <c r="K382" s="31">
        <v>597</v>
      </c>
      <c r="L382" s="31">
        <v>590.20000000000005</v>
      </c>
      <c r="M382" s="31">
        <v>0.60658999999999996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168.52</v>
      </c>
      <c r="D383" s="36">
        <v>170.30666666666664</v>
      </c>
      <c r="E383" s="36">
        <v>165.61333333333329</v>
      </c>
      <c r="F383" s="36">
        <v>162.70666666666665</v>
      </c>
      <c r="G383" s="36">
        <v>158.01333333333329</v>
      </c>
      <c r="H383" s="36">
        <v>173.21333333333328</v>
      </c>
      <c r="I383" s="36">
        <v>177.90666666666661</v>
      </c>
      <c r="J383" s="36">
        <v>180.81333333333328</v>
      </c>
      <c r="K383" s="31">
        <v>175</v>
      </c>
      <c r="L383" s="31">
        <v>167.4</v>
      </c>
      <c r="M383" s="31">
        <v>2.9722400000000002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16996.099999999999</v>
      </c>
      <c r="D384" s="36">
        <v>17041.183333333331</v>
      </c>
      <c r="E384" s="36">
        <v>16855.016666666663</v>
      </c>
      <c r="F384" s="36">
        <v>16713.933333333331</v>
      </c>
      <c r="G384" s="36">
        <v>16527.766666666663</v>
      </c>
      <c r="H384" s="36">
        <v>17182.266666666663</v>
      </c>
      <c r="I384" s="36">
        <v>17368.433333333327</v>
      </c>
      <c r="J384" s="36">
        <v>17509.516666666663</v>
      </c>
      <c r="K384" s="31">
        <v>17227.349999999999</v>
      </c>
      <c r="L384" s="31">
        <v>16900.099999999999</v>
      </c>
      <c r="M384" s="31">
        <v>4.6460000000000001E-2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114.75</v>
      </c>
      <c r="D385" s="36">
        <v>115.2</v>
      </c>
      <c r="E385" s="36">
        <v>114.06</v>
      </c>
      <c r="F385" s="36">
        <v>113.37</v>
      </c>
      <c r="G385" s="36">
        <v>112.23</v>
      </c>
      <c r="H385" s="36">
        <v>115.89</v>
      </c>
      <c r="I385" s="36">
        <v>117.03000000000002</v>
      </c>
      <c r="J385" s="36">
        <v>117.72</v>
      </c>
      <c r="K385" s="31">
        <v>116.34</v>
      </c>
      <c r="L385" s="31">
        <v>114.51</v>
      </c>
      <c r="M385" s="31">
        <v>146.45859999999999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791.55</v>
      </c>
      <c r="D386" s="36">
        <v>796.83333333333337</v>
      </c>
      <c r="E386" s="36">
        <v>779.86666666666679</v>
      </c>
      <c r="F386" s="36">
        <v>768.18333333333339</v>
      </c>
      <c r="G386" s="36">
        <v>751.21666666666681</v>
      </c>
      <c r="H386" s="36">
        <v>808.51666666666677</v>
      </c>
      <c r="I386" s="36">
        <v>825.48333333333323</v>
      </c>
      <c r="J386" s="36">
        <v>837.16666666666674</v>
      </c>
      <c r="K386" s="31">
        <v>813.8</v>
      </c>
      <c r="L386" s="31">
        <v>785.15</v>
      </c>
      <c r="M386" s="31">
        <v>7.3814399999999996</v>
      </c>
      <c r="N386" s="1"/>
      <c r="O386" s="1"/>
    </row>
    <row r="387" spans="1:15" ht="12.75" customHeight="1">
      <c r="A387" s="33">
        <v>377</v>
      </c>
      <c r="B387" s="53" t="s">
        <v>864</v>
      </c>
      <c r="C387" s="31">
        <v>1601.55</v>
      </c>
      <c r="D387" s="36">
        <v>1610.4833333333333</v>
      </c>
      <c r="E387" s="36">
        <v>1591.0666666666666</v>
      </c>
      <c r="F387" s="36">
        <v>1580.5833333333333</v>
      </c>
      <c r="G387" s="36">
        <v>1561.1666666666665</v>
      </c>
      <c r="H387" s="36">
        <v>1620.9666666666667</v>
      </c>
      <c r="I387" s="36">
        <v>1640.3833333333332</v>
      </c>
      <c r="J387" s="36">
        <v>1650.8666666666668</v>
      </c>
      <c r="K387" s="31">
        <v>1629.9</v>
      </c>
      <c r="L387" s="31">
        <v>1600</v>
      </c>
      <c r="M387" s="31">
        <v>0.4829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227.56</v>
      </c>
      <c r="D388" s="36">
        <v>228.61666666666667</v>
      </c>
      <c r="E388" s="36">
        <v>224.54333333333335</v>
      </c>
      <c r="F388" s="36">
        <v>221.52666666666667</v>
      </c>
      <c r="G388" s="36">
        <v>217.45333333333335</v>
      </c>
      <c r="H388" s="36">
        <v>231.63333333333335</v>
      </c>
      <c r="I388" s="36">
        <v>235.70666666666668</v>
      </c>
      <c r="J388" s="36">
        <v>238.72333333333336</v>
      </c>
      <c r="K388" s="31">
        <v>232.69</v>
      </c>
      <c r="L388" s="31">
        <v>225.6</v>
      </c>
      <c r="M388" s="31">
        <v>96.469160000000002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618.54999999999995</v>
      </c>
      <c r="D389" s="36">
        <v>620.0333333333333</v>
      </c>
      <c r="E389" s="36">
        <v>613.81666666666661</v>
      </c>
      <c r="F389" s="36">
        <v>609.08333333333326</v>
      </c>
      <c r="G389" s="36">
        <v>602.86666666666656</v>
      </c>
      <c r="H389" s="36">
        <v>624.76666666666665</v>
      </c>
      <c r="I389" s="36">
        <v>630.98333333333335</v>
      </c>
      <c r="J389" s="36">
        <v>635.7166666666667</v>
      </c>
      <c r="K389" s="31">
        <v>626.25</v>
      </c>
      <c r="L389" s="31">
        <v>615.29999999999995</v>
      </c>
      <c r="M389" s="31">
        <v>98.111329999999995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620.1</v>
      </c>
      <c r="D390" s="36">
        <v>622.2166666666667</v>
      </c>
      <c r="E390" s="36">
        <v>615.13333333333344</v>
      </c>
      <c r="F390" s="36">
        <v>610.16666666666674</v>
      </c>
      <c r="G390" s="36">
        <v>603.08333333333348</v>
      </c>
      <c r="H390" s="36">
        <v>627.18333333333339</v>
      </c>
      <c r="I390" s="36">
        <v>634.26666666666665</v>
      </c>
      <c r="J390" s="36">
        <v>639.23333333333335</v>
      </c>
      <c r="K390" s="31">
        <v>629.29999999999995</v>
      </c>
      <c r="L390" s="31">
        <v>617.25</v>
      </c>
      <c r="M390" s="31">
        <v>2.1663899999999998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657.95</v>
      </c>
      <c r="D391" s="36">
        <v>659.15</v>
      </c>
      <c r="E391" s="36">
        <v>651.29999999999995</v>
      </c>
      <c r="F391" s="36">
        <v>644.65</v>
      </c>
      <c r="G391" s="36">
        <v>636.79999999999995</v>
      </c>
      <c r="H391" s="36">
        <v>665.8</v>
      </c>
      <c r="I391" s="36">
        <v>673.65000000000009</v>
      </c>
      <c r="J391" s="36">
        <v>680.3</v>
      </c>
      <c r="K391" s="31">
        <v>667</v>
      </c>
      <c r="L391" s="31">
        <v>652.5</v>
      </c>
      <c r="M391" s="31">
        <v>8.6663300000000003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1834.95</v>
      </c>
      <c r="D392" s="36">
        <v>1831.7833333333335</v>
      </c>
      <c r="E392" s="36">
        <v>1808.166666666667</v>
      </c>
      <c r="F392" s="36">
        <v>1781.3833333333334</v>
      </c>
      <c r="G392" s="36">
        <v>1757.7666666666669</v>
      </c>
      <c r="H392" s="36">
        <v>1858.5666666666671</v>
      </c>
      <c r="I392" s="36">
        <v>1882.1833333333334</v>
      </c>
      <c r="J392" s="36">
        <v>1908.9666666666672</v>
      </c>
      <c r="K392" s="31">
        <v>1855.4</v>
      </c>
      <c r="L392" s="31">
        <v>1805</v>
      </c>
      <c r="M392" s="31">
        <v>2.2105899999999998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578.20000000000005</v>
      </c>
      <c r="D393" s="36">
        <v>584.01666666666677</v>
      </c>
      <c r="E393" s="36">
        <v>571.53333333333353</v>
      </c>
      <c r="F393" s="36">
        <v>564.86666666666679</v>
      </c>
      <c r="G393" s="36">
        <v>552.38333333333355</v>
      </c>
      <c r="H393" s="36">
        <v>590.68333333333351</v>
      </c>
      <c r="I393" s="36">
        <v>603.16666666666686</v>
      </c>
      <c r="J393" s="36">
        <v>609.83333333333348</v>
      </c>
      <c r="K393" s="31">
        <v>596.5</v>
      </c>
      <c r="L393" s="31">
        <v>577.35</v>
      </c>
      <c r="M393" s="31">
        <v>221.01242999999999</v>
      </c>
      <c r="N393" s="1"/>
      <c r="O393" s="1"/>
    </row>
    <row r="394" spans="1:15" ht="12.75" customHeight="1">
      <c r="A394" s="33">
        <v>384</v>
      </c>
      <c r="B394" s="53" t="s">
        <v>865</v>
      </c>
      <c r="C394" s="31">
        <v>502</v>
      </c>
      <c r="D394" s="36">
        <v>505.93333333333334</v>
      </c>
      <c r="E394" s="36">
        <v>495.11666666666667</v>
      </c>
      <c r="F394" s="36">
        <v>488.23333333333335</v>
      </c>
      <c r="G394" s="36">
        <v>477.41666666666669</v>
      </c>
      <c r="H394" s="36">
        <v>512.81666666666661</v>
      </c>
      <c r="I394" s="36">
        <v>523.63333333333344</v>
      </c>
      <c r="J394" s="36">
        <v>530.51666666666665</v>
      </c>
      <c r="K394" s="31">
        <v>516.75</v>
      </c>
      <c r="L394" s="31">
        <v>499.05</v>
      </c>
      <c r="M394" s="31">
        <v>65.775289999999998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1238.5999999999999</v>
      </c>
      <c r="D395" s="36">
        <v>1244.2666666666667</v>
      </c>
      <c r="E395" s="36">
        <v>1229.5333333333333</v>
      </c>
      <c r="F395" s="36">
        <v>1220.4666666666667</v>
      </c>
      <c r="G395" s="36">
        <v>1205.7333333333333</v>
      </c>
      <c r="H395" s="36">
        <v>1253.3333333333333</v>
      </c>
      <c r="I395" s="36">
        <v>1268.0666666666664</v>
      </c>
      <c r="J395" s="36">
        <v>1277.1333333333332</v>
      </c>
      <c r="K395" s="31">
        <v>1259</v>
      </c>
      <c r="L395" s="31">
        <v>1235.2</v>
      </c>
      <c r="M395" s="31">
        <v>0.56496999999999997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293.25</v>
      </c>
      <c r="D396" s="36">
        <v>297.16666666666669</v>
      </c>
      <c r="E396" s="36">
        <v>287.38333333333338</v>
      </c>
      <c r="F396" s="36">
        <v>281.51666666666671</v>
      </c>
      <c r="G396" s="36">
        <v>271.73333333333341</v>
      </c>
      <c r="H396" s="36">
        <v>303.03333333333336</v>
      </c>
      <c r="I396" s="36">
        <v>312.81666666666666</v>
      </c>
      <c r="J396" s="36">
        <v>318.68333333333334</v>
      </c>
      <c r="K396" s="31">
        <v>306.95</v>
      </c>
      <c r="L396" s="31">
        <v>291.3</v>
      </c>
      <c r="M396" s="31">
        <v>17.135400000000001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948.85</v>
      </c>
      <c r="D397" s="36">
        <v>951.2833333333333</v>
      </c>
      <c r="E397" s="36">
        <v>939.56666666666661</v>
      </c>
      <c r="F397" s="36">
        <v>930.2833333333333</v>
      </c>
      <c r="G397" s="36">
        <v>918.56666666666661</v>
      </c>
      <c r="H397" s="36">
        <v>960.56666666666661</v>
      </c>
      <c r="I397" s="36">
        <v>972.2833333333333</v>
      </c>
      <c r="J397" s="36">
        <v>981.56666666666661</v>
      </c>
      <c r="K397" s="31">
        <v>963</v>
      </c>
      <c r="L397" s="31">
        <v>942</v>
      </c>
      <c r="M397" s="31">
        <v>3.31751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202.92</v>
      </c>
      <c r="D398" s="36">
        <v>203.96666666666667</v>
      </c>
      <c r="E398" s="36">
        <v>200.95333333333335</v>
      </c>
      <c r="F398" s="36">
        <v>198.98666666666668</v>
      </c>
      <c r="G398" s="36">
        <v>195.97333333333336</v>
      </c>
      <c r="H398" s="36">
        <v>205.93333333333334</v>
      </c>
      <c r="I398" s="36">
        <v>208.94666666666666</v>
      </c>
      <c r="J398" s="36">
        <v>210.91333333333333</v>
      </c>
      <c r="K398" s="31">
        <v>206.98</v>
      </c>
      <c r="L398" s="31">
        <v>202</v>
      </c>
      <c r="M398" s="31">
        <v>32.199289999999998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3618</v>
      </c>
      <c r="D399" s="36">
        <v>3593.6833333333329</v>
      </c>
      <c r="E399" s="36">
        <v>3560.3666666666659</v>
      </c>
      <c r="F399" s="36">
        <v>3502.7333333333331</v>
      </c>
      <c r="G399" s="36">
        <v>3469.4166666666661</v>
      </c>
      <c r="H399" s="36">
        <v>3651.3166666666657</v>
      </c>
      <c r="I399" s="36">
        <v>3684.6333333333323</v>
      </c>
      <c r="J399" s="36">
        <v>3742.2666666666655</v>
      </c>
      <c r="K399" s="31">
        <v>3627</v>
      </c>
      <c r="L399" s="31">
        <v>3536.05</v>
      </c>
      <c r="M399" s="31">
        <v>0.81303000000000003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80.98</v>
      </c>
      <c r="D400" s="36">
        <v>81.406666666666666</v>
      </c>
      <c r="E400" s="36">
        <v>80.173333333333332</v>
      </c>
      <c r="F400" s="36">
        <v>79.36666666666666</v>
      </c>
      <c r="G400" s="36">
        <v>78.133333333333326</v>
      </c>
      <c r="H400" s="36">
        <v>82.213333333333338</v>
      </c>
      <c r="I400" s="36">
        <v>83.446666666666687</v>
      </c>
      <c r="J400" s="36">
        <v>84.253333333333345</v>
      </c>
      <c r="K400" s="31">
        <v>82.64</v>
      </c>
      <c r="L400" s="31">
        <v>80.599999999999994</v>
      </c>
      <c r="M400" s="31">
        <v>33.880490000000002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1954.95</v>
      </c>
      <c r="D401" s="36">
        <v>1977.2833333333335</v>
      </c>
      <c r="E401" s="36">
        <v>1924.666666666667</v>
      </c>
      <c r="F401" s="36">
        <v>1894.3833333333334</v>
      </c>
      <c r="G401" s="36">
        <v>1841.7666666666669</v>
      </c>
      <c r="H401" s="36">
        <v>2007.5666666666671</v>
      </c>
      <c r="I401" s="36">
        <v>2060.1833333333334</v>
      </c>
      <c r="J401" s="36">
        <v>2090.4666666666672</v>
      </c>
      <c r="K401" s="31">
        <v>2029.9</v>
      </c>
      <c r="L401" s="31">
        <v>1947</v>
      </c>
      <c r="M401" s="31">
        <v>2.0362900000000002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204.87</v>
      </c>
      <c r="D402" s="36">
        <v>205.14333333333335</v>
      </c>
      <c r="E402" s="36">
        <v>202.48666666666668</v>
      </c>
      <c r="F402" s="36">
        <v>200.10333333333332</v>
      </c>
      <c r="G402" s="36">
        <v>197.44666666666666</v>
      </c>
      <c r="H402" s="36">
        <v>207.5266666666667</v>
      </c>
      <c r="I402" s="36">
        <v>210.18333333333339</v>
      </c>
      <c r="J402" s="36">
        <v>212.56666666666672</v>
      </c>
      <c r="K402" s="31">
        <v>207.8</v>
      </c>
      <c r="L402" s="31">
        <v>202.76</v>
      </c>
      <c r="M402" s="31">
        <v>12.686260000000001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2996.6</v>
      </c>
      <c r="D403" s="36">
        <v>2999.1833333333329</v>
      </c>
      <c r="E403" s="36">
        <v>2983.4166666666661</v>
      </c>
      <c r="F403" s="36">
        <v>2970.2333333333331</v>
      </c>
      <c r="G403" s="36">
        <v>2954.4666666666662</v>
      </c>
      <c r="H403" s="36">
        <v>3012.3666666666659</v>
      </c>
      <c r="I403" s="36">
        <v>3028.1333333333332</v>
      </c>
      <c r="J403" s="36">
        <v>3041.3166666666657</v>
      </c>
      <c r="K403" s="31">
        <v>3014.95</v>
      </c>
      <c r="L403" s="31">
        <v>2986</v>
      </c>
      <c r="M403" s="31">
        <v>48.051430000000003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112.16</v>
      </c>
      <c r="D404" s="36">
        <v>112.93333333333334</v>
      </c>
      <c r="E404" s="36">
        <v>110.15666666666668</v>
      </c>
      <c r="F404" s="36">
        <v>108.15333333333335</v>
      </c>
      <c r="G404" s="36">
        <v>105.37666666666669</v>
      </c>
      <c r="H404" s="36">
        <v>114.93666666666667</v>
      </c>
      <c r="I404" s="36">
        <v>117.71333333333331</v>
      </c>
      <c r="J404" s="36">
        <v>119.71666666666665</v>
      </c>
      <c r="K404" s="31">
        <v>115.71</v>
      </c>
      <c r="L404" s="31">
        <v>110.93</v>
      </c>
      <c r="M404" s="31">
        <v>54.211709999999997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1578.95</v>
      </c>
      <c r="D405" s="36">
        <v>1581.3833333333332</v>
      </c>
      <c r="E405" s="36">
        <v>1561.7666666666664</v>
      </c>
      <c r="F405" s="36">
        <v>1544.5833333333333</v>
      </c>
      <c r="G405" s="36">
        <v>1524.9666666666665</v>
      </c>
      <c r="H405" s="36">
        <v>1598.5666666666664</v>
      </c>
      <c r="I405" s="36">
        <v>1618.1833333333332</v>
      </c>
      <c r="J405" s="36">
        <v>1635.3666666666663</v>
      </c>
      <c r="K405" s="31">
        <v>1601</v>
      </c>
      <c r="L405" s="31">
        <v>1564.2</v>
      </c>
      <c r="M405" s="31">
        <v>0.72108000000000005</v>
      </c>
      <c r="N405" s="1"/>
      <c r="O405" s="1"/>
    </row>
    <row r="406" spans="1:15" ht="12.75" customHeight="1">
      <c r="A406" s="33">
        <v>396</v>
      </c>
      <c r="B406" s="53" t="s">
        <v>866</v>
      </c>
      <c r="C406" s="31">
        <v>87.08</v>
      </c>
      <c r="D406" s="36">
        <v>87.46</v>
      </c>
      <c r="E406" s="36">
        <v>85.72999999999999</v>
      </c>
      <c r="F406" s="36">
        <v>84.38</v>
      </c>
      <c r="G406" s="36">
        <v>82.649999999999991</v>
      </c>
      <c r="H406" s="36">
        <v>88.809999999999988</v>
      </c>
      <c r="I406" s="36">
        <v>90.539999999999978</v>
      </c>
      <c r="J406" s="36">
        <v>91.889999999999986</v>
      </c>
      <c r="K406" s="31">
        <v>89.19</v>
      </c>
      <c r="L406" s="31">
        <v>86.11</v>
      </c>
      <c r="M406" s="31">
        <v>38.973329999999997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731.3</v>
      </c>
      <c r="D407" s="36">
        <v>734.4</v>
      </c>
      <c r="E407" s="36">
        <v>725.09999999999991</v>
      </c>
      <c r="F407" s="36">
        <v>718.9</v>
      </c>
      <c r="G407" s="36">
        <v>709.59999999999991</v>
      </c>
      <c r="H407" s="36">
        <v>740.59999999999991</v>
      </c>
      <c r="I407" s="36">
        <v>749.89999999999986</v>
      </c>
      <c r="J407" s="36">
        <v>756.09999999999991</v>
      </c>
      <c r="K407" s="31">
        <v>743.7</v>
      </c>
      <c r="L407" s="31">
        <v>728.2</v>
      </c>
      <c r="M407" s="31">
        <v>17.836120000000001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1843.7</v>
      </c>
      <c r="D408" s="36">
        <v>1841.3166666666666</v>
      </c>
      <c r="E408" s="36">
        <v>1828.3833333333332</v>
      </c>
      <c r="F408" s="36">
        <v>1813.0666666666666</v>
      </c>
      <c r="G408" s="36">
        <v>1800.1333333333332</v>
      </c>
      <c r="H408" s="36">
        <v>1856.6333333333332</v>
      </c>
      <c r="I408" s="36">
        <v>1869.5666666666666</v>
      </c>
      <c r="J408" s="36">
        <v>1884.8833333333332</v>
      </c>
      <c r="K408" s="31">
        <v>1854.25</v>
      </c>
      <c r="L408" s="31">
        <v>1826</v>
      </c>
      <c r="M408" s="31">
        <v>7.24092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132.31</v>
      </c>
      <c r="D409" s="36">
        <v>132.55333333333331</v>
      </c>
      <c r="E409" s="36">
        <v>131.75666666666663</v>
      </c>
      <c r="F409" s="36">
        <v>131.20333333333332</v>
      </c>
      <c r="G409" s="36">
        <v>130.40666666666664</v>
      </c>
      <c r="H409" s="36">
        <v>133.10666666666663</v>
      </c>
      <c r="I409" s="36">
        <v>133.90333333333331</v>
      </c>
      <c r="J409" s="36">
        <v>134.45666666666662</v>
      </c>
      <c r="K409" s="31">
        <v>133.35</v>
      </c>
      <c r="L409" s="31">
        <v>132</v>
      </c>
      <c r="M409" s="31">
        <v>74.221059999999994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5206.3500000000004</v>
      </c>
      <c r="D410" s="36">
        <v>5227.9833333333336</v>
      </c>
      <c r="E410" s="36">
        <v>5162.4666666666672</v>
      </c>
      <c r="F410" s="36">
        <v>5118.5833333333339</v>
      </c>
      <c r="G410" s="36">
        <v>5053.0666666666675</v>
      </c>
      <c r="H410" s="36">
        <v>5271.8666666666668</v>
      </c>
      <c r="I410" s="36">
        <v>5337.3833333333332</v>
      </c>
      <c r="J410" s="36">
        <v>5381.2666666666664</v>
      </c>
      <c r="K410" s="31">
        <v>5293.5</v>
      </c>
      <c r="L410" s="31">
        <v>5184.1000000000004</v>
      </c>
      <c r="M410" s="31">
        <v>0.94640999999999997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2539.0500000000002</v>
      </c>
      <c r="D411" s="36">
        <v>2541.9666666666667</v>
      </c>
      <c r="E411" s="36">
        <v>2515.0833333333335</v>
      </c>
      <c r="F411" s="36">
        <v>2491.1166666666668</v>
      </c>
      <c r="G411" s="36">
        <v>2464.2333333333336</v>
      </c>
      <c r="H411" s="36">
        <v>2565.9333333333334</v>
      </c>
      <c r="I411" s="36">
        <v>2592.8166666666666</v>
      </c>
      <c r="J411" s="36">
        <v>2616.7833333333333</v>
      </c>
      <c r="K411" s="31">
        <v>2568.85</v>
      </c>
      <c r="L411" s="31">
        <v>2518</v>
      </c>
      <c r="M411" s="31">
        <v>3.6234700000000002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2369.85</v>
      </c>
      <c r="D412" s="36">
        <v>2362.5</v>
      </c>
      <c r="E412" s="36">
        <v>2342.1</v>
      </c>
      <c r="F412" s="36">
        <v>2314.35</v>
      </c>
      <c r="G412" s="36">
        <v>2293.9499999999998</v>
      </c>
      <c r="H412" s="36">
        <v>2390.25</v>
      </c>
      <c r="I412" s="36">
        <v>2410.6499999999996</v>
      </c>
      <c r="J412" s="36">
        <v>2438.4</v>
      </c>
      <c r="K412" s="31">
        <v>2382.9</v>
      </c>
      <c r="L412" s="31">
        <v>2334.75</v>
      </c>
      <c r="M412" s="31">
        <v>1.63842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196.97</v>
      </c>
      <c r="D413" s="36">
        <v>197.95333333333335</v>
      </c>
      <c r="E413" s="36">
        <v>195.60666666666668</v>
      </c>
      <c r="F413" s="36">
        <v>194.24333333333334</v>
      </c>
      <c r="G413" s="36">
        <v>191.89666666666668</v>
      </c>
      <c r="H413" s="36">
        <v>199.31666666666669</v>
      </c>
      <c r="I413" s="36">
        <v>201.66333333333333</v>
      </c>
      <c r="J413" s="36">
        <v>203.0266666666667</v>
      </c>
      <c r="K413" s="31">
        <v>200.3</v>
      </c>
      <c r="L413" s="31">
        <v>196.59</v>
      </c>
      <c r="M413" s="31">
        <v>88.138509999999997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6742.7</v>
      </c>
      <c r="D414" s="36">
        <v>6766.7</v>
      </c>
      <c r="E414" s="36">
        <v>6697.45</v>
      </c>
      <c r="F414" s="36">
        <v>6652.2</v>
      </c>
      <c r="G414" s="36">
        <v>6582.95</v>
      </c>
      <c r="H414" s="36">
        <v>6811.95</v>
      </c>
      <c r="I414" s="36">
        <v>6881.2</v>
      </c>
      <c r="J414" s="36">
        <v>6926.45</v>
      </c>
      <c r="K414" s="31">
        <v>6835.95</v>
      </c>
      <c r="L414" s="31">
        <v>6721.45</v>
      </c>
      <c r="M414" s="31">
        <v>6.4949999999999994E-2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1603.85</v>
      </c>
      <c r="D415" s="36">
        <v>1612.9666666666665</v>
      </c>
      <c r="E415" s="36">
        <v>1591.9833333333329</v>
      </c>
      <c r="F415" s="36">
        <v>1580.1166666666663</v>
      </c>
      <c r="G415" s="36">
        <v>1559.1333333333328</v>
      </c>
      <c r="H415" s="36">
        <v>1624.833333333333</v>
      </c>
      <c r="I415" s="36">
        <v>1645.8166666666666</v>
      </c>
      <c r="J415" s="36">
        <v>1657.6833333333332</v>
      </c>
      <c r="K415" s="31">
        <v>1633.95</v>
      </c>
      <c r="L415" s="31">
        <v>1601.1</v>
      </c>
      <c r="M415" s="31">
        <v>0.48715999999999998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522.29999999999995</v>
      </c>
      <c r="D416" s="36">
        <v>522.85</v>
      </c>
      <c r="E416" s="36">
        <v>512.40000000000009</v>
      </c>
      <c r="F416" s="36">
        <v>502.50000000000011</v>
      </c>
      <c r="G416" s="36">
        <v>492.05000000000018</v>
      </c>
      <c r="H416" s="36">
        <v>532.75</v>
      </c>
      <c r="I416" s="36">
        <v>543.20000000000005</v>
      </c>
      <c r="J416" s="36">
        <v>553.09999999999991</v>
      </c>
      <c r="K416" s="31">
        <v>533.29999999999995</v>
      </c>
      <c r="L416" s="31">
        <v>512.95000000000005</v>
      </c>
      <c r="M416" s="31">
        <v>2.63246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3894.75</v>
      </c>
      <c r="D417" s="36">
        <v>3909.5833333333335</v>
      </c>
      <c r="E417" s="36">
        <v>3866.166666666667</v>
      </c>
      <c r="F417" s="36">
        <v>3837.5833333333335</v>
      </c>
      <c r="G417" s="36">
        <v>3794.166666666667</v>
      </c>
      <c r="H417" s="36">
        <v>3938.166666666667</v>
      </c>
      <c r="I417" s="36">
        <v>3981.5833333333339</v>
      </c>
      <c r="J417" s="36">
        <v>4010.166666666667</v>
      </c>
      <c r="K417" s="31">
        <v>3953</v>
      </c>
      <c r="L417" s="31">
        <v>3881</v>
      </c>
      <c r="M417" s="31">
        <v>0.60958999999999997</v>
      </c>
      <c r="N417" s="1"/>
      <c r="O417" s="1"/>
    </row>
    <row r="418" spans="1:15" ht="12.75" customHeight="1">
      <c r="A418" s="33">
        <v>408</v>
      </c>
      <c r="B418" s="53" t="s">
        <v>867</v>
      </c>
      <c r="C418" s="31">
        <v>798.4</v>
      </c>
      <c r="D418" s="36">
        <v>807.45000000000016</v>
      </c>
      <c r="E418" s="36">
        <v>784.90000000000032</v>
      </c>
      <c r="F418" s="36">
        <v>771.4000000000002</v>
      </c>
      <c r="G418" s="36">
        <v>748.85000000000036</v>
      </c>
      <c r="H418" s="36">
        <v>820.95000000000027</v>
      </c>
      <c r="I418" s="36">
        <v>843.50000000000023</v>
      </c>
      <c r="J418" s="36">
        <v>857.00000000000023</v>
      </c>
      <c r="K418" s="31">
        <v>830</v>
      </c>
      <c r="L418" s="31">
        <v>793.95</v>
      </c>
      <c r="M418" s="31">
        <v>2.3417599999999998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24692.2</v>
      </c>
      <c r="D419" s="36">
        <v>24732.616666666669</v>
      </c>
      <c r="E419" s="36">
        <v>24565.233333333337</v>
      </c>
      <c r="F419" s="36">
        <v>24438.26666666667</v>
      </c>
      <c r="G419" s="36">
        <v>24270.883333333339</v>
      </c>
      <c r="H419" s="36">
        <v>24859.583333333336</v>
      </c>
      <c r="I419" s="36">
        <v>25026.966666666667</v>
      </c>
      <c r="J419" s="36">
        <v>25153.933333333334</v>
      </c>
      <c r="K419" s="31">
        <v>24900</v>
      </c>
      <c r="L419" s="31">
        <v>24605.65</v>
      </c>
      <c r="M419" s="31">
        <v>0.20949000000000001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47.93</v>
      </c>
      <c r="D420" s="36">
        <v>47.846666666666664</v>
      </c>
      <c r="E420" s="36">
        <v>46.893333333333331</v>
      </c>
      <c r="F420" s="36">
        <v>45.856666666666669</v>
      </c>
      <c r="G420" s="36">
        <v>44.903333333333336</v>
      </c>
      <c r="H420" s="36">
        <v>48.883333333333326</v>
      </c>
      <c r="I420" s="36">
        <v>49.836666666666659</v>
      </c>
      <c r="J420" s="36">
        <v>50.873333333333321</v>
      </c>
      <c r="K420" s="31">
        <v>48.8</v>
      </c>
      <c r="L420" s="31">
        <v>46.81</v>
      </c>
      <c r="M420" s="31">
        <v>223.25534999999999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3201.85</v>
      </c>
      <c r="D421" s="36">
        <v>3213.8666666666668</v>
      </c>
      <c r="E421" s="36">
        <v>3179.7333333333336</v>
      </c>
      <c r="F421" s="36">
        <v>3157.6166666666668</v>
      </c>
      <c r="G421" s="36">
        <v>3123.4833333333336</v>
      </c>
      <c r="H421" s="36">
        <v>3235.9833333333336</v>
      </c>
      <c r="I421" s="36">
        <v>3270.1166666666668</v>
      </c>
      <c r="J421" s="36">
        <v>3292.2333333333336</v>
      </c>
      <c r="K421" s="31">
        <v>3248</v>
      </c>
      <c r="L421" s="31">
        <v>3191.75</v>
      </c>
      <c r="M421" s="31">
        <v>6.70444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792.3</v>
      </c>
      <c r="D422" s="36">
        <v>801.06666666666661</v>
      </c>
      <c r="E422" s="36">
        <v>780.13333333333321</v>
      </c>
      <c r="F422" s="36">
        <v>767.96666666666658</v>
      </c>
      <c r="G422" s="36">
        <v>747.03333333333319</v>
      </c>
      <c r="H422" s="36">
        <v>813.23333333333323</v>
      </c>
      <c r="I422" s="36">
        <v>834.16666666666663</v>
      </c>
      <c r="J422" s="36">
        <v>846.33333333333326</v>
      </c>
      <c r="K422" s="31">
        <v>822</v>
      </c>
      <c r="L422" s="31">
        <v>788.9</v>
      </c>
      <c r="M422" s="31">
        <v>11.354279999999999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6951.45</v>
      </c>
      <c r="D423" s="36">
        <v>6975.5666666666666</v>
      </c>
      <c r="E423" s="36">
        <v>6916.1333333333332</v>
      </c>
      <c r="F423" s="36">
        <v>6880.8166666666666</v>
      </c>
      <c r="G423" s="36">
        <v>6821.3833333333332</v>
      </c>
      <c r="H423" s="36">
        <v>7010.8833333333332</v>
      </c>
      <c r="I423" s="36">
        <v>7070.3166666666657</v>
      </c>
      <c r="J423" s="36">
        <v>7105.6333333333332</v>
      </c>
      <c r="K423" s="31">
        <v>7035</v>
      </c>
      <c r="L423" s="31">
        <v>6940.25</v>
      </c>
      <c r="M423" s="31">
        <v>2.01864</v>
      </c>
      <c r="N423" s="1"/>
      <c r="O423" s="1"/>
    </row>
    <row r="424" spans="1:15" ht="12.75" customHeight="1">
      <c r="A424" s="33">
        <v>414</v>
      </c>
      <c r="B424" s="53" t="s">
        <v>868</v>
      </c>
      <c r="C424" s="31">
        <v>1487.25</v>
      </c>
      <c r="D424" s="36">
        <v>1477.9666666666665</v>
      </c>
      <c r="E424" s="36">
        <v>1445.9833333333329</v>
      </c>
      <c r="F424" s="36">
        <v>1404.7166666666665</v>
      </c>
      <c r="G424" s="36">
        <v>1372.7333333333329</v>
      </c>
      <c r="H424" s="36">
        <v>1519.2333333333329</v>
      </c>
      <c r="I424" s="36">
        <v>1551.2166666666665</v>
      </c>
      <c r="J424" s="36">
        <v>1592.4833333333329</v>
      </c>
      <c r="K424" s="31">
        <v>1509.95</v>
      </c>
      <c r="L424" s="31">
        <v>1436.7</v>
      </c>
      <c r="M424" s="31">
        <v>6.3942300000000003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1722.2</v>
      </c>
      <c r="D425" s="36">
        <v>1713.4333333333332</v>
      </c>
      <c r="E425" s="36">
        <v>1696.8666666666663</v>
      </c>
      <c r="F425" s="36">
        <v>1671.5333333333331</v>
      </c>
      <c r="G425" s="36">
        <v>1654.9666666666662</v>
      </c>
      <c r="H425" s="36">
        <v>1738.7666666666664</v>
      </c>
      <c r="I425" s="36">
        <v>1755.3333333333335</v>
      </c>
      <c r="J425" s="36">
        <v>1780.6666666666665</v>
      </c>
      <c r="K425" s="31">
        <v>1730</v>
      </c>
      <c r="L425" s="31">
        <v>1688.1</v>
      </c>
      <c r="M425" s="31">
        <v>0.75043000000000004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10398.049999999999</v>
      </c>
      <c r="D426" s="36">
        <v>10429.933333333332</v>
      </c>
      <c r="E426" s="36">
        <v>10271.866666666665</v>
      </c>
      <c r="F426" s="36">
        <v>10145.683333333332</v>
      </c>
      <c r="G426" s="36">
        <v>9987.616666666665</v>
      </c>
      <c r="H426" s="36">
        <v>10556.116666666665</v>
      </c>
      <c r="I426" s="36">
        <v>10714.183333333334</v>
      </c>
      <c r="J426" s="36">
        <v>10840.366666666665</v>
      </c>
      <c r="K426" s="31">
        <v>10588</v>
      </c>
      <c r="L426" s="31">
        <v>10303.75</v>
      </c>
      <c r="M426" s="31">
        <v>0.32638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700.1</v>
      </c>
      <c r="D427" s="36">
        <v>705.01666666666677</v>
      </c>
      <c r="E427" s="36">
        <v>692.08333333333348</v>
      </c>
      <c r="F427" s="36">
        <v>684.06666666666672</v>
      </c>
      <c r="G427" s="36">
        <v>671.13333333333344</v>
      </c>
      <c r="H427" s="36">
        <v>713.03333333333353</v>
      </c>
      <c r="I427" s="36">
        <v>725.9666666666667</v>
      </c>
      <c r="J427" s="36">
        <v>733.98333333333358</v>
      </c>
      <c r="K427" s="31">
        <v>717.95</v>
      </c>
      <c r="L427" s="31">
        <v>697</v>
      </c>
      <c r="M427" s="31">
        <v>10.894030000000001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624.5</v>
      </c>
      <c r="D428" s="36">
        <v>630</v>
      </c>
      <c r="E428" s="36">
        <v>615</v>
      </c>
      <c r="F428" s="36">
        <v>605.5</v>
      </c>
      <c r="G428" s="36">
        <v>590.5</v>
      </c>
      <c r="H428" s="36">
        <v>639.5</v>
      </c>
      <c r="I428" s="36">
        <v>654.5</v>
      </c>
      <c r="J428" s="36">
        <v>664</v>
      </c>
      <c r="K428" s="31">
        <v>645</v>
      </c>
      <c r="L428" s="31">
        <v>620.5</v>
      </c>
      <c r="M428" s="31">
        <v>11.18337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610.25</v>
      </c>
      <c r="D429" s="36">
        <v>614.4</v>
      </c>
      <c r="E429" s="36">
        <v>602.19999999999993</v>
      </c>
      <c r="F429" s="36">
        <v>594.15</v>
      </c>
      <c r="G429" s="36">
        <v>581.94999999999993</v>
      </c>
      <c r="H429" s="36">
        <v>622.44999999999993</v>
      </c>
      <c r="I429" s="36">
        <v>634.65</v>
      </c>
      <c r="J429" s="36">
        <v>642.69999999999993</v>
      </c>
      <c r="K429" s="31">
        <v>626.6</v>
      </c>
      <c r="L429" s="31">
        <v>606.35</v>
      </c>
      <c r="M429" s="31">
        <v>17.085529999999999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809.4</v>
      </c>
      <c r="D430" s="36">
        <v>811.0333333333333</v>
      </c>
      <c r="E430" s="36">
        <v>804.86666666666656</v>
      </c>
      <c r="F430" s="36">
        <v>800.33333333333326</v>
      </c>
      <c r="G430" s="36">
        <v>794.16666666666652</v>
      </c>
      <c r="H430" s="36">
        <v>815.56666666666661</v>
      </c>
      <c r="I430" s="36">
        <v>821.73333333333335</v>
      </c>
      <c r="J430" s="36">
        <v>826.26666666666665</v>
      </c>
      <c r="K430" s="31">
        <v>817.2</v>
      </c>
      <c r="L430" s="31">
        <v>806.5</v>
      </c>
      <c r="M430" s="31">
        <v>103.71299999999999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134.04</v>
      </c>
      <c r="D431" s="36">
        <v>134.59666666666666</v>
      </c>
      <c r="E431" s="36">
        <v>132.79333333333332</v>
      </c>
      <c r="F431" s="36">
        <v>131.54666666666665</v>
      </c>
      <c r="G431" s="36">
        <v>129.74333333333331</v>
      </c>
      <c r="H431" s="36">
        <v>135.84333333333333</v>
      </c>
      <c r="I431" s="36">
        <v>137.64666666666668</v>
      </c>
      <c r="J431" s="36">
        <v>138.89333333333335</v>
      </c>
      <c r="K431" s="31">
        <v>136.4</v>
      </c>
      <c r="L431" s="31">
        <v>133.35</v>
      </c>
      <c r="M431" s="31">
        <v>114.14976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673.9</v>
      </c>
      <c r="D432" s="36">
        <v>676.66666666666663</v>
      </c>
      <c r="E432" s="36">
        <v>664.5333333333333</v>
      </c>
      <c r="F432" s="36">
        <v>655.16666666666663</v>
      </c>
      <c r="G432" s="36">
        <v>643.0333333333333</v>
      </c>
      <c r="H432" s="36">
        <v>686.0333333333333</v>
      </c>
      <c r="I432" s="36">
        <v>698.16666666666674</v>
      </c>
      <c r="J432" s="36">
        <v>707.5333333333333</v>
      </c>
      <c r="K432" s="31">
        <v>688.8</v>
      </c>
      <c r="L432" s="31">
        <v>667.3</v>
      </c>
      <c r="M432" s="31">
        <v>5.7311800000000002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135.88</v>
      </c>
      <c r="D433" s="36">
        <v>137.69333333333336</v>
      </c>
      <c r="E433" s="36">
        <v>133.8366666666667</v>
      </c>
      <c r="F433" s="36">
        <v>131.79333333333335</v>
      </c>
      <c r="G433" s="36">
        <v>127.9366666666667</v>
      </c>
      <c r="H433" s="36">
        <v>139.73666666666671</v>
      </c>
      <c r="I433" s="36">
        <v>143.59333333333333</v>
      </c>
      <c r="J433" s="36">
        <v>145.63666666666671</v>
      </c>
      <c r="K433" s="31">
        <v>141.55000000000001</v>
      </c>
      <c r="L433" s="31">
        <v>135.65</v>
      </c>
      <c r="M433" s="31">
        <v>21.656110000000002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529.95000000000005</v>
      </c>
      <c r="D434" s="36">
        <v>534.68333333333339</v>
      </c>
      <c r="E434" s="36">
        <v>522.91666666666674</v>
      </c>
      <c r="F434" s="36">
        <v>515.88333333333333</v>
      </c>
      <c r="G434" s="36">
        <v>504.11666666666667</v>
      </c>
      <c r="H434" s="36">
        <v>541.71666666666681</v>
      </c>
      <c r="I434" s="36">
        <v>553.48333333333346</v>
      </c>
      <c r="J434" s="36">
        <v>560.51666666666688</v>
      </c>
      <c r="K434" s="31">
        <v>546.45000000000005</v>
      </c>
      <c r="L434" s="31">
        <v>527.65</v>
      </c>
      <c r="M434" s="31">
        <v>4.8040700000000003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229.27</v>
      </c>
      <c r="D435" s="36">
        <v>230.85</v>
      </c>
      <c r="E435" s="36">
        <v>226.72</v>
      </c>
      <c r="F435" s="36">
        <v>224.17000000000002</v>
      </c>
      <c r="G435" s="36">
        <v>220.04000000000002</v>
      </c>
      <c r="H435" s="36">
        <v>233.39999999999998</v>
      </c>
      <c r="I435" s="36">
        <v>237.52999999999997</v>
      </c>
      <c r="J435" s="36">
        <v>240.07999999999996</v>
      </c>
      <c r="K435" s="31">
        <v>234.98</v>
      </c>
      <c r="L435" s="31">
        <v>228.3</v>
      </c>
      <c r="M435" s="31">
        <v>5.1074900000000003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1811.85</v>
      </c>
      <c r="D436" s="36">
        <v>1807.0666666666666</v>
      </c>
      <c r="E436" s="36">
        <v>1791.1333333333332</v>
      </c>
      <c r="F436" s="36">
        <v>1770.4166666666665</v>
      </c>
      <c r="G436" s="36">
        <v>1754.4833333333331</v>
      </c>
      <c r="H436" s="36">
        <v>1827.7833333333333</v>
      </c>
      <c r="I436" s="36">
        <v>1843.7166666666667</v>
      </c>
      <c r="J436" s="36">
        <v>1864.4333333333334</v>
      </c>
      <c r="K436" s="31">
        <v>1823</v>
      </c>
      <c r="L436" s="31">
        <v>1786.35</v>
      </c>
      <c r="M436" s="31">
        <v>17.689489999999999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815.25</v>
      </c>
      <c r="D437" s="36">
        <v>817.2166666666667</v>
      </c>
      <c r="E437" s="36">
        <v>805.98333333333335</v>
      </c>
      <c r="F437" s="36">
        <v>796.7166666666667</v>
      </c>
      <c r="G437" s="36">
        <v>785.48333333333335</v>
      </c>
      <c r="H437" s="36">
        <v>826.48333333333335</v>
      </c>
      <c r="I437" s="36">
        <v>837.7166666666667</v>
      </c>
      <c r="J437" s="36">
        <v>846.98333333333335</v>
      </c>
      <c r="K437" s="31">
        <v>828.45</v>
      </c>
      <c r="L437" s="31">
        <v>807.95</v>
      </c>
      <c r="M437" s="31">
        <v>8.7712299999999992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4665.5</v>
      </c>
      <c r="D438" s="36">
        <v>4622.7666666666673</v>
      </c>
      <c r="E438" s="36">
        <v>4529.8333333333348</v>
      </c>
      <c r="F438" s="36">
        <v>4394.1666666666679</v>
      </c>
      <c r="G438" s="36">
        <v>4301.2333333333354</v>
      </c>
      <c r="H438" s="36">
        <v>4758.4333333333343</v>
      </c>
      <c r="I438" s="36">
        <v>4851.3666666666668</v>
      </c>
      <c r="J438" s="36">
        <v>4987.0333333333338</v>
      </c>
      <c r="K438" s="31">
        <v>4715.7</v>
      </c>
      <c r="L438" s="31">
        <v>4487.1000000000004</v>
      </c>
      <c r="M438" s="31">
        <v>0.77930999999999995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1361.45</v>
      </c>
      <c r="D439" s="36">
        <v>1360.2333333333333</v>
      </c>
      <c r="E439" s="36">
        <v>1344.2166666666667</v>
      </c>
      <c r="F439" s="36">
        <v>1326.9833333333333</v>
      </c>
      <c r="G439" s="36">
        <v>1310.9666666666667</v>
      </c>
      <c r="H439" s="36">
        <v>1377.4666666666667</v>
      </c>
      <c r="I439" s="36">
        <v>1393.4833333333336</v>
      </c>
      <c r="J439" s="36">
        <v>1410.7166666666667</v>
      </c>
      <c r="K439" s="31">
        <v>1376.25</v>
      </c>
      <c r="L439" s="31">
        <v>1343</v>
      </c>
      <c r="M439" s="31">
        <v>0.71597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585.95000000000005</v>
      </c>
      <c r="D440" s="36">
        <v>593.76666666666677</v>
      </c>
      <c r="E440" s="36">
        <v>576.18333333333351</v>
      </c>
      <c r="F440" s="36">
        <v>566.41666666666674</v>
      </c>
      <c r="G440" s="36">
        <v>548.83333333333348</v>
      </c>
      <c r="H440" s="36">
        <v>603.53333333333353</v>
      </c>
      <c r="I440" s="36">
        <v>621.11666666666679</v>
      </c>
      <c r="J440" s="36">
        <v>630.88333333333355</v>
      </c>
      <c r="K440" s="31">
        <v>611.35</v>
      </c>
      <c r="L440" s="31">
        <v>584</v>
      </c>
      <c r="M440" s="31">
        <v>2.9966499999999998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5376.1</v>
      </c>
      <c r="D441" s="36">
        <v>5378.8666666666677</v>
      </c>
      <c r="E441" s="36">
        <v>5322.9333333333352</v>
      </c>
      <c r="F441" s="36">
        <v>5269.7666666666673</v>
      </c>
      <c r="G441" s="36">
        <v>5213.8333333333348</v>
      </c>
      <c r="H441" s="36">
        <v>5432.0333333333356</v>
      </c>
      <c r="I441" s="36">
        <v>5487.9666666666681</v>
      </c>
      <c r="J441" s="36">
        <v>5541.1333333333359</v>
      </c>
      <c r="K441" s="31">
        <v>5434.8</v>
      </c>
      <c r="L441" s="31">
        <v>5325.7</v>
      </c>
      <c r="M441" s="31">
        <v>0.65930999999999995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1060.95</v>
      </c>
      <c r="D442" s="36">
        <v>1058.25</v>
      </c>
      <c r="E442" s="36">
        <v>1050.95</v>
      </c>
      <c r="F442" s="36">
        <v>1040.95</v>
      </c>
      <c r="G442" s="36">
        <v>1033.6500000000001</v>
      </c>
      <c r="H442" s="36">
        <v>1068.25</v>
      </c>
      <c r="I442" s="36">
        <v>1075.5500000000002</v>
      </c>
      <c r="J442" s="36">
        <v>1085.55</v>
      </c>
      <c r="K442" s="31">
        <v>1065.55</v>
      </c>
      <c r="L442" s="31">
        <v>1048.25</v>
      </c>
      <c r="M442" s="31">
        <v>1.3662099999999999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78.959999999999994</v>
      </c>
      <c r="D443" s="36">
        <v>78.783333333333331</v>
      </c>
      <c r="E443" s="36">
        <v>77.836666666666659</v>
      </c>
      <c r="F443" s="36">
        <v>76.713333333333324</v>
      </c>
      <c r="G443" s="36">
        <v>75.766666666666652</v>
      </c>
      <c r="H443" s="36">
        <v>79.906666666666666</v>
      </c>
      <c r="I443" s="36">
        <v>80.853333333333325</v>
      </c>
      <c r="J443" s="36">
        <v>81.976666666666674</v>
      </c>
      <c r="K443" s="31">
        <v>79.73</v>
      </c>
      <c r="L443" s="31">
        <v>77.66</v>
      </c>
      <c r="M443" s="31">
        <v>477.24768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673.7</v>
      </c>
      <c r="D444" s="36">
        <v>680.23333333333335</v>
      </c>
      <c r="E444" s="36">
        <v>663.4666666666667</v>
      </c>
      <c r="F444" s="36">
        <v>653.23333333333335</v>
      </c>
      <c r="G444" s="36">
        <v>636.4666666666667</v>
      </c>
      <c r="H444" s="36">
        <v>690.4666666666667</v>
      </c>
      <c r="I444" s="36">
        <v>707.23333333333335</v>
      </c>
      <c r="J444" s="36">
        <v>717.4666666666667</v>
      </c>
      <c r="K444" s="31">
        <v>697</v>
      </c>
      <c r="L444" s="31">
        <v>670</v>
      </c>
      <c r="M444" s="31">
        <v>12.287599999999999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843.7</v>
      </c>
      <c r="D445" s="36">
        <v>838.91666666666663</v>
      </c>
      <c r="E445" s="36">
        <v>830.83333333333326</v>
      </c>
      <c r="F445" s="36">
        <v>817.96666666666658</v>
      </c>
      <c r="G445" s="36">
        <v>809.88333333333321</v>
      </c>
      <c r="H445" s="36">
        <v>851.7833333333333</v>
      </c>
      <c r="I445" s="36">
        <v>859.86666666666656</v>
      </c>
      <c r="J445" s="36">
        <v>872.73333333333335</v>
      </c>
      <c r="K445" s="31">
        <v>847</v>
      </c>
      <c r="L445" s="31">
        <v>826.05</v>
      </c>
      <c r="M445" s="31">
        <v>5.2194900000000004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438.8</v>
      </c>
      <c r="D446" s="36">
        <v>439.43333333333339</v>
      </c>
      <c r="E446" s="36">
        <v>434.96666666666681</v>
      </c>
      <c r="F446" s="36">
        <v>431.13333333333344</v>
      </c>
      <c r="G446" s="36">
        <v>426.66666666666686</v>
      </c>
      <c r="H446" s="36">
        <v>443.26666666666677</v>
      </c>
      <c r="I446" s="36">
        <v>447.73333333333335</v>
      </c>
      <c r="J446" s="36">
        <v>451.56666666666672</v>
      </c>
      <c r="K446" s="31">
        <v>443.9</v>
      </c>
      <c r="L446" s="31">
        <v>435.6</v>
      </c>
      <c r="M446" s="31">
        <v>2.40402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47.91</v>
      </c>
      <c r="D447" s="36">
        <v>48.396666666666668</v>
      </c>
      <c r="E447" s="36">
        <v>47.013333333333335</v>
      </c>
      <c r="F447" s="36">
        <v>46.116666666666667</v>
      </c>
      <c r="G447" s="36">
        <v>44.733333333333334</v>
      </c>
      <c r="H447" s="36">
        <v>49.293333333333337</v>
      </c>
      <c r="I447" s="36">
        <v>50.676666666666677</v>
      </c>
      <c r="J447" s="36">
        <v>51.573333333333338</v>
      </c>
      <c r="K447" s="31">
        <v>49.78</v>
      </c>
      <c r="L447" s="31">
        <v>47.5</v>
      </c>
      <c r="M447" s="31">
        <v>104.58548999999999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2737.25</v>
      </c>
      <c r="D448" s="36">
        <v>2740.4666666666667</v>
      </c>
      <c r="E448" s="36">
        <v>2718.7333333333336</v>
      </c>
      <c r="F448" s="36">
        <v>2700.2166666666667</v>
      </c>
      <c r="G448" s="36">
        <v>2678.4833333333336</v>
      </c>
      <c r="H448" s="36">
        <v>2758.9833333333336</v>
      </c>
      <c r="I448" s="36">
        <v>2780.7166666666662</v>
      </c>
      <c r="J448" s="36">
        <v>2799.2333333333336</v>
      </c>
      <c r="K448" s="31">
        <v>2762.2</v>
      </c>
      <c r="L448" s="31">
        <v>2721.95</v>
      </c>
      <c r="M448" s="31">
        <v>6.1592399999999996</v>
      </c>
      <c r="N448" s="1"/>
      <c r="O448" s="1"/>
    </row>
    <row r="449" spans="1:15" ht="12.75" customHeight="1">
      <c r="A449" s="33">
        <v>439</v>
      </c>
      <c r="B449" s="53" t="s">
        <v>869</v>
      </c>
      <c r="C449" s="31">
        <v>195.12</v>
      </c>
      <c r="D449" s="36">
        <v>197.23000000000002</v>
      </c>
      <c r="E449" s="36">
        <v>191.84000000000003</v>
      </c>
      <c r="F449" s="36">
        <v>188.56</v>
      </c>
      <c r="G449" s="36">
        <v>183.17000000000002</v>
      </c>
      <c r="H449" s="36">
        <v>200.51000000000005</v>
      </c>
      <c r="I449" s="36">
        <v>205.90000000000003</v>
      </c>
      <c r="J449" s="36">
        <v>209.18000000000006</v>
      </c>
      <c r="K449" s="31">
        <v>202.62</v>
      </c>
      <c r="L449" s="31">
        <v>193.95</v>
      </c>
      <c r="M449" s="31">
        <v>31.401820000000001</v>
      </c>
      <c r="N449" s="1"/>
      <c r="O449" s="1"/>
    </row>
    <row r="450" spans="1:15" ht="12.75" customHeight="1">
      <c r="A450" s="33">
        <v>440</v>
      </c>
      <c r="B450" s="53" t="s">
        <v>870</v>
      </c>
      <c r="C450" s="31">
        <v>467.6</v>
      </c>
      <c r="D450" s="36">
        <v>469.05</v>
      </c>
      <c r="E450" s="36">
        <v>464.40000000000003</v>
      </c>
      <c r="F450" s="36">
        <v>461.20000000000005</v>
      </c>
      <c r="G450" s="36">
        <v>456.55000000000007</v>
      </c>
      <c r="H450" s="36">
        <v>472.25</v>
      </c>
      <c r="I450" s="36">
        <v>476.9</v>
      </c>
      <c r="J450" s="36">
        <v>480.09999999999997</v>
      </c>
      <c r="K450" s="31">
        <v>473.7</v>
      </c>
      <c r="L450" s="31">
        <v>465.85</v>
      </c>
      <c r="M450" s="31">
        <v>1.07439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971.25</v>
      </c>
      <c r="D451" s="36">
        <v>976.08333333333337</v>
      </c>
      <c r="E451" s="36">
        <v>962.16666666666674</v>
      </c>
      <c r="F451" s="36">
        <v>953.08333333333337</v>
      </c>
      <c r="G451" s="36">
        <v>939.16666666666674</v>
      </c>
      <c r="H451" s="36">
        <v>985.16666666666674</v>
      </c>
      <c r="I451" s="36">
        <v>999.08333333333348</v>
      </c>
      <c r="J451" s="36">
        <v>1008.1666666666667</v>
      </c>
      <c r="K451" s="31">
        <v>990</v>
      </c>
      <c r="L451" s="31">
        <v>967</v>
      </c>
      <c r="M451" s="31">
        <v>21.40156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1075.6500000000001</v>
      </c>
      <c r="D452" s="36">
        <v>1084.7</v>
      </c>
      <c r="E452" s="36">
        <v>1063.4000000000001</v>
      </c>
      <c r="F452" s="36">
        <v>1051.1500000000001</v>
      </c>
      <c r="G452" s="36">
        <v>1029.8500000000001</v>
      </c>
      <c r="H452" s="36">
        <v>1096.95</v>
      </c>
      <c r="I452" s="36">
        <v>1118.2499999999998</v>
      </c>
      <c r="J452" s="36">
        <v>1130.5</v>
      </c>
      <c r="K452" s="31">
        <v>1106</v>
      </c>
      <c r="L452" s="31">
        <v>1072.45</v>
      </c>
      <c r="M452" s="31">
        <v>10.09628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1928.5</v>
      </c>
      <c r="D453" s="36">
        <v>1942.3</v>
      </c>
      <c r="E453" s="36">
        <v>1909.8</v>
      </c>
      <c r="F453" s="36">
        <v>1891.1</v>
      </c>
      <c r="G453" s="36">
        <v>1858.6</v>
      </c>
      <c r="H453" s="36">
        <v>1961</v>
      </c>
      <c r="I453" s="36">
        <v>1993.5</v>
      </c>
      <c r="J453" s="36">
        <v>2012.2</v>
      </c>
      <c r="K453" s="31">
        <v>1974.8</v>
      </c>
      <c r="L453" s="31">
        <v>1923.6</v>
      </c>
      <c r="M453" s="31">
        <v>5.0881400000000001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4506.05</v>
      </c>
      <c r="D454" s="36">
        <v>4508.6166666666659</v>
      </c>
      <c r="E454" s="36">
        <v>4454.7333333333318</v>
      </c>
      <c r="F454" s="36">
        <v>4403.4166666666661</v>
      </c>
      <c r="G454" s="36">
        <v>4349.5333333333319</v>
      </c>
      <c r="H454" s="36">
        <v>4559.9333333333316</v>
      </c>
      <c r="I454" s="36">
        <v>4613.8166666666648</v>
      </c>
      <c r="J454" s="36">
        <v>4665.1333333333314</v>
      </c>
      <c r="K454" s="31">
        <v>4562.5</v>
      </c>
      <c r="L454" s="31">
        <v>4457.3</v>
      </c>
      <c r="M454" s="31">
        <v>18.48058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1201.1500000000001</v>
      </c>
      <c r="D455" s="36">
        <v>1204.3666666666666</v>
      </c>
      <c r="E455" s="36">
        <v>1193.3833333333332</v>
      </c>
      <c r="F455" s="36">
        <v>1185.6166666666666</v>
      </c>
      <c r="G455" s="36">
        <v>1174.6333333333332</v>
      </c>
      <c r="H455" s="36">
        <v>1212.1333333333332</v>
      </c>
      <c r="I455" s="36">
        <v>1223.1166666666663</v>
      </c>
      <c r="J455" s="36">
        <v>1230.8833333333332</v>
      </c>
      <c r="K455" s="31">
        <v>1215.3499999999999</v>
      </c>
      <c r="L455" s="31">
        <v>1196.5999999999999</v>
      </c>
      <c r="M455" s="31">
        <v>7.7972999999999999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8227.5</v>
      </c>
      <c r="D456" s="36">
        <v>8434.8333333333339</v>
      </c>
      <c r="E456" s="36">
        <v>7969.6666666666679</v>
      </c>
      <c r="F456" s="36">
        <v>7711.8333333333339</v>
      </c>
      <c r="G456" s="36">
        <v>7246.6666666666679</v>
      </c>
      <c r="H456" s="36">
        <v>8692.6666666666679</v>
      </c>
      <c r="I456" s="36">
        <v>9157.8333333333358</v>
      </c>
      <c r="J456" s="36">
        <v>9415.6666666666679</v>
      </c>
      <c r="K456" s="31">
        <v>8900</v>
      </c>
      <c r="L456" s="31">
        <v>8177</v>
      </c>
      <c r="M456" s="31">
        <v>28.489380000000001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7190.45</v>
      </c>
      <c r="D457" s="36">
        <v>7465.6833333333343</v>
      </c>
      <c r="E457" s="36">
        <v>6857.1166666666686</v>
      </c>
      <c r="F457" s="36">
        <v>6523.7833333333347</v>
      </c>
      <c r="G457" s="36">
        <v>5915.216666666669</v>
      </c>
      <c r="H457" s="36">
        <v>7799.0166666666682</v>
      </c>
      <c r="I457" s="36">
        <v>8407.5833333333339</v>
      </c>
      <c r="J457" s="36">
        <v>8740.9166666666679</v>
      </c>
      <c r="K457" s="31">
        <v>8074.25</v>
      </c>
      <c r="L457" s="31">
        <v>7132.35</v>
      </c>
      <c r="M457" s="31">
        <v>14.61581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746.8</v>
      </c>
      <c r="D458" s="36">
        <v>747.9</v>
      </c>
      <c r="E458" s="36">
        <v>741.94999999999993</v>
      </c>
      <c r="F458" s="36">
        <v>737.09999999999991</v>
      </c>
      <c r="G458" s="36">
        <v>731.14999999999986</v>
      </c>
      <c r="H458" s="36">
        <v>752.75</v>
      </c>
      <c r="I458" s="36">
        <v>758.7</v>
      </c>
      <c r="J458" s="36">
        <v>763.55000000000007</v>
      </c>
      <c r="K458" s="31">
        <v>753.85</v>
      </c>
      <c r="L458" s="31">
        <v>743.05</v>
      </c>
      <c r="M458" s="31">
        <v>72.348190000000002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1074.55</v>
      </c>
      <c r="D459" s="36">
        <v>1077.7833333333333</v>
      </c>
      <c r="E459" s="36">
        <v>1066.8666666666666</v>
      </c>
      <c r="F459" s="36">
        <v>1059.1833333333332</v>
      </c>
      <c r="G459" s="36">
        <v>1048.2666666666664</v>
      </c>
      <c r="H459" s="36">
        <v>1085.4666666666667</v>
      </c>
      <c r="I459" s="36">
        <v>1096.3833333333337</v>
      </c>
      <c r="J459" s="36">
        <v>1104.0666666666668</v>
      </c>
      <c r="K459" s="31">
        <v>1088.7</v>
      </c>
      <c r="L459" s="31">
        <v>1070.0999999999999</v>
      </c>
      <c r="M459" s="31">
        <v>81.453760000000003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431.4</v>
      </c>
      <c r="D460" s="36">
        <v>431.39999999999992</v>
      </c>
      <c r="E460" s="36">
        <v>428.59999999999985</v>
      </c>
      <c r="F460" s="36">
        <v>425.79999999999995</v>
      </c>
      <c r="G460" s="36">
        <v>422.99999999999989</v>
      </c>
      <c r="H460" s="36">
        <v>434.19999999999982</v>
      </c>
      <c r="I460" s="36">
        <v>436.99999999999989</v>
      </c>
      <c r="J460" s="36">
        <v>439.79999999999978</v>
      </c>
      <c r="K460" s="31">
        <v>434.2</v>
      </c>
      <c r="L460" s="31">
        <v>428.6</v>
      </c>
      <c r="M460" s="31">
        <v>182.13328999999999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153.69999999999999</v>
      </c>
      <c r="D461" s="36">
        <v>153.91666666666666</v>
      </c>
      <c r="E461" s="36">
        <v>152.83333333333331</v>
      </c>
      <c r="F461" s="36">
        <v>151.96666666666667</v>
      </c>
      <c r="G461" s="36">
        <v>150.88333333333333</v>
      </c>
      <c r="H461" s="36">
        <v>154.7833333333333</v>
      </c>
      <c r="I461" s="36">
        <v>155.86666666666662</v>
      </c>
      <c r="J461" s="36">
        <v>156.73333333333329</v>
      </c>
      <c r="K461" s="31">
        <v>155</v>
      </c>
      <c r="L461" s="31">
        <v>153.05000000000001</v>
      </c>
      <c r="M461" s="31">
        <v>251.95196999999999</v>
      </c>
      <c r="N461" s="1"/>
      <c r="O461" s="1"/>
    </row>
    <row r="462" spans="1:15" ht="12.75" customHeight="1">
      <c r="A462" s="33">
        <v>452</v>
      </c>
      <c r="B462" s="53" t="s">
        <v>871</v>
      </c>
      <c r="C462" s="31">
        <v>1078.8</v>
      </c>
      <c r="D462" s="36">
        <v>1089.6166666666668</v>
      </c>
      <c r="E462" s="36">
        <v>1064.2333333333336</v>
      </c>
      <c r="F462" s="36">
        <v>1049.6666666666667</v>
      </c>
      <c r="G462" s="36">
        <v>1024.2833333333335</v>
      </c>
      <c r="H462" s="36">
        <v>1104.1833333333336</v>
      </c>
      <c r="I462" s="36">
        <v>1129.5666666666668</v>
      </c>
      <c r="J462" s="36">
        <v>1144.1333333333337</v>
      </c>
      <c r="K462" s="31">
        <v>1115</v>
      </c>
      <c r="L462" s="31">
        <v>1075.05</v>
      </c>
      <c r="M462" s="31">
        <v>115.50852999999999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96.81</v>
      </c>
      <c r="D463" s="36">
        <v>99.06</v>
      </c>
      <c r="E463" s="36">
        <v>94.12</v>
      </c>
      <c r="F463" s="36">
        <v>91.43</v>
      </c>
      <c r="G463" s="36">
        <v>86.490000000000009</v>
      </c>
      <c r="H463" s="36">
        <v>101.75</v>
      </c>
      <c r="I463" s="36">
        <v>106.69</v>
      </c>
      <c r="J463" s="36">
        <v>109.38</v>
      </c>
      <c r="K463" s="31">
        <v>104</v>
      </c>
      <c r="L463" s="31">
        <v>96.37</v>
      </c>
      <c r="M463" s="31">
        <v>540.07889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1627.35</v>
      </c>
      <c r="D464" s="36">
        <v>1636.1833333333334</v>
      </c>
      <c r="E464" s="36">
        <v>1607.3666666666668</v>
      </c>
      <c r="F464" s="36">
        <v>1587.3833333333334</v>
      </c>
      <c r="G464" s="36">
        <v>1558.5666666666668</v>
      </c>
      <c r="H464" s="36">
        <v>1656.1666666666667</v>
      </c>
      <c r="I464" s="36">
        <v>1684.9833333333333</v>
      </c>
      <c r="J464" s="36">
        <v>1704.9666666666667</v>
      </c>
      <c r="K464" s="31">
        <v>1665</v>
      </c>
      <c r="L464" s="31">
        <v>1616.2</v>
      </c>
      <c r="M464" s="31">
        <v>30.335899999999999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1312.85</v>
      </c>
      <c r="D465" s="36">
        <v>1319.6666666666667</v>
      </c>
      <c r="E465" s="36">
        <v>1289.3333333333335</v>
      </c>
      <c r="F465" s="36">
        <v>1265.8166666666668</v>
      </c>
      <c r="G465" s="36">
        <v>1235.4833333333336</v>
      </c>
      <c r="H465" s="36">
        <v>1343.1833333333334</v>
      </c>
      <c r="I465" s="36">
        <v>1373.5166666666669</v>
      </c>
      <c r="J465" s="36">
        <v>1397.0333333333333</v>
      </c>
      <c r="K465" s="31">
        <v>1350</v>
      </c>
      <c r="L465" s="31">
        <v>1296.1500000000001</v>
      </c>
      <c r="M465" s="31">
        <v>4.2152000000000003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270.10000000000002</v>
      </c>
      <c r="D466" s="36">
        <v>270.41666666666669</v>
      </c>
      <c r="E466" s="36">
        <v>266.18333333333339</v>
      </c>
      <c r="F466" s="36">
        <v>262.26666666666671</v>
      </c>
      <c r="G466" s="36">
        <v>258.03333333333342</v>
      </c>
      <c r="H466" s="36">
        <v>274.33333333333337</v>
      </c>
      <c r="I466" s="36">
        <v>278.56666666666661</v>
      </c>
      <c r="J466" s="36">
        <v>282.48333333333335</v>
      </c>
      <c r="K466" s="31">
        <v>274.64999999999998</v>
      </c>
      <c r="L466" s="31">
        <v>266.5</v>
      </c>
      <c r="M466" s="31">
        <v>20.173110000000001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821.9</v>
      </c>
      <c r="D467" s="36">
        <v>824.58333333333337</v>
      </c>
      <c r="E467" s="36">
        <v>815.76666666666677</v>
      </c>
      <c r="F467" s="36">
        <v>809.63333333333344</v>
      </c>
      <c r="G467" s="36">
        <v>800.81666666666683</v>
      </c>
      <c r="H467" s="36">
        <v>830.7166666666667</v>
      </c>
      <c r="I467" s="36">
        <v>839.5333333333333</v>
      </c>
      <c r="J467" s="36">
        <v>845.66666666666663</v>
      </c>
      <c r="K467" s="31">
        <v>833.4</v>
      </c>
      <c r="L467" s="31">
        <v>818.45</v>
      </c>
      <c r="M467" s="31">
        <v>3.7889699999999999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4446.2</v>
      </c>
      <c r="D468" s="36">
        <v>4443.4000000000005</v>
      </c>
      <c r="E468" s="36">
        <v>4392.8000000000011</v>
      </c>
      <c r="F468" s="36">
        <v>4339.4000000000005</v>
      </c>
      <c r="G468" s="36">
        <v>4288.8000000000011</v>
      </c>
      <c r="H468" s="36">
        <v>4496.8000000000011</v>
      </c>
      <c r="I468" s="36">
        <v>4547.4000000000015</v>
      </c>
      <c r="J468" s="36">
        <v>4600.8000000000011</v>
      </c>
      <c r="K468" s="31">
        <v>4494</v>
      </c>
      <c r="L468" s="31">
        <v>4390</v>
      </c>
      <c r="M468" s="31">
        <v>1.2596099999999999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3745.6</v>
      </c>
      <c r="D469" s="36">
        <v>3789.5500000000006</v>
      </c>
      <c r="E469" s="36">
        <v>3682.1000000000013</v>
      </c>
      <c r="F469" s="36">
        <v>3618.6000000000008</v>
      </c>
      <c r="G469" s="36">
        <v>3511.1500000000015</v>
      </c>
      <c r="H469" s="36">
        <v>3853.0500000000011</v>
      </c>
      <c r="I469" s="36">
        <v>3960.5000000000009</v>
      </c>
      <c r="J469" s="36">
        <v>4024.0000000000009</v>
      </c>
      <c r="K469" s="31">
        <v>3897</v>
      </c>
      <c r="L469" s="31">
        <v>3726.05</v>
      </c>
      <c r="M469" s="31">
        <v>0.92632000000000003</v>
      </c>
      <c r="N469" s="1"/>
      <c r="O469" s="1"/>
    </row>
    <row r="470" spans="1:15" ht="12.75" customHeight="1">
      <c r="A470" s="33">
        <v>460</v>
      </c>
      <c r="B470" s="53" t="s">
        <v>872</v>
      </c>
      <c r="C470" s="31">
        <v>1465.05</v>
      </c>
      <c r="D470" s="36">
        <v>1475.6000000000001</v>
      </c>
      <c r="E470" s="36">
        <v>1446.5000000000002</v>
      </c>
      <c r="F470" s="36">
        <v>1427.95</v>
      </c>
      <c r="G470" s="36">
        <v>1398.8500000000001</v>
      </c>
      <c r="H470" s="36">
        <v>1494.1500000000003</v>
      </c>
      <c r="I470" s="36">
        <v>1523.2500000000002</v>
      </c>
      <c r="J470" s="36">
        <v>1541.8000000000004</v>
      </c>
      <c r="K470" s="31">
        <v>1504.7</v>
      </c>
      <c r="L470" s="31">
        <v>1457.05</v>
      </c>
      <c r="M470" s="31">
        <v>7.9756099999999996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3527.5</v>
      </c>
      <c r="D471" s="36">
        <v>3542.4500000000003</v>
      </c>
      <c r="E471" s="36">
        <v>3504.9500000000007</v>
      </c>
      <c r="F471" s="36">
        <v>3482.4000000000005</v>
      </c>
      <c r="G471" s="36">
        <v>3444.900000000001</v>
      </c>
      <c r="H471" s="36">
        <v>3565.0000000000005</v>
      </c>
      <c r="I471" s="36">
        <v>3602.4999999999995</v>
      </c>
      <c r="J471" s="36">
        <v>3625.05</v>
      </c>
      <c r="K471" s="31">
        <v>3579.95</v>
      </c>
      <c r="L471" s="31">
        <v>3519.9</v>
      </c>
      <c r="M471" s="31">
        <v>7.2748100000000004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3419.45</v>
      </c>
      <c r="D472" s="36">
        <v>3410.1666666666665</v>
      </c>
      <c r="E472" s="36">
        <v>3369.333333333333</v>
      </c>
      <c r="F472" s="36">
        <v>3319.2166666666667</v>
      </c>
      <c r="G472" s="36">
        <v>3278.3833333333332</v>
      </c>
      <c r="H472" s="36">
        <v>3460.2833333333328</v>
      </c>
      <c r="I472" s="36">
        <v>3501.1166666666659</v>
      </c>
      <c r="J472" s="36">
        <v>3551.2333333333327</v>
      </c>
      <c r="K472" s="31">
        <v>3451</v>
      </c>
      <c r="L472" s="31">
        <v>3360.05</v>
      </c>
      <c r="M472" s="31">
        <v>5.9733700000000001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1673.55</v>
      </c>
      <c r="D473" s="36">
        <v>1679.8333333333333</v>
      </c>
      <c r="E473" s="36">
        <v>1659.6666666666665</v>
      </c>
      <c r="F473" s="36">
        <v>1645.7833333333333</v>
      </c>
      <c r="G473" s="36">
        <v>1625.6166666666666</v>
      </c>
      <c r="H473" s="36">
        <v>1693.7166666666665</v>
      </c>
      <c r="I473" s="36">
        <v>1713.883333333333</v>
      </c>
      <c r="J473" s="36">
        <v>1727.7666666666664</v>
      </c>
      <c r="K473" s="31">
        <v>1700</v>
      </c>
      <c r="L473" s="31">
        <v>1665.95</v>
      </c>
      <c r="M473" s="31">
        <v>3.8025799999999998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7242.1</v>
      </c>
      <c r="D474" s="36">
        <v>7172.45</v>
      </c>
      <c r="E474" s="36">
        <v>7019.9</v>
      </c>
      <c r="F474" s="36">
        <v>6797.7</v>
      </c>
      <c r="G474" s="36">
        <v>6645.15</v>
      </c>
      <c r="H474" s="36">
        <v>7394.65</v>
      </c>
      <c r="I474" s="36">
        <v>7547.2000000000007</v>
      </c>
      <c r="J474" s="36">
        <v>7769.4</v>
      </c>
      <c r="K474" s="31">
        <v>7325</v>
      </c>
      <c r="L474" s="31">
        <v>6950.25</v>
      </c>
      <c r="M474" s="31">
        <v>23.584759999999999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37.479999999999997</v>
      </c>
      <c r="D475" s="36">
        <v>37.71</v>
      </c>
      <c r="E475" s="36">
        <v>37.17</v>
      </c>
      <c r="F475" s="36">
        <v>36.86</v>
      </c>
      <c r="G475" s="36">
        <v>36.32</v>
      </c>
      <c r="H475" s="36">
        <v>38.020000000000003</v>
      </c>
      <c r="I475" s="36">
        <v>38.560000000000009</v>
      </c>
      <c r="J475" s="36">
        <v>38.870000000000005</v>
      </c>
      <c r="K475" s="31">
        <v>38.25</v>
      </c>
      <c r="L475" s="31">
        <v>37.4</v>
      </c>
      <c r="M475" s="31">
        <v>68.654380000000003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446.6</v>
      </c>
      <c r="D476" s="36">
        <v>451.66666666666669</v>
      </c>
      <c r="E476" s="36">
        <v>438.93333333333339</v>
      </c>
      <c r="F476" s="36">
        <v>431.26666666666671</v>
      </c>
      <c r="G476" s="36">
        <v>418.53333333333342</v>
      </c>
      <c r="H476" s="36">
        <v>459.33333333333337</v>
      </c>
      <c r="I476" s="36">
        <v>472.06666666666661</v>
      </c>
      <c r="J476" s="36">
        <v>479.73333333333335</v>
      </c>
      <c r="K476" s="31">
        <v>464.4</v>
      </c>
      <c r="L476" s="31">
        <v>444</v>
      </c>
      <c r="M476" s="31">
        <v>6.6744399999999997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732.3</v>
      </c>
      <c r="D477" s="36">
        <v>741.36666666666667</v>
      </c>
      <c r="E477" s="36">
        <v>720.93333333333339</v>
      </c>
      <c r="F477" s="36">
        <v>709.56666666666672</v>
      </c>
      <c r="G477" s="36">
        <v>689.13333333333344</v>
      </c>
      <c r="H477" s="36">
        <v>752.73333333333335</v>
      </c>
      <c r="I477" s="36">
        <v>773.16666666666652</v>
      </c>
      <c r="J477" s="31">
        <v>784.5333333333333</v>
      </c>
      <c r="K477" s="31">
        <v>761.8</v>
      </c>
      <c r="L477" s="31">
        <v>730</v>
      </c>
      <c r="M477" s="53">
        <v>15.38475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4154.2</v>
      </c>
      <c r="D478" s="36">
        <v>4145.45</v>
      </c>
      <c r="E478" s="36">
        <v>4093.8999999999996</v>
      </c>
      <c r="F478" s="36">
        <v>4033.6</v>
      </c>
      <c r="G478" s="36">
        <v>3982.0499999999997</v>
      </c>
      <c r="H478" s="36">
        <v>4205.75</v>
      </c>
      <c r="I478" s="36">
        <v>4257.3000000000011</v>
      </c>
      <c r="J478" s="31">
        <v>4317.5999999999995</v>
      </c>
      <c r="K478" s="31">
        <v>4197</v>
      </c>
      <c r="L478" s="31">
        <v>4085.15</v>
      </c>
      <c r="M478" s="53">
        <v>0.98360999999999998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51.23</v>
      </c>
      <c r="D479" s="36">
        <v>51.476666666666667</v>
      </c>
      <c r="E479" s="36">
        <v>50.873333333333335</v>
      </c>
      <c r="F479" s="36">
        <v>50.516666666666666</v>
      </c>
      <c r="G479" s="36">
        <v>49.913333333333334</v>
      </c>
      <c r="H479" s="36">
        <v>51.833333333333336</v>
      </c>
      <c r="I479" s="36">
        <v>52.436666666666675</v>
      </c>
      <c r="J479" s="36">
        <v>52.793333333333337</v>
      </c>
      <c r="K479" s="31">
        <v>52.08</v>
      </c>
      <c r="L479" s="31">
        <v>51.12</v>
      </c>
      <c r="M479" s="31">
        <v>28.00309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1128.1500000000001</v>
      </c>
      <c r="D480" s="36">
        <v>1120.2833333333335</v>
      </c>
      <c r="E480" s="36">
        <v>1100.5666666666671</v>
      </c>
      <c r="F480" s="36">
        <v>1072.9833333333336</v>
      </c>
      <c r="G480" s="36">
        <v>1053.2666666666671</v>
      </c>
      <c r="H480" s="36">
        <v>1147.866666666667</v>
      </c>
      <c r="I480" s="36">
        <v>1167.5833333333337</v>
      </c>
      <c r="J480" s="31">
        <v>1195.166666666667</v>
      </c>
      <c r="K480" s="31">
        <v>1140</v>
      </c>
      <c r="L480" s="31">
        <v>1092.7</v>
      </c>
      <c r="M480" s="53">
        <v>7.9298799999999998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578.04999999999995</v>
      </c>
      <c r="D481" s="36">
        <v>579.83333333333326</v>
      </c>
      <c r="E481" s="36">
        <v>573.76666666666654</v>
      </c>
      <c r="F481" s="36">
        <v>569.48333333333323</v>
      </c>
      <c r="G481" s="36">
        <v>563.41666666666652</v>
      </c>
      <c r="H481" s="36">
        <v>584.11666666666656</v>
      </c>
      <c r="I481" s="36">
        <v>590.18333333333317</v>
      </c>
      <c r="J481" s="36">
        <v>594.46666666666658</v>
      </c>
      <c r="K481" s="31">
        <v>585.9</v>
      </c>
      <c r="L481" s="31">
        <v>575.54999999999995</v>
      </c>
      <c r="M481" s="31">
        <v>13.6957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1128.7</v>
      </c>
      <c r="D482" s="36">
        <v>1142.7166666666667</v>
      </c>
      <c r="E482" s="36">
        <v>1112.6333333333334</v>
      </c>
      <c r="F482" s="36">
        <v>1096.5666666666668</v>
      </c>
      <c r="G482" s="36">
        <v>1066.4833333333336</v>
      </c>
      <c r="H482" s="36">
        <v>1158.7833333333333</v>
      </c>
      <c r="I482" s="36">
        <v>1188.8666666666663</v>
      </c>
      <c r="J482" s="36">
        <v>1204.9333333333332</v>
      </c>
      <c r="K482" s="31">
        <v>1172.8</v>
      </c>
      <c r="L482" s="31">
        <v>1126.6500000000001</v>
      </c>
      <c r="M482" s="31">
        <v>2.2844799999999998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43.72</v>
      </c>
      <c r="D483" s="36">
        <v>43.823333333333331</v>
      </c>
      <c r="E483" s="36">
        <v>43.54666666666666</v>
      </c>
      <c r="F483" s="36">
        <v>43.373333333333328</v>
      </c>
      <c r="G483" s="36">
        <v>43.096666666666657</v>
      </c>
      <c r="H483" s="36">
        <v>43.996666666666663</v>
      </c>
      <c r="I483" s="36">
        <v>44.273333333333333</v>
      </c>
      <c r="J483" s="36">
        <v>44.446666666666665</v>
      </c>
      <c r="K483" s="31">
        <v>44.1</v>
      </c>
      <c r="L483" s="31">
        <v>43.65</v>
      </c>
      <c r="M483" s="31">
        <v>77.692279999999997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11234.8</v>
      </c>
      <c r="D484" s="36">
        <v>11254.466666666667</v>
      </c>
      <c r="E484" s="36">
        <v>11191.333333333334</v>
      </c>
      <c r="F484" s="36">
        <v>11147.866666666667</v>
      </c>
      <c r="G484" s="36">
        <v>11084.733333333334</v>
      </c>
      <c r="H484" s="36">
        <v>11297.933333333334</v>
      </c>
      <c r="I484" s="36">
        <v>11361.066666666666</v>
      </c>
      <c r="J484" s="36">
        <v>11404.533333333335</v>
      </c>
      <c r="K484" s="31">
        <v>11317.6</v>
      </c>
      <c r="L484" s="31">
        <v>11211</v>
      </c>
      <c r="M484" s="31">
        <v>2.0110100000000002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123.34</v>
      </c>
      <c r="D485" s="36">
        <v>123.83333333333333</v>
      </c>
      <c r="E485" s="36">
        <v>122.41666666666666</v>
      </c>
      <c r="F485" s="36">
        <v>121.49333333333333</v>
      </c>
      <c r="G485" s="36">
        <v>120.07666666666665</v>
      </c>
      <c r="H485" s="36">
        <v>124.75666666666666</v>
      </c>
      <c r="I485" s="36">
        <v>126.17333333333332</v>
      </c>
      <c r="J485" s="36">
        <v>127.09666666666666</v>
      </c>
      <c r="K485" s="31">
        <v>125.25</v>
      </c>
      <c r="L485" s="31">
        <v>122.91</v>
      </c>
      <c r="M485" s="31">
        <v>67.118889999999993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2030.2</v>
      </c>
      <c r="D486" s="36">
        <v>2032.5</v>
      </c>
      <c r="E486" s="36">
        <v>2024</v>
      </c>
      <c r="F486" s="36">
        <v>2017.8</v>
      </c>
      <c r="G486" s="36">
        <v>2009.3</v>
      </c>
      <c r="H486" s="36">
        <v>2038.7</v>
      </c>
      <c r="I486" s="36">
        <v>2047.2</v>
      </c>
      <c r="J486" s="36">
        <v>2053.4</v>
      </c>
      <c r="K486" s="31">
        <v>2041</v>
      </c>
      <c r="L486" s="31">
        <v>2026.3</v>
      </c>
      <c r="M486" s="31">
        <v>2.9099499999999998</v>
      </c>
      <c r="N486" s="1"/>
      <c r="O486" s="1"/>
    </row>
    <row r="487" spans="1:15" ht="12.75" customHeight="1">
      <c r="A487" s="33">
        <v>477</v>
      </c>
      <c r="B487" s="53" t="s">
        <v>877</v>
      </c>
      <c r="C487" s="31">
        <v>1448.3</v>
      </c>
      <c r="D487" s="36">
        <v>1446.05</v>
      </c>
      <c r="E487" s="36">
        <v>1434.25</v>
      </c>
      <c r="F487" s="36">
        <v>1420.2</v>
      </c>
      <c r="G487" s="36">
        <v>1408.4</v>
      </c>
      <c r="H487" s="36">
        <v>1460.1</v>
      </c>
      <c r="I487" s="36">
        <v>1471.8999999999996</v>
      </c>
      <c r="J487" s="36">
        <v>1485.9499999999998</v>
      </c>
      <c r="K487" s="31">
        <v>1457.85</v>
      </c>
      <c r="L487" s="31">
        <v>1432</v>
      </c>
      <c r="M487" s="31">
        <v>12.21654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341.7</v>
      </c>
      <c r="D488" s="36">
        <v>342.01666666666665</v>
      </c>
      <c r="E488" s="36">
        <v>336.83333333333331</v>
      </c>
      <c r="F488" s="36">
        <v>331.96666666666664</v>
      </c>
      <c r="G488" s="36">
        <v>326.7833333333333</v>
      </c>
      <c r="H488" s="36">
        <v>346.88333333333333</v>
      </c>
      <c r="I488" s="36">
        <v>352.06666666666672</v>
      </c>
      <c r="J488" s="36">
        <v>356.93333333333334</v>
      </c>
      <c r="K488" s="31">
        <v>347.2</v>
      </c>
      <c r="L488" s="31">
        <v>337.15</v>
      </c>
      <c r="M488" s="31">
        <v>6.3996700000000004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460.15</v>
      </c>
      <c r="D489" s="36">
        <v>465.23333333333329</v>
      </c>
      <c r="E489" s="36">
        <v>453.56666666666661</v>
      </c>
      <c r="F489" s="36">
        <v>446.98333333333329</v>
      </c>
      <c r="G489" s="36">
        <v>435.31666666666661</v>
      </c>
      <c r="H489" s="36">
        <v>471.81666666666661</v>
      </c>
      <c r="I489" s="36">
        <v>483.48333333333323</v>
      </c>
      <c r="J489" s="36">
        <v>490.06666666666661</v>
      </c>
      <c r="K489" s="31">
        <v>476.9</v>
      </c>
      <c r="L489" s="31">
        <v>458.65</v>
      </c>
      <c r="M489" s="31">
        <v>11.00648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462.4</v>
      </c>
      <c r="D490" s="36">
        <v>462.38333333333338</v>
      </c>
      <c r="E490" s="36">
        <v>458.76666666666677</v>
      </c>
      <c r="F490" s="36">
        <v>455.13333333333338</v>
      </c>
      <c r="G490" s="36">
        <v>451.51666666666677</v>
      </c>
      <c r="H490" s="36">
        <v>466.01666666666677</v>
      </c>
      <c r="I490" s="36">
        <v>469.63333333333344</v>
      </c>
      <c r="J490" s="36">
        <v>473.26666666666677</v>
      </c>
      <c r="K490" s="31">
        <v>466</v>
      </c>
      <c r="L490" s="31">
        <v>458.75</v>
      </c>
      <c r="M490" s="31">
        <v>12.464410000000001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320.39999999999998</v>
      </c>
      <c r="D491" s="36">
        <v>325.58333333333331</v>
      </c>
      <c r="E491" s="36">
        <v>312.81666666666661</v>
      </c>
      <c r="F491" s="36">
        <v>305.23333333333329</v>
      </c>
      <c r="G491" s="36">
        <v>292.46666666666658</v>
      </c>
      <c r="H491" s="36">
        <v>333.16666666666663</v>
      </c>
      <c r="I491" s="36">
        <v>345.93333333333339</v>
      </c>
      <c r="J491" s="36">
        <v>353.51666666666665</v>
      </c>
      <c r="K491" s="31">
        <v>338.35</v>
      </c>
      <c r="L491" s="31">
        <v>318</v>
      </c>
      <c r="M491" s="31">
        <v>9.5671099999999996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510.75</v>
      </c>
      <c r="D492" s="36">
        <v>508.63333333333338</v>
      </c>
      <c r="E492" s="36">
        <v>502.51666666666677</v>
      </c>
      <c r="F492" s="36">
        <v>494.28333333333336</v>
      </c>
      <c r="G492" s="36">
        <v>488.16666666666674</v>
      </c>
      <c r="H492" s="36">
        <v>516.86666666666679</v>
      </c>
      <c r="I492" s="36">
        <v>522.98333333333346</v>
      </c>
      <c r="J492" s="36">
        <v>531.21666666666681</v>
      </c>
      <c r="K492" s="31">
        <v>514.75</v>
      </c>
      <c r="L492" s="31">
        <v>500.4</v>
      </c>
      <c r="M492" s="31">
        <v>3.2606299999999999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562.95000000000005</v>
      </c>
      <c r="D493" s="36">
        <v>570.13333333333333</v>
      </c>
      <c r="E493" s="36">
        <v>554.06666666666661</v>
      </c>
      <c r="F493" s="36">
        <v>545.18333333333328</v>
      </c>
      <c r="G493" s="36">
        <v>529.11666666666656</v>
      </c>
      <c r="H493" s="36">
        <v>579.01666666666665</v>
      </c>
      <c r="I493" s="36">
        <v>595.08333333333348</v>
      </c>
      <c r="J493" s="36">
        <v>603.9666666666667</v>
      </c>
      <c r="K493" s="31">
        <v>586.20000000000005</v>
      </c>
      <c r="L493" s="31">
        <v>561.25</v>
      </c>
      <c r="M493" s="31">
        <v>2.2318799999999999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1528</v>
      </c>
      <c r="D494" s="36">
        <v>1543.4666666666665</v>
      </c>
      <c r="E494" s="36">
        <v>1508.9833333333329</v>
      </c>
      <c r="F494" s="36">
        <v>1489.9666666666665</v>
      </c>
      <c r="G494" s="36">
        <v>1455.4833333333329</v>
      </c>
      <c r="H494" s="36">
        <v>1562.4833333333329</v>
      </c>
      <c r="I494" s="36">
        <v>1596.9666666666665</v>
      </c>
      <c r="J494" s="36">
        <v>1615.9833333333329</v>
      </c>
      <c r="K494" s="31">
        <v>1577.95</v>
      </c>
      <c r="L494" s="31">
        <v>1524.45</v>
      </c>
      <c r="M494" s="31">
        <v>18.016940000000002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1226.0999999999999</v>
      </c>
      <c r="D495" s="36">
        <v>1213.25</v>
      </c>
      <c r="E495" s="36">
        <v>1185.5</v>
      </c>
      <c r="F495" s="36">
        <v>1144.9000000000001</v>
      </c>
      <c r="G495" s="36">
        <v>1117.1500000000001</v>
      </c>
      <c r="H495" s="36">
        <v>1253.8499999999999</v>
      </c>
      <c r="I495" s="36">
        <v>1281.5999999999999</v>
      </c>
      <c r="J495" s="36">
        <v>1322.1999999999998</v>
      </c>
      <c r="K495" s="31">
        <v>1241</v>
      </c>
      <c r="L495" s="31">
        <v>1172.6500000000001</v>
      </c>
      <c r="M495" s="31">
        <v>2.3507400000000001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466.05</v>
      </c>
      <c r="D496" s="36">
        <v>466.3</v>
      </c>
      <c r="E496" s="36">
        <v>463.35</v>
      </c>
      <c r="F496" s="36">
        <v>460.65000000000003</v>
      </c>
      <c r="G496" s="36">
        <v>457.70000000000005</v>
      </c>
      <c r="H496" s="36">
        <v>469</v>
      </c>
      <c r="I496" s="36">
        <v>471.94999999999993</v>
      </c>
      <c r="J496" s="36">
        <v>474.65</v>
      </c>
      <c r="K496" s="31">
        <v>469.25</v>
      </c>
      <c r="L496" s="31">
        <v>463.6</v>
      </c>
      <c r="M496" s="31">
        <v>92.776499999999999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894.2</v>
      </c>
      <c r="D497" s="36">
        <v>901.35</v>
      </c>
      <c r="E497" s="36">
        <v>881.85</v>
      </c>
      <c r="F497" s="36">
        <v>869.5</v>
      </c>
      <c r="G497" s="36">
        <v>850</v>
      </c>
      <c r="H497" s="36">
        <v>913.7</v>
      </c>
      <c r="I497" s="36">
        <v>933.2</v>
      </c>
      <c r="J497" s="36">
        <v>945.55000000000007</v>
      </c>
      <c r="K497" s="31">
        <v>920.85</v>
      </c>
      <c r="L497" s="31">
        <v>889</v>
      </c>
      <c r="M497" s="31">
        <v>1.1907799999999999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15.97</v>
      </c>
      <c r="D498" s="36">
        <v>15.986666666666666</v>
      </c>
      <c r="E498" s="36">
        <v>15.803333333333331</v>
      </c>
      <c r="F498" s="36">
        <v>15.636666666666665</v>
      </c>
      <c r="G498" s="36">
        <v>15.45333333333333</v>
      </c>
      <c r="H498" s="36">
        <v>16.153333333333332</v>
      </c>
      <c r="I498" s="36">
        <v>16.336666666666666</v>
      </c>
      <c r="J498" s="36">
        <v>16.503333333333334</v>
      </c>
      <c r="K498" s="31">
        <v>16.170000000000002</v>
      </c>
      <c r="L498" s="31">
        <v>15.82</v>
      </c>
      <c r="M498" s="31">
        <v>4017.1264200000001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1771.75</v>
      </c>
      <c r="D499" s="36">
        <v>1758.1166666666668</v>
      </c>
      <c r="E499" s="36">
        <v>1736.7833333333335</v>
      </c>
      <c r="F499" s="36">
        <v>1701.8166666666668</v>
      </c>
      <c r="G499" s="36">
        <v>1680.4833333333336</v>
      </c>
      <c r="H499" s="36">
        <v>1793.0833333333335</v>
      </c>
      <c r="I499" s="36">
        <v>1814.4166666666665</v>
      </c>
      <c r="J499" s="31">
        <v>1849.3833333333334</v>
      </c>
      <c r="K499" s="31">
        <v>1779.45</v>
      </c>
      <c r="L499" s="31">
        <v>1723.15</v>
      </c>
      <c r="M499" s="53">
        <v>13.738479999999999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712.2</v>
      </c>
      <c r="D500" s="36">
        <v>714.08333333333337</v>
      </c>
      <c r="E500" s="36">
        <v>703.16666666666674</v>
      </c>
      <c r="F500" s="36">
        <v>694.13333333333333</v>
      </c>
      <c r="G500" s="36">
        <v>683.2166666666667</v>
      </c>
      <c r="H500" s="36">
        <v>723.11666666666679</v>
      </c>
      <c r="I500" s="36">
        <v>734.03333333333353</v>
      </c>
      <c r="J500" s="31">
        <v>743.06666666666683</v>
      </c>
      <c r="K500" s="31">
        <v>725</v>
      </c>
      <c r="L500" s="31">
        <v>705.05</v>
      </c>
      <c r="M500" s="53">
        <v>6.2199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207.26</v>
      </c>
      <c r="D501" s="36">
        <v>206.55333333333331</v>
      </c>
      <c r="E501" s="36">
        <v>203.20666666666662</v>
      </c>
      <c r="F501" s="36">
        <v>199.15333333333331</v>
      </c>
      <c r="G501" s="36">
        <v>195.80666666666662</v>
      </c>
      <c r="H501" s="36">
        <v>210.60666666666663</v>
      </c>
      <c r="I501" s="36">
        <v>213.95333333333332</v>
      </c>
      <c r="J501" s="36">
        <v>218.00666666666663</v>
      </c>
      <c r="K501" s="31">
        <v>209.9</v>
      </c>
      <c r="L501" s="31">
        <v>202.5</v>
      </c>
      <c r="M501" s="31">
        <v>148.97595999999999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867.15</v>
      </c>
      <c r="D502" s="36">
        <v>865.7166666666667</v>
      </c>
      <c r="E502" s="36">
        <v>846.43333333333339</v>
      </c>
      <c r="F502" s="36">
        <v>825.7166666666667</v>
      </c>
      <c r="G502" s="36">
        <v>806.43333333333339</v>
      </c>
      <c r="H502" s="36">
        <v>886.43333333333339</v>
      </c>
      <c r="I502" s="36">
        <v>905.7166666666667</v>
      </c>
      <c r="J502" s="36">
        <v>926.43333333333339</v>
      </c>
      <c r="K502" s="31">
        <v>885</v>
      </c>
      <c r="L502" s="31">
        <v>845</v>
      </c>
      <c r="M502" s="31">
        <v>2.7055799999999999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2073.9499999999998</v>
      </c>
      <c r="D503" s="36">
        <v>2052.7166666666667</v>
      </c>
      <c r="E503" s="36">
        <v>2021.4333333333334</v>
      </c>
      <c r="F503" s="36">
        <v>1968.9166666666667</v>
      </c>
      <c r="G503" s="36">
        <v>1937.6333333333334</v>
      </c>
      <c r="H503" s="36">
        <v>2105.2333333333336</v>
      </c>
      <c r="I503" s="36">
        <v>2136.5166666666673</v>
      </c>
      <c r="J503" s="31">
        <v>2189.0333333333333</v>
      </c>
      <c r="K503" s="31">
        <v>2084</v>
      </c>
      <c r="L503" s="31">
        <v>2000.2</v>
      </c>
      <c r="M503" s="53">
        <v>0.88954999999999995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534.6</v>
      </c>
      <c r="D504" s="36">
        <v>530.18333333333339</v>
      </c>
      <c r="E504" s="36">
        <v>522.26666666666677</v>
      </c>
      <c r="F504" s="36">
        <v>509.93333333333339</v>
      </c>
      <c r="G504" s="36">
        <v>502.01666666666677</v>
      </c>
      <c r="H504" s="36">
        <v>542.51666666666677</v>
      </c>
      <c r="I504" s="36">
        <v>550.43333333333328</v>
      </c>
      <c r="J504" s="36">
        <v>562.76666666666677</v>
      </c>
      <c r="K504" s="31">
        <v>538.1</v>
      </c>
      <c r="L504" s="31">
        <v>517.85</v>
      </c>
      <c r="M504" s="31">
        <v>171.87782999999999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23.96</v>
      </c>
      <c r="D505" s="193">
        <v>24.02</v>
      </c>
      <c r="E505" s="193">
        <v>23.86</v>
      </c>
      <c r="F505" s="193">
        <v>23.76</v>
      </c>
      <c r="G505" s="193">
        <v>23.6</v>
      </c>
      <c r="H505" s="193">
        <v>24.119999999999997</v>
      </c>
      <c r="I505" s="193">
        <v>24.28</v>
      </c>
      <c r="J505" s="193">
        <v>24.379999999999995</v>
      </c>
      <c r="K505" s="194">
        <v>24.18</v>
      </c>
      <c r="L505" s="194">
        <v>23.92</v>
      </c>
      <c r="M505" s="194">
        <v>827.34529999999995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15201.3</v>
      </c>
      <c r="D506" s="266">
        <v>15274.333333333334</v>
      </c>
      <c r="E506" s="266">
        <v>15058.666666666668</v>
      </c>
      <c r="F506" s="266">
        <v>14916.033333333335</v>
      </c>
      <c r="G506" s="266">
        <v>14700.366666666669</v>
      </c>
      <c r="H506" s="266">
        <v>15416.966666666667</v>
      </c>
      <c r="I506" s="266">
        <v>15632.633333333335</v>
      </c>
      <c r="J506" s="266">
        <v>15775.266666666666</v>
      </c>
      <c r="K506" s="267">
        <v>15490</v>
      </c>
      <c r="L506" s="267">
        <v>15131.7</v>
      </c>
      <c r="M506" s="267">
        <v>5.7669999999999999E-2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145.66</v>
      </c>
      <c r="D507" s="208">
        <v>148.32000000000002</v>
      </c>
      <c r="E507" s="208">
        <v>141.80000000000004</v>
      </c>
      <c r="F507" s="208">
        <v>137.94000000000003</v>
      </c>
      <c r="G507" s="208">
        <v>131.42000000000004</v>
      </c>
      <c r="H507" s="208">
        <v>152.18000000000004</v>
      </c>
      <c r="I507" s="208">
        <v>158.70000000000002</v>
      </c>
      <c r="J507" s="208">
        <v>162.56000000000003</v>
      </c>
      <c r="K507" s="206">
        <v>154.84</v>
      </c>
      <c r="L507" s="206">
        <v>144.46</v>
      </c>
      <c r="M507" s="206">
        <v>520.19960000000003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778</v>
      </c>
      <c r="D508" s="268">
        <v>777.58333333333337</v>
      </c>
      <c r="E508" s="268">
        <v>762.2166666666667</v>
      </c>
      <c r="F508" s="268">
        <v>746.43333333333328</v>
      </c>
      <c r="G508" s="268">
        <v>731.06666666666661</v>
      </c>
      <c r="H508" s="268">
        <v>793.36666666666679</v>
      </c>
      <c r="I508" s="268">
        <v>808.73333333333335</v>
      </c>
      <c r="J508" s="268">
        <v>824.51666666666688</v>
      </c>
      <c r="K508" s="268">
        <v>792.95</v>
      </c>
      <c r="L508" s="268">
        <v>761.8</v>
      </c>
      <c r="M508" s="268">
        <v>8.7350399999999997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253.04</v>
      </c>
      <c r="D509" s="270">
        <v>254.30999999999997</v>
      </c>
      <c r="E509" s="270">
        <v>250.87999999999994</v>
      </c>
      <c r="F509" s="270">
        <v>248.71999999999997</v>
      </c>
      <c r="G509" s="270">
        <v>245.28999999999994</v>
      </c>
      <c r="H509" s="270">
        <v>256.46999999999991</v>
      </c>
      <c r="I509" s="270">
        <v>259.89999999999998</v>
      </c>
      <c r="J509" s="270">
        <v>262.05999999999995</v>
      </c>
      <c r="K509" s="270">
        <v>257.74</v>
      </c>
      <c r="L509" s="270">
        <v>252.15</v>
      </c>
      <c r="M509" s="270">
        <v>286.03253000000001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1138.3</v>
      </c>
      <c r="D510" s="268">
        <v>1140.1000000000001</v>
      </c>
      <c r="E510" s="268">
        <v>1124.2000000000003</v>
      </c>
      <c r="F510" s="268">
        <v>1110.1000000000001</v>
      </c>
      <c r="G510" s="268">
        <v>1094.2000000000003</v>
      </c>
      <c r="H510" s="268">
        <v>1154.2000000000003</v>
      </c>
      <c r="I510" s="268">
        <v>1170.1000000000004</v>
      </c>
      <c r="J510" s="268">
        <v>1184.2000000000003</v>
      </c>
      <c r="K510" s="268">
        <v>1156</v>
      </c>
      <c r="L510" s="268">
        <v>1126</v>
      </c>
      <c r="M510" s="268">
        <v>51.48274</v>
      </c>
      <c r="N510" s="191"/>
      <c r="O510" s="191"/>
    </row>
    <row r="511" spans="1:15" ht="12.75" customHeight="1">
      <c r="A511" s="206">
        <v>501</v>
      </c>
      <c r="B511" s="271" t="s">
        <v>873</v>
      </c>
      <c r="C511" s="271">
        <v>2859.75</v>
      </c>
      <c r="D511" s="271">
        <v>2866.5833333333335</v>
      </c>
      <c r="E511" s="271">
        <v>2807.166666666667</v>
      </c>
      <c r="F511" s="271">
        <v>2754.5833333333335</v>
      </c>
      <c r="G511" s="271">
        <v>2695.166666666667</v>
      </c>
      <c r="H511" s="271">
        <v>2919.166666666667</v>
      </c>
      <c r="I511" s="271">
        <v>2978.5833333333339</v>
      </c>
      <c r="J511" s="271">
        <v>3031.166666666667</v>
      </c>
      <c r="K511" s="271">
        <v>2926</v>
      </c>
      <c r="L511" s="271">
        <v>2814</v>
      </c>
      <c r="M511" s="271">
        <v>1.43258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9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30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72" t="s">
        <v>519</v>
      </c>
      <c r="C7" s="372"/>
      <c r="D7" s="7">
        <f>Main!B10</f>
        <v>45533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45532</v>
      </c>
      <c r="B10" s="32">
        <v>531525</v>
      </c>
      <c r="C10" s="31" t="s">
        <v>1096</v>
      </c>
      <c r="D10" s="31" t="s">
        <v>1097</v>
      </c>
      <c r="E10" s="31" t="s">
        <v>529</v>
      </c>
      <c r="F10" s="84">
        <v>32431</v>
      </c>
      <c r="G10" s="32">
        <v>306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45532</v>
      </c>
      <c r="B11" s="32">
        <v>544224</v>
      </c>
      <c r="C11" s="31" t="s">
        <v>1098</v>
      </c>
      <c r="D11" s="31" t="s">
        <v>1049</v>
      </c>
      <c r="E11" s="31" t="s">
        <v>529</v>
      </c>
      <c r="F11" s="84">
        <v>230400</v>
      </c>
      <c r="G11" s="32">
        <v>437.61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45532</v>
      </c>
      <c r="B12" s="32">
        <v>544224</v>
      </c>
      <c r="C12" s="31" t="s">
        <v>1098</v>
      </c>
      <c r="D12" s="31" t="s">
        <v>1049</v>
      </c>
      <c r="E12" s="31" t="s">
        <v>528</v>
      </c>
      <c r="F12" s="84">
        <v>168000</v>
      </c>
      <c r="G12" s="32">
        <v>444.07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45532</v>
      </c>
      <c r="B13" s="32">
        <v>544224</v>
      </c>
      <c r="C13" s="31" t="s">
        <v>1098</v>
      </c>
      <c r="D13" s="31" t="s">
        <v>1099</v>
      </c>
      <c r="E13" s="31" t="s">
        <v>528</v>
      </c>
      <c r="F13" s="84">
        <v>82800</v>
      </c>
      <c r="G13" s="32">
        <v>437.78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45532</v>
      </c>
      <c r="B14" s="32">
        <v>544224</v>
      </c>
      <c r="C14" s="31" t="s">
        <v>1098</v>
      </c>
      <c r="D14" s="31" t="s">
        <v>1099</v>
      </c>
      <c r="E14" s="31" t="s">
        <v>529</v>
      </c>
      <c r="F14" s="84">
        <v>204000</v>
      </c>
      <c r="G14" s="32">
        <v>431.88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45532</v>
      </c>
      <c r="B15" s="32">
        <v>540135</v>
      </c>
      <c r="C15" s="31" t="s">
        <v>986</v>
      </c>
      <c r="D15" s="31" t="s">
        <v>987</v>
      </c>
      <c r="E15" s="31" t="s">
        <v>528</v>
      </c>
      <c r="F15" s="84">
        <v>4097351</v>
      </c>
      <c r="G15" s="32">
        <v>1.44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45532</v>
      </c>
      <c r="B16" s="32">
        <v>540135</v>
      </c>
      <c r="C16" s="31" t="s">
        <v>986</v>
      </c>
      <c r="D16" s="31" t="s">
        <v>987</v>
      </c>
      <c r="E16" s="31" t="s">
        <v>529</v>
      </c>
      <c r="F16" s="84">
        <v>3658345</v>
      </c>
      <c r="G16" s="32">
        <v>1.46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45532</v>
      </c>
      <c r="B17" s="32">
        <v>544177</v>
      </c>
      <c r="C17" s="31" t="s">
        <v>1000</v>
      </c>
      <c r="D17" s="31" t="s">
        <v>1100</v>
      </c>
      <c r="E17" s="31" t="s">
        <v>529</v>
      </c>
      <c r="F17" s="84">
        <v>80000</v>
      </c>
      <c r="G17" s="32">
        <v>118.54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45532</v>
      </c>
      <c r="B18" s="32">
        <v>539251</v>
      </c>
      <c r="C18" s="31" t="s">
        <v>1101</v>
      </c>
      <c r="D18" s="31" t="s">
        <v>1102</v>
      </c>
      <c r="E18" s="31" t="s">
        <v>528</v>
      </c>
      <c r="F18" s="84">
        <v>1139</v>
      </c>
      <c r="G18" s="32">
        <v>25.5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45532</v>
      </c>
      <c r="B19" s="32">
        <v>539251</v>
      </c>
      <c r="C19" s="31" t="s">
        <v>1101</v>
      </c>
      <c r="D19" s="31" t="s">
        <v>1102</v>
      </c>
      <c r="E19" s="31" t="s">
        <v>529</v>
      </c>
      <c r="F19" s="84">
        <v>226139</v>
      </c>
      <c r="G19" s="32">
        <v>27.87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45532</v>
      </c>
      <c r="B20" s="32">
        <v>543209</v>
      </c>
      <c r="C20" s="31" t="s">
        <v>1103</v>
      </c>
      <c r="D20" s="31" t="s">
        <v>1104</v>
      </c>
      <c r="E20" s="31" t="s">
        <v>528</v>
      </c>
      <c r="F20" s="84">
        <v>33000</v>
      </c>
      <c r="G20" s="32">
        <v>64.13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45532</v>
      </c>
      <c r="B21" s="32">
        <v>543209</v>
      </c>
      <c r="C21" s="31" t="s">
        <v>1103</v>
      </c>
      <c r="D21" s="31" t="s">
        <v>1021</v>
      </c>
      <c r="E21" s="31" t="s">
        <v>528</v>
      </c>
      <c r="F21" s="84">
        <v>27000</v>
      </c>
      <c r="G21" s="32">
        <v>61.42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45532</v>
      </c>
      <c r="B22" s="32">
        <v>543209</v>
      </c>
      <c r="C22" s="31" t="s">
        <v>1103</v>
      </c>
      <c r="D22" s="31" t="s">
        <v>1021</v>
      </c>
      <c r="E22" s="31" t="s">
        <v>529</v>
      </c>
      <c r="F22" s="84">
        <v>27000</v>
      </c>
      <c r="G22" s="32">
        <v>61.15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45532</v>
      </c>
      <c r="B23" s="32">
        <v>540829</v>
      </c>
      <c r="C23" s="31" t="s">
        <v>1105</v>
      </c>
      <c r="D23" s="31" t="s">
        <v>875</v>
      </c>
      <c r="E23" s="31" t="s">
        <v>529</v>
      </c>
      <c r="F23" s="84">
        <v>11507</v>
      </c>
      <c r="G23" s="32">
        <v>28.9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45532</v>
      </c>
      <c r="B24" s="32">
        <v>531099</v>
      </c>
      <c r="C24" s="31" t="s">
        <v>1045</v>
      </c>
      <c r="D24" s="31" t="s">
        <v>1046</v>
      </c>
      <c r="E24" s="31" t="s">
        <v>529</v>
      </c>
      <c r="F24" s="84">
        <v>28498</v>
      </c>
      <c r="G24" s="32">
        <v>6.28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45532</v>
      </c>
      <c r="B25" s="32">
        <v>506365</v>
      </c>
      <c r="C25" s="31" t="s">
        <v>988</v>
      </c>
      <c r="D25" s="31" t="s">
        <v>989</v>
      </c>
      <c r="E25" s="31" t="s">
        <v>528</v>
      </c>
      <c r="F25" s="84">
        <v>18745</v>
      </c>
      <c r="G25" s="32">
        <v>65.2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45532</v>
      </c>
      <c r="B26" s="32">
        <v>506365</v>
      </c>
      <c r="C26" s="31" t="s">
        <v>988</v>
      </c>
      <c r="D26" s="31" t="s">
        <v>1001</v>
      </c>
      <c r="E26" s="31" t="s">
        <v>529</v>
      </c>
      <c r="F26" s="84">
        <v>18444</v>
      </c>
      <c r="G26" s="32">
        <v>65.010000000000005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45532</v>
      </c>
      <c r="B27" s="32">
        <v>533407</v>
      </c>
      <c r="C27" s="31" t="s">
        <v>1106</v>
      </c>
      <c r="D27" s="31" t="s">
        <v>1005</v>
      </c>
      <c r="E27" s="31" t="s">
        <v>528</v>
      </c>
      <c r="F27" s="84">
        <v>1255000</v>
      </c>
      <c r="G27" s="32">
        <v>69.739999999999995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45532</v>
      </c>
      <c r="B28" s="32">
        <v>533407</v>
      </c>
      <c r="C28" s="31" t="s">
        <v>1106</v>
      </c>
      <c r="D28" s="31" t="s">
        <v>1107</v>
      </c>
      <c r="E28" s="31" t="s">
        <v>529</v>
      </c>
      <c r="F28" s="84">
        <v>1255000</v>
      </c>
      <c r="G28" s="32">
        <v>69.739999999999995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45532</v>
      </c>
      <c r="B29" s="32">
        <v>533407</v>
      </c>
      <c r="C29" s="31" t="s">
        <v>1106</v>
      </c>
      <c r="D29" s="31" t="s">
        <v>1108</v>
      </c>
      <c r="E29" s="31" t="s">
        <v>529</v>
      </c>
      <c r="F29" s="84">
        <v>1280049</v>
      </c>
      <c r="G29" s="32">
        <v>70.5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45532</v>
      </c>
      <c r="B30" s="32">
        <v>533407</v>
      </c>
      <c r="C30" s="31" t="s">
        <v>1106</v>
      </c>
      <c r="D30" s="31" t="s">
        <v>1109</v>
      </c>
      <c r="E30" s="31" t="s">
        <v>528</v>
      </c>
      <c r="F30" s="84">
        <v>1280049</v>
      </c>
      <c r="G30" s="32">
        <v>70.5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45532</v>
      </c>
      <c r="B31" s="32">
        <v>530755</v>
      </c>
      <c r="C31" s="31" t="s">
        <v>1048</v>
      </c>
      <c r="D31" s="31" t="s">
        <v>1110</v>
      </c>
      <c r="E31" s="31" t="s">
        <v>528</v>
      </c>
      <c r="F31" s="84">
        <v>47989</v>
      </c>
      <c r="G31" s="32">
        <v>17.16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45532</v>
      </c>
      <c r="B32" s="32">
        <v>530755</v>
      </c>
      <c r="C32" s="31" t="s">
        <v>1048</v>
      </c>
      <c r="D32" s="31" t="s">
        <v>1111</v>
      </c>
      <c r="E32" s="31" t="s">
        <v>529</v>
      </c>
      <c r="F32" s="84">
        <v>40856</v>
      </c>
      <c r="G32" s="32">
        <v>17.16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45532</v>
      </c>
      <c r="B33" s="32">
        <v>530755</v>
      </c>
      <c r="C33" s="31" t="s">
        <v>1048</v>
      </c>
      <c r="D33" s="31" t="s">
        <v>1112</v>
      </c>
      <c r="E33" s="31" t="s">
        <v>528</v>
      </c>
      <c r="F33" s="84">
        <v>54000</v>
      </c>
      <c r="G33" s="32">
        <v>17.16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45532</v>
      </c>
      <c r="B34" s="32">
        <v>541299</v>
      </c>
      <c r="C34" s="31" t="s">
        <v>1113</v>
      </c>
      <c r="D34" s="31" t="s">
        <v>1114</v>
      </c>
      <c r="E34" s="31" t="s">
        <v>529</v>
      </c>
      <c r="F34" s="84">
        <v>24000</v>
      </c>
      <c r="G34" s="32">
        <v>18.21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45532</v>
      </c>
      <c r="B35" s="32">
        <v>541299</v>
      </c>
      <c r="C35" s="31" t="s">
        <v>1113</v>
      </c>
      <c r="D35" s="31" t="s">
        <v>1114</v>
      </c>
      <c r="E35" s="31" t="s">
        <v>528</v>
      </c>
      <c r="F35" s="84">
        <v>4000</v>
      </c>
      <c r="G35" s="32">
        <v>21.74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45532</v>
      </c>
      <c r="B36" s="32">
        <v>531758</v>
      </c>
      <c r="C36" s="31" t="s">
        <v>1115</v>
      </c>
      <c r="D36" s="31" t="s">
        <v>1116</v>
      </c>
      <c r="E36" s="31" t="s">
        <v>528</v>
      </c>
      <c r="F36" s="84">
        <v>29331</v>
      </c>
      <c r="G36" s="32">
        <v>15.87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45532</v>
      </c>
      <c r="B37" s="32">
        <v>514386</v>
      </c>
      <c r="C37" s="31" t="s">
        <v>1117</v>
      </c>
      <c r="D37" s="31" t="s">
        <v>1118</v>
      </c>
      <c r="E37" s="31" t="s">
        <v>528</v>
      </c>
      <c r="F37" s="84">
        <v>73500</v>
      </c>
      <c r="G37" s="32">
        <v>6.78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45532</v>
      </c>
      <c r="B38" s="32">
        <v>513337</v>
      </c>
      <c r="C38" s="31" t="s">
        <v>1050</v>
      </c>
      <c r="D38" s="31" t="s">
        <v>1119</v>
      </c>
      <c r="E38" s="31" t="s">
        <v>529</v>
      </c>
      <c r="F38" s="84">
        <v>716644</v>
      </c>
      <c r="G38" s="32">
        <v>14.63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45532</v>
      </c>
      <c r="B39" s="32">
        <v>540210</v>
      </c>
      <c r="C39" s="31" t="s">
        <v>1120</v>
      </c>
      <c r="D39" s="31" t="s">
        <v>1121</v>
      </c>
      <c r="E39" s="31" t="s">
        <v>529</v>
      </c>
      <c r="F39" s="84">
        <v>166888</v>
      </c>
      <c r="G39" s="32">
        <v>14.01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45532</v>
      </c>
      <c r="B40" s="32">
        <v>543951</v>
      </c>
      <c r="C40" s="31" t="s">
        <v>941</v>
      </c>
      <c r="D40" s="31" t="s">
        <v>942</v>
      </c>
      <c r="E40" s="31" t="s">
        <v>529</v>
      </c>
      <c r="F40" s="84">
        <v>30000</v>
      </c>
      <c r="G40" s="32">
        <v>63.35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45532</v>
      </c>
      <c r="B41" s="32">
        <v>542924</v>
      </c>
      <c r="C41" s="31" t="s">
        <v>1122</v>
      </c>
      <c r="D41" s="31" t="s">
        <v>1123</v>
      </c>
      <c r="E41" s="31" t="s">
        <v>529</v>
      </c>
      <c r="F41" s="84">
        <v>91000</v>
      </c>
      <c r="G41" s="32">
        <v>9.1999999999999993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45532</v>
      </c>
      <c r="B42" s="32">
        <v>538539</v>
      </c>
      <c r="C42" s="31" t="s">
        <v>1124</v>
      </c>
      <c r="D42" s="31" t="s">
        <v>1125</v>
      </c>
      <c r="E42" s="31" t="s">
        <v>529</v>
      </c>
      <c r="F42" s="84">
        <v>218985</v>
      </c>
      <c r="G42" s="32">
        <v>29.35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45532</v>
      </c>
      <c r="B43" s="32">
        <v>535730</v>
      </c>
      <c r="C43" s="31" t="s">
        <v>1126</v>
      </c>
      <c r="D43" s="31" t="s">
        <v>1127</v>
      </c>
      <c r="E43" s="31" t="s">
        <v>529</v>
      </c>
      <c r="F43" s="84">
        <v>8627278</v>
      </c>
      <c r="G43" s="32">
        <v>1.1499999999999999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45532</v>
      </c>
      <c r="B44" s="32">
        <v>544221</v>
      </c>
      <c r="C44" s="31" t="s">
        <v>1002</v>
      </c>
      <c r="D44" s="31" t="s">
        <v>1051</v>
      </c>
      <c r="E44" s="31" t="s">
        <v>529</v>
      </c>
      <c r="F44" s="84">
        <v>48000</v>
      </c>
      <c r="G44" s="32">
        <v>40.020000000000003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45532</v>
      </c>
      <c r="B45" s="32">
        <v>544221</v>
      </c>
      <c r="C45" s="31" t="s">
        <v>1002</v>
      </c>
      <c r="D45" s="31" t="s">
        <v>1051</v>
      </c>
      <c r="E45" s="31" t="s">
        <v>528</v>
      </c>
      <c r="F45" s="84">
        <v>66000</v>
      </c>
      <c r="G45" s="32">
        <v>40.21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45532</v>
      </c>
      <c r="B46" s="32">
        <v>533602</v>
      </c>
      <c r="C46" s="31" t="s">
        <v>1003</v>
      </c>
      <c r="D46" s="31" t="s">
        <v>1062</v>
      </c>
      <c r="E46" s="31" t="s">
        <v>528</v>
      </c>
      <c r="F46" s="84">
        <v>1735000</v>
      </c>
      <c r="G46" s="32">
        <v>2.6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45532</v>
      </c>
      <c r="B47" s="32">
        <v>533602</v>
      </c>
      <c r="C47" s="31" t="s">
        <v>1003</v>
      </c>
      <c r="D47" s="31" t="s">
        <v>1128</v>
      </c>
      <c r="E47" s="31" t="s">
        <v>529</v>
      </c>
      <c r="F47" s="84">
        <v>1617704</v>
      </c>
      <c r="G47" s="32">
        <v>2.61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45532</v>
      </c>
      <c r="B48" s="32">
        <v>533602</v>
      </c>
      <c r="C48" s="31" t="s">
        <v>1003</v>
      </c>
      <c r="D48" s="31" t="s">
        <v>1129</v>
      </c>
      <c r="E48" s="31" t="s">
        <v>529</v>
      </c>
      <c r="F48" s="84">
        <v>2000000</v>
      </c>
      <c r="G48" s="32">
        <v>2.6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45532</v>
      </c>
      <c r="B49" s="32">
        <v>533602</v>
      </c>
      <c r="C49" s="31" t="s">
        <v>1003</v>
      </c>
      <c r="D49" s="31" t="s">
        <v>1061</v>
      </c>
      <c r="E49" s="31" t="s">
        <v>528</v>
      </c>
      <c r="F49" s="84">
        <v>2780000</v>
      </c>
      <c r="G49" s="32">
        <v>2.61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45532</v>
      </c>
      <c r="B50" s="32">
        <v>533602</v>
      </c>
      <c r="C50" s="31" t="s">
        <v>1003</v>
      </c>
      <c r="D50" s="31" t="s">
        <v>1052</v>
      </c>
      <c r="E50" s="31" t="s">
        <v>529</v>
      </c>
      <c r="F50" s="84">
        <v>3707145</v>
      </c>
      <c r="G50" s="32">
        <v>2.63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45532</v>
      </c>
      <c r="B51" s="32">
        <v>543613</v>
      </c>
      <c r="C51" s="31" t="s">
        <v>1130</v>
      </c>
      <c r="D51" s="31" t="s">
        <v>1131</v>
      </c>
      <c r="E51" s="31" t="s">
        <v>528</v>
      </c>
      <c r="F51" s="84">
        <v>28000</v>
      </c>
      <c r="G51" s="32">
        <v>18.96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45532</v>
      </c>
      <c r="B52" s="32">
        <v>543613</v>
      </c>
      <c r="C52" s="31" t="s">
        <v>1130</v>
      </c>
      <c r="D52" s="31" t="s">
        <v>1132</v>
      </c>
      <c r="E52" s="31" t="s">
        <v>528</v>
      </c>
      <c r="F52" s="84">
        <v>40000</v>
      </c>
      <c r="G52" s="32">
        <v>18.36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45532</v>
      </c>
      <c r="B53" s="32">
        <v>512595</v>
      </c>
      <c r="C53" s="31" t="s">
        <v>1133</v>
      </c>
      <c r="D53" s="31" t="s">
        <v>1134</v>
      </c>
      <c r="E53" s="31" t="s">
        <v>529</v>
      </c>
      <c r="F53" s="84">
        <v>4216</v>
      </c>
      <c r="G53" s="32">
        <v>792.04</v>
      </c>
      <c r="H53" s="32" t="s">
        <v>324</v>
      </c>
    </row>
    <row r="54" spans="1:28" customFormat="1" ht="15" customHeight="1">
      <c r="A54" s="83">
        <v>45532</v>
      </c>
      <c r="B54" s="32">
        <v>514060</v>
      </c>
      <c r="C54" s="31" t="s">
        <v>990</v>
      </c>
      <c r="D54" s="31" t="s">
        <v>1135</v>
      </c>
      <c r="E54" s="31" t="s">
        <v>528</v>
      </c>
      <c r="F54" s="84">
        <v>100000</v>
      </c>
      <c r="G54" s="32">
        <v>24.31</v>
      </c>
      <c r="H54" s="32" t="s">
        <v>324</v>
      </c>
    </row>
    <row r="55" spans="1:28" customFormat="1" ht="15" customHeight="1">
      <c r="A55" s="83">
        <v>45532</v>
      </c>
      <c r="B55" s="32">
        <v>514060</v>
      </c>
      <c r="C55" s="31" t="s">
        <v>990</v>
      </c>
      <c r="D55" s="31" t="s">
        <v>1136</v>
      </c>
      <c r="E55" s="31" t="s">
        <v>529</v>
      </c>
      <c r="F55" s="84">
        <v>100000</v>
      </c>
      <c r="G55" s="32">
        <v>24.31</v>
      </c>
      <c r="H55" s="32" t="s">
        <v>324</v>
      </c>
    </row>
    <row r="56" spans="1:28" customFormat="1" ht="15" customHeight="1">
      <c r="A56" s="83">
        <v>45532</v>
      </c>
      <c r="B56" s="32">
        <v>514060</v>
      </c>
      <c r="C56" s="31" t="s">
        <v>990</v>
      </c>
      <c r="D56" s="31" t="s">
        <v>1054</v>
      </c>
      <c r="E56" s="31" t="s">
        <v>528</v>
      </c>
      <c r="F56" s="84">
        <v>25000</v>
      </c>
      <c r="G56" s="32">
        <v>24.33</v>
      </c>
      <c r="H56" s="32" t="s">
        <v>324</v>
      </c>
    </row>
    <row r="57" spans="1:28" customFormat="1" ht="15" customHeight="1">
      <c r="A57" s="83">
        <v>45532</v>
      </c>
      <c r="B57" s="32">
        <v>514060</v>
      </c>
      <c r="C57" s="31" t="s">
        <v>990</v>
      </c>
      <c r="D57" s="31" t="s">
        <v>1054</v>
      </c>
      <c r="E57" s="31" t="s">
        <v>529</v>
      </c>
      <c r="F57" s="84">
        <v>110720</v>
      </c>
      <c r="G57" s="32">
        <v>24.33</v>
      </c>
      <c r="H57" s="32" t="s">
        <v>324</v>
      </c>
    </row>
    <row r="58" spans="1:28" customFormat="1" ht="15" customHeight="1">
      <c r="A58" s="83">
        <v>45532</v>
      </c>
      <c r="B58" s="32">
        <v>514060</v>
      </c>
      <c r="C58" s="31" t="s">
        <v>990</v>
      </c>
      <c r="D58" s="31" t="s">
        <v>1053</v>
      </c>
      <c r="E58" s="31" t="s">
        <v>528</v>
      </c>
      <c r="F58" s="84">
        <v>99000</v>
      </c>
      <c r="G58" s="32">
        <v>24.33</v>
      </c>
      <c r="H58" s="32" t="s">
        <v>324</v>
      </c>
    </row>
    <row r="59" spans="1:28" customFormat="1" ht="15" customHeight="1">
      <c r="A59" s="83">
        <v>45532</v>
      </c>
      <c r="B59" s="32">
        <v>514060</v>
      </c>
      <c r="C59" s="31" t="s">
        <v>990</v>
      </c>
      <c r="D59" s="31" t="s">
        <v>1137</v>
      </c>
      <c r="E59" s="31" t="s">
        <v>528</v>
      </c>
      <c r="F59" s="84">
        <v>100000</v>
      </c>
      <c r="G59" s="32">
        <v>24.33</v>
      </c>
      <c r="H59" s="32" t="s">
        <v>324</v>
      </c>
    </row>
    <row r="60" spans="1:28" customFormat="1" ht="15" customHeight="1">
      <c r="A60" s="83">
        <v>45532</v>
      </c>
      <c r="B60" s="32">
        <v>541337</v>
      </c>
      <c r="C60" s="31" t="s">
        <v>1138</v>
      </c>
      <c r="D60" s="31" t="s">
        <v>1139</v>
      </c>
      <c r="E60" s="31" t="s">
        <v>529</v>
      </c>
      <c r="F60" s="84">
        <v>204000</v>
      </c>
      <c r="G60" s="32">
        <v>8.6199999999999992</v>
      </c>
      <c r="H60" s="32" t="s">
        <v>324</v>
      </c>
    </row>
    <row r="61" spans="1:28" customFormat="1" ht="15" customHeight="1">
      <c r="A61" s="83">
        <v>45532</v>
      </c>
      <c r="B61" s="32">
        <v>541337</v>
      </c>
      <c r="C61" s="31" t="s">
        <v>1138</v>
      </c>
      <c r="D61" s="31" t="s">
        <v>1140</v>
      </c>
      <c r="E61" s="31" t="s">
        <v>528</v>
      </c>
      <c r="F61" s="84">
        <v>54000</v>
      </c>
      <c r="G61" s="32">
        <v>9.1300000000000008</v>
      </c>
      <c r="H61" s="32" t="s">
        <v>324</v>
      </c>
    </row>
    <row r="62" spans="1:28" customFormat="1" ht="15" customHeight="1">
      <c r="A62" s="83">
        <v>45532</v>
      </c>
      <c r="B62" s="32">
        <v>541337</v>
      </c>
      <c r="C62" s="31" t="s">
        <v>1138</v>
      </c>
      <c r="D62" s="31" t="s">
        <v>1141</v>
      </c>
      <c r="E62" s="31" t="s">
        <v>528</v>
      </c>
      <c r="F62" s="84">
        <v>48000</v>
      </c>
      <c r="G62" s="32">
        <v>8.27</v>
      </c>
      <c r="H62" s="32" t="s">
        <v>324</v>
      </c>
    </row>
    <row r="63" spans="1:28" customFormat="1" ht="15" customHeight="1">
      <c r="A63" s="83">
        <v>45532</v>
      </c>
      <c r="B63" s="32">
        <v>544015</v>
      </c>
      <c r="C63" s="31" t="s">
        <v>1142</v>
      </c>
      <c r="D63" s="31" t="s">
        <v>1026</v>
      </c>
      <c r="E63" s="31" t="s">
        <v>528</v>
      </c>
      <c r="F63" s="84">
        <v>27000</v>
      </c>
      <c r="G63" s="32">
        <v>229.46</v>
      </c>
      <c r="H63" s="32" t="s">
        <v>324</v>
      </c>
    </row>
    <row r="64" spans="1:28" customFormat="1" ht="15" customHeight="1">
      <c r="A64" s="83">
        <v>45532</v>
      </c>
      <c r="B64" s="32">
        <v>544015</v>
      </c>
      <c r="C64" s="31" t="s">
        <v>1142</v>
      </c>
      <c r="D64" s="31" t="s">
        <v>1143</v>
      </c>
      <c r="E64" s="31" t="s">
        <v>529</v>
      </c>
      <c r="F64" s="84">
        <v>17000</v>
      </c>
      <c r="G64" s="32">
        <v>229.5</v>
      </c>
      <c r="H64" s="32" t="s">
        <v>324</v>
      </c>
    </row>
    <row r="65" spans="1:8" customFormat="1" ht="15" customHeight="1">
      <c r="A65" s="83">
        <v>45532</v>
      </c>
      <c r="B65" s="32">
        <v>507609</v>
      </c>
      <c r="C65" s="31" t="s">
        <v>1144</v>
      </c>
      <c r="D65" s="31" t="s">
        <v>1145</v>
      </c>
      <c r="E65" s="31" t="s">
        <v>529</v>
      </c>
      <c r="F65" s="84">
        <v>17241</v>
      </c>
      <c r="G65" s="32">
        <v>33.82</v>
      </c>
      <c r="H65" s="32" t="s">
        <v>324</v>
      </c>
    </row>
    <row r="66" spans="1:8" customFormat="1" ht="15" customHeight="1">
      <c r="A66" s="83">
        <v>45532</v>
      </c>
      <c r="B66" s="32">
        <v>514324</v>
      </c>
      <c r="C66" s="31" t="s">
        <v>1146</v>
      </c>
      <c r="D66" s="31" t="s">
        <v>1147</v>
      </c>
      <c r="E66" s="31" t="s">
        <v>528</v>
      </c>
      <c r="F66" s="84">
        <v>23685</v>
      </c>
      <c r="G66" s="32">
        <v>206.45</v>
      </c>
      <c r="H66" s="32" t="s">
        <v>324</v>
      </c>
    </row>
    <row r="67" spans="1:8" customFormat="1" ht="15" customHeight="1">
      <c r="A67" s="83">
        <v>45532</v>
      </c>
      <c r="B67" s="32">
        <v>514324</v>
      </c>
      <c r="C67" s="31" t="s">
        <v>1146</v>
      </c>
      <c r="D67" s="31" t="s">
        <v>1148</v>
      </c>
      <c r="E67" s="31" t="s">
        <v>529</v>
      </c>
      <c r="F67" s="84">
        <v>25000</v>
      </c>
      <c r="G67" s="32">
        <v>206.45</v>
      </c>
      <c r="H67" s="32" t="s">
        <v>324</v>
      </c>
    </row>
    <row r="68" spans="1:8" customFormat="1" ht="15" customHeight="1">
      <c r="A68" s="83">
        <v>45532</v>
      </c>
      <c r="B68" s="32">
        <v>531395</v>
      </c>
      <c r="C68" s="31" t="s">
        <v>960</v>
      </c>
      <c r="D68" s="31" t="s">
        <v>1149</v>
      </c>
      <c r="E68" s="31" t="s">
        <v>528</v>
      </c>
      <c r="F68" s="84">
        <v>26148</v>
      </c>
      <c r="G68" s="32">
        <v>71.98</v>
      </c>
      <c r="H68" s="32" t="s">
        <v>324</v>
      </c>
    </row>
    <row r="69" spans="1:8" customFormat="1" ht="15" customHeight="1">
      <c r="A69" s="83">
        <v>45532</v>
      </c>
      <c r="B69" s="32">
        <v>531395</v>
      </c>
      <c r="C69" s="31" t="s">
        <v>960</v>
      </c>
      <c r="D69" s="31" t="s">
        <v>961</v>
      </c>
      <c r="E69" s="31" t="s">
        <v>529</v>
      </c>
      <c r="F69" s="84">
        <v>25000</v>
      </c>
      <c r="G69" s="32">
        <v>71.98</v>
      </c>
      <c r="H69" s="32" t="s">
        <v>324</v>
      </c>
    </row>
    <row r="70" spans="1:8" customFormat="1" ht="15" customHeight="1">
      <c r="A70" s="83">
        <v>45532</v>
      </c>
      <c r="B70" s="32">
        <v>532911</v>
      </c>
      <c r="C70" s="31" t="s">
        <v>967</v>
      </c>
      <c r="D70" s="31" t="s">
        <v>1150</v>
      </c>
      <c r="E70" s="31" t="s">
        <v>528</v>
      </c>
      <c r="F70" s="84">
        <v>80565</v>
      </c>
      <c r="G70" s="32">
        <v>18.510000000000002</v>
      </c>
      <c r="H70" s="32" t="s">
        <v>324</v>
      </c>
    </row>
    <row r="71" spans="1:8" customFormat="1" ht="15" customHeight="1">
      <c r="A71" s="83">
        <v>45532</v>
      </c>
      <c r="B71" s="32">
        <v>530095</v>
      </c>
      <c r="C71" s="31" t="s">
        <v>1022</v>
      </c>
      <c r="D71" s="31" t="s">
        <v>1151</v>
      </c>
      <c r="E71" s="31" t="s">
        <v>528</v>
      </c>
      <c r="F71" s="84">
        <v>4000</v>
      </c>
      <c r="G71" s="32">
        <v>63.98</v>
      </c>
      <c r="H71" s="32" t="s">
        <v>324</v>
      </c>
    </row>
    <row r="72" spans="1:8" customFormat="1" ht="15" customHeight="1">
      <c r="A72" s="83">
        <v>45532</v>
      </c>
      <c r="B72" s="32">
        <v>530095</v>
      </c>
      <c r="C72" s="31" t="s">
        <v>1022</v>
      </c>
      <c r="D72" s="31" t="s">
        <v>1151</v>
      </c>
      <c r="E72" s="31" t="s">
        <v>529</v>
      </c>
      <c r="F72" s="84">
        <v>19022</v>
      </c>
      <c r="G72" s="32">
        <v>63.99</v>
      </c>
      <c r="H72" s="32" t="s">
        <v>324</v>
      </c>
    </row>
    <row r="73" spans="1:8" customFormat="1" ht="15" customHeight="1">
      <c r="A73" s="83">
        <v>45532</v>
      </c>
      <c r="B73" s="32">
        <v>530095</v>
      </c>
      <c r="C73" s="31" t="s">
        <v>1022</v>
      </c>
      <c r="D73" s="31" t="s">
        <v>1152</v>
      </c>
      <c r="E73" s="31" t="s">
        <v>528</v>
      </c>
      <c r="F73" s="84">
        <v>25000</v>
      </c>
      <c r="G73" s="32">
        <v>63.99</v>
      </c>
      <c r="H73" s="32" t="s">
        <v>324</v>
      </c>
    </row>
    <row r="74" spans="1:8" customFormat="1" ht="15" customHeight="1">
      <c r="A74" s="83">
        <v>45532</v>
      </c>
      <c r="B74" s="32">
        <v>530095</v>
      </c>
      <c r="C74" s="31" t="s">
        <v>1022</v>
      </c>
      <c r="D74" s="31" t="s">
        <v>1153</v>
      </c>
      <c r="E74" s="31" t="s">
        <v>529</v>
      </c>
      <c r="F74" s="84">
        <v>40000</v>
      </c>
      <c r="G74" s="32">
        <v>63.99</v>
      </c>
      <c r="H74" s="32" t="s">
        <v>324</v>
      </c>
    </row>
    <row r="75" spans="1:8" customFormat="1" ht="15" customHeight="1">
      <c r="A75" s="83">
        <v>45532</v>
      </c>
      <c r="B75" s="32">
        <v>511557</v>
      </c>
      <c r="C75" s="31" t="s">
        <v>991</v>
      </c>
      <c r="D75" s="31" t="s">
        <v>1154</v>
      </c>
      <c r="E75" s="31" t="s">
        <v>529</v>
      </c>
      <c r="F75" s="84">
        <v>1169593</v>
      </c>
      <c r="G75" s="32">
        <v>1.49</v>
      </c>
      <c r="H75" s="32" t="s">
        <v>324</v>
      </c>
    </row>
    <row r="76" spans="1:8" customFormat="1" ht="15" customHeight="1">
      <c r="A76" s="83">
        <v>45532</v>
      </c>
      <c r="B76" s="32">
        <v>541601</v>
      </c>
      <c r="C76" s="31" t="s">
        <v>1004</v>
      </c>
      <c r="D76" s="31" t="s">
        <v>875</v>
      </c>
      <c r="E76" s="31" t="s">
        <v>528</v>
      </c>
      <c r="F76" s="84">
        <v>6490688</v>
      </c>
      <c r="G76" s="32">
        <v>4.79</v>
      </c>
      <c r="H76" s="32" t="s">
        <v>324</v>
      </c>
    </row>
    <row r="77" spans="1:8" customFormat="1" ht="15" customHeight="1">
      <c r="A77" s="83">
        <v>45532</v>
      </c>
      <c r="B77" s="32">
        <v>541601</v>
      </c>
      <c r="C77" s="31" t="s">
        <v>1004</v>
      </c>
      <c r="D77" s="31" t="s">
        <v>875</v>
      </c>
      <c r="E77" s="31" t="s">
        <v>529</v>
      </c>
      <c r="F77" s="84">
        <v>6490688</v>
      </c>
      <c r="G77" s="32">
        <v>4.8099999999999996</v>
      </c>
      <c r="H77" s="32" t="s">
        <v>324</v>
      </c>
    </row>
    <row r="78" spans="1:8" customFormat="1" ht="15" customHeight="1">
      <c r="A78" s="83">
        <v>45532</v>
      </c>
      <c r="B78" s="32">
        <v>541634</v>
      </c>
      <c r="C78" s="31" t="s">
        <v>1155</v>
      </c>
      <c r="D78" s="31" t="s">
        <v>1156</v>
      </c>
      <c r="E78" s="31" t="s">
        <v>528</v>
      </c>
      <c r="F78" s="84">
        <v>91000</v>
      </c>
      <c r="G78" s="32">
        <v>38.15</v>
      </c>
      <c r="H78" s="32" t="s">
        <v>324</v>
      </c>
    </row>
    <row r="79" spans="1:8" customFormat="1" ht="15" customHeight="1">
      <c r="A79" s="83">
        <v>45532</v>
      </c>
      <c r="B79" s="32">
        <v>540709</v>
      </c>
      <c r="C79" s="31" t="s">
        <v>1157</v>
      </c>
      <c r="D79" s="31" t="s">
        <v>875</v>
      </c>
      <c r="E79" s="31" t="s">
        <v>528</v>
      </c>
      <c r="F79" s="84">
        <v>3000000</v>
      </c>
      <c r="G79" s="32">
        <v>3.83</v>
      </c>
      <c r="H79" s="32" t="s">
        <v>324</v>
      </c>
    </row>
    <row r="80" spans="1:8" customFormat="1" ht="15" customHeight="1">
      <c r="A80" s="83">
        <v>45532</v>
      </c>
      <c r="B80" s="32">
        <v>538540</v>
      </c>
      <c r="C80" s="31" t="s">
        <v>1158</v>
      </c>
      <c r="D80" s="31" t="s">
        <v>1159</v>
      </c>
      <c r="E80" s="31" t="s">
        <v>528</v>
      </c>
      <c r="F80" s="84">
        <v>270000</v>
      </c>
      <c r="G80" s="32">
        <v>1.33</v>
      </c>
      <c r="H80" s="32" t="s">
        <v>324</v>
      </c>
    </row>
    <row r="81" spans="1:8" customFormat="1" ht="15" customHeight="1">
      <c r="A81" s="83">
        <v>45532</v>
      </c>
      <c r="B81" s="32">
        <v>538540</v>
      </c>
      <c r="C81" s="31" t="s">
        <v>1158</v>
      </c>
      <c r="D81" s="31" t="s">
        <v>1160</v>
      </c>
      <c r="E81" s="31" t="s">
        <v>529</v>
      </c>
      <c r="F81" s="84">
        <v>419629</v>
      </c>
      <c r="G81" s="32">
        <v>1.33</v>
      </c>
      <c r="H81" s="32" t="s">
        <v>324</v>
      </c>
    </row>
    <row r="82" spans="1:8" customFormat="1" ht="15" customHeight="1">
      <c r="A82" s="83">
        <v>45532</v>
      </c>
      <c r="B82" s="32">
        <v>512097</v>
      </c>
      <c r="C82" s="31" t="s">
        <v>1023</v>
      </c>
      <c r="D82" s="31" t="s">
        <v>1056</v>
      </c>
      <c r="E82" s="31" t="s">
        <v>529</v>
      </c>
      <c r="F82" s="84">
        <v>1298450</v>
      </c>
      <c r="G82" s="32">
        <v>0.55000000000000004</v>
      </c>
      <c r="H82" s="32" t="s">
        <v>324</v>
      </c>
    </row>
    <row r="83" spans="1:8" customFormat="1" ht="15" customHeight="1">
      <c r="A83" s="83">
        <v>45532</v>
      </c>
      <c r="B83" s="32">
        <v>532713</v>
      </c>
      <c r="C83" s="31" t="s">
        <v>1078</v>
      </c>
      <c r="D83" s="31" t="s">
        <v>1161</v>
      </c>
      <c r="E83" s="31" t="s">
        <v>529</v>
      </c>
      <c r="F83" s="84">
        <v>8000000</v>
      </c>
      <c r="G83" s="32">
        <v>6.12</v>
      </c>
      <c r="H83" s="32" t="s">
        <v>324</v>
      </c>
    </row>
    <row r="84" spans="1:8" customFormat="1" ht="15" customHeight="1">
      <c r="A84" s="83">
        <v>45532</v>
      </c>
      <c r="B84" s="32">
        <v>531893</v>
      </c>
      <c r="C84" s="31" t="s">
        <v>1162</v>
      </c>
      <c r="D84" s="31" t="s">
        <v>1163</v>
      </c>
      <c r="E84" s="31" t="s">
        <v>529</v>
      </c>
      <c r="F84" s="84">
        <v>4950000</v>
      </c>
      <c r="G84" s="32">
        <v>0.69</v>
      </c>
      <c r="H84" s="32" t="s">
        <v>324</v>
      </c>
    </row>
    <row r="85" spans="1:8" customFormat="1" ht="15" customHeight="1">
      <c r="A85" s="83">
        <v>45532</v>
      </c>
      <c r="B85" s="32">
        <v>531893</v>
      </c>
      <c r="C85" s="31" t="s">
        <v>1162</v>
      </c>
      <c r="D85" s="31" t="s">
        <v>1164</v>
      </c>
      <c r="E85" s="31" t="s">
        <v>529</v>
      </c>
      <c r="F85" s="84">
        <v>3156504</v>
      </c>
      <c r="G85" s="32">
        <v>0.69</v>
      </c>
      <c r="H85" s="32" t="s">
        <v>324</v>
      </c>
    </row>
    <row r="86" spans="1:8" customFormat="1" ht="15" customHeight="1">
      <c r="A86" s="83">
        <v>45532</v>
      </c>
      <c r="B86" s="32">
        <v>531893</v>
      </c>
      <c r="C86" s="31" t="s">
        <v>1162</v>
      </c>
      <c r="D86" s="31" t="s">
        <v>1165</v>
      </c>
      <c r="E86" s="31" t="s">
        <v>528</v>
      </c>
      <c r="F86" s="84">
        <v>3300000</v>
      </c>
      <c r="G86" s="32">
        <v>0.69</v>
      </c>
      <c r="H86" s="32" t="s">
        <v>324</v>
      </c>
    </row>
    <row r="87" spans="1:8" customFormat="1" ht="15" customHeight="1">
      <c r="A87" s="83">
        <v>45532</v>
      </c>
      <c r="B87" s="32">
        <v>526544</v>
      </c>
      <c r="C87" s="31" t="s">
        <v>1166</v>
      </c>
      <c r="D87" s="31" t="s">
        <v>1167</v>
      </c>
      <c r="E87" s="31" t="s">
        <v>528</v>
      </c>
      <c r="F87" s="84">
        <v>1033000</v>
      </c>
      <c r="G87" s="32">
        <v>9.68</v>
      </c>
      <c r="H87" s="32" t="s">
        <v>324</v>
      </c>
    </row>
    <row r="88" spans="1:8" customFormat="1" ht="15" customHeight="1">
      <c r="A88" s="83">
        <v>45532</v>
      </c>
      <c r="B88" s="32">
        <v>526544</v>
      </c>
      <c r="C88" s="31" t="s">
        <v>1166</v>
      </c>
      <c r="D88" s="31" t="s">
        <v>1168</v>
      </c>
      <c r="E88" s="31" t="s">
        <v>528</v>
      </c>
      <c r="F88" s="84">
        <v>1360000</v>
      </c>
      <c r="G88" s="32">
        <v>9.5399999999999991</v>
      </c>
      <c r="H88" s="32" t="s">
        <v>324</v>
      </c>
    </row>
    <row r="89" spans="1:8" customFormat="1" ht="15" customHeight="1">
      <c r="A89" s="83">
        <v>45532</v>
      </c>
      <c r="B89" s="32">
        <v>526544</v>
      </c>
      <c r="C89" s="31" t="s">
        <v>1166</v>
      </c>
      <c r="D89" s="31" t="s">
        <v>1169</v>
      </c>
      <c r="E89" s="31" t="s">
        <v>528</v>
      </c>
      <c r="F89" s="84">
        <v>1057000</v>
      </c>
      <c r="G89" s="32">
        <v>9.4600000000000009</v>
      </c>
      <c r="H89" s="32" t="s">
        <v>324</v>
      </c>
    </row>
    <row r="90" spans="1:8" customFormat="1" ht="15" customHeight="1">
      <c r="A90" s="83">
        <v>45532</v>
      </c>
      <c r="B90" s="32">
        <v>526544</v>
      </c>
      <c r="C90" s="31" t="s">
        <v>1166</v>
      </c>
      <c r="D90" s="31" t="s">
        <v>1170</v>
      </c>
      <c r="E90" s="31" t="s">
        <v>528</v>
      </c>
      <c r="F90" s="84">
        <v>1054000</v>
      </c>
      <c r="G90" s="32">
        <v>9.49</v>
      </c>
      <c r="H90" s="32" t="s">
        <v>324</v>
      </c>
    </row>
    <row r="91" spans="1:8" customFormat="1" ht="15" customHeight="1">
      <c r="A91" s="83">
        <v>45532</v>
      </c>
      <c r="B91" s="32">
        <v>539921</v>
      </c>
      <c r="C91" s="31" t="s">
        <v>1171</v>
      </c>
      <c r="D91" s="31" t="s">
        <v>1005</v>
      </c>
      <c r="E91" s="31" t="s">
        <v>528</v>
      </c>
      <c r="F91" s="84">
        <v>843000</v>
      </c>
      <c r="G91" s="32">
        <v>124.9</v>
      </c>
      <c r="H91" s="32" t="s">
        <v>324</v>
      </c>
    </row>
    <row r="92" spans="1:8" customFormat="1" ht="15" customHeight="1">
      <c r="A92" s="83">
        <v>45532</v>
      </c>
      <c r="B92" s="32">
        <v>539921</v>
      </c>
      <c r="C92" s="31" t="s">
        <v>1171</v>
      </c>
      <c r="D92" s="31" t="s">
        <v>1107</v>
      </c>
      <c r="E92" s="31" t="s">
        <v>529</v>
      </c>
      <c r="F92" s="84">
        <v>843000</v>
      </c>
      <c r="G92" s="32">
        <v>124.9</v>
      </c>
      <c r="H92" s="32" t="s">
        <v>324</v>
      </c>
    </row>
    <row r="93" spans="1:8" customFormat="1" ht="15" customHeight="1">
      <c r="A93" s="83">
        <v>45532</v>
      </c>
      <c r="B93" s="32">
        <v>531944</v>
      </c>
      <c r="C93" s="31" t="s">
        <v>1172</v>
      </c>
      <c r="D93" s="31" t="s">
        <v>1173</v>
      </c>
      <c r="E93" s="31" t="s">
        <v>529</v>
      </c>
      <c r="F93" s="84">
        <v>21209</v>
      </c>
      <c r="G93" s="32">
        <v>26.24</v>
      </c>
      <c r="H93" s="32" t="s">
        <v>324</v>
      </c>
    </row>
    <row r="94" spans="1:8" customFormat="1" ht="15" customHeight="1">
      <c r="A94" s="83">
        <v>45532</v>
      </c>
      <c r="B94" s="32">
        <v>501423</v>
      </c>
      <c r="C94" s="31" t="s">
        <v>1174</v>
      </c>
      <c r="D94" s="31" t="s">
        <v>1175</v>
      </c>
      <c r="E94" s="31" t="s">
        <v>529</v>
      </c>
      <c r="F94" s="84">
        <v>500000</v>
      </c>
      <c r="G94" s="32">
        <v>940</v>
      </c>
      <c r="H94" s="32" t="s">
        <v>324</v>
      </c>
    </row>
    <row r="95" spans="1:8" customFormat="1" ht="15" customHeight="1">
      <c r="A95" s="83">
        <v>45532</v>
      </c>
      <c r="B95" s="32">
        <v>501423</v>
      </c>
      <c r="C95" s="31" t="s">
        <v>1174</v>
      </c>
      <c r="D95" s="31" t="s">
        <v>1176</v>
      </c>
      <c r="E95" s="31" t="s">
        <v>528</v>
      </c>
      <c r="F95" s="84">
        <v>311365</v>
      </c>
      <c r="G95" s="32">
        <v>923.63</v>
      </c>
      <c r="H95" s="32" t="s">
        <v>324</v>
      </c>
    </row>
    <row r="96" spans="1:8" customFormat="1" ht="15" customHeight="1">
      <c r="A96" s="83">
        <v>45532</v>
      </c>
      <c r="B96" s="32">
        <v>501423</v>
      </c>
      <c r="C96" s="31" t="s">
        <v>1174</v>
      </c>
      <c r="D96" s="31" t="s">
        <v>1176</v>
      </c>
      <c r="E96" s="31" t="s">
        <v>528</v>
      </c>
      <c r="F96" s="84">
        <v>500000</v>
      </c>
      <c r="G96" s="32">
        <v>940</v>
      </c>
      <c r="H96" s="32" t="s">
        <v>324</v>
      </c>
    </row>
    <row r="97" spans="1:8" customFormat="1" ht="15" customHeight="1">
      <c r="A97" s="83">
        <v>45532</v>
      </c>
      <c r="B97" s="32">
        <v>540147</v>
      </c>
      <c r="C97" s="31" t="s">
        <v>1177</v>
      </c>
      <c r="D97" s="31" t="s">
        <v>1178</v>
      </c>
      <c r="E97" s="31" t="s">
        <v>529</v>
      </c>
      <c r="F97" s="84">
        <v>1197050</v>
      </c>
      <c r="G97" s="32">
        <v>5.44</v>
      </c>
      <c r="H97" s="32" t="s">
        <v>324</v>
      </c>
    </row>
    <row r="98" spans="1:8" customFormat="1" ht="15" customHeight="1">
      <c r="A98" s="83">
        <v>45532</v>
      </c>
      <c r="B98" s="32">
        <v>540147</v>
      </c>
      <c r="C98" s="31" t="s">
        <v>1177</v>
      </c>
      <c r="D98" s="31" t="s">
        <v>1178</v>
      </c>
      <c r="E98" s="31" t="s">
        <v>528</v>
      </c>
      <c r="F98" s="84">
        <v>7050</v>
      </c>
      <c r="G98" s="32">
        <v>5.35</v>
      </c>
      <c r="H98" s="32" t="s">
        <v>324</v>
      </c>
    </row>
    <row r="99" spans="1:8" customFormat="1" ht="15" customHeight="1">
      <c r="A99" s="83">
        <v>45532</v>
      </c>
      <c r="B99" s="32">
        <v>540147</v>
      </c>
      <c r="C99" s="31" t="s">
        <v>1177</v>
      </c>
      <c r="D99" s="31" t="s">
        <v>1179</v>
      </c>
      <c r="E99" s="31" t="s">
        <v>529</v>
      </c>
      <c r="F99" s="84">
        <v>400000</v>
      </c>
      <c r="G99" s="32">
        <v>5.27</v>
      </c>
      <c r="H99" s="32" t="s">
        <v>324</v>
      </c>
    </row>
    <row r="100" spans="1:8" customFormat="1" ht="15" customHeight="1">
      <c r="A100" s="83">
        <v>45532</v>
      </c>
      <c r="B100" s="32">
        <v>540147</v>
      </c>
      <c r="C100" s="31" t="s">
        <v>1177</v>
      </c>
      <c r="D100" s="31" t="s">
        <v>875</v>
      </c>
      <c r="E100" s="31" t="s">
        <v>528</v>
      </c>
      <c r="F100" s="84">
        <v>500000</v>
      </c>
      <c r="G100" s="32">
        <v>5.27</v>
      </c>
      <c r="H100" s="32" t="s">
        <v>324</v>
      </c>
    </row>
    <row r="101" spans="1:8" customFormat="1" ht="15" customHeight="1">
      <c r="A101" s="83">
        <v>45532</v>
      </c>
      <c r="B101" s="32">
        <v>540147</v>
      </c>
      <c r="C101" s="31" t="s">
        <v>1177</v>
      </c>
      <c r="D101" s="31" t="s">
        <v>1119</v>
      </c>
      <c r="E101" s="31" t="s">
        <v>528</v>
      </c>
      <c r="F101" s="84">
        <v>666299</v>
      </c>
      <c r="G101" s="32">
        <v>5.3</v>
      </c>
      <c r="H101" s="32" t="s">
        <v>324</v>
      </c>
    </row>
    <row r="102" spans="1:8" customFormat="1" ht="15" customHeight="1">
      <c r="A102" s="83">
        <v>45532</v>
      </c>
      <c r="B102" s="32">
        <v>540147</v>
      </c>
      <c r="C102" s="31" t="s">
        <v>1177</v>
      </c>
      <c r="D102" s="31" t="s">
        <v>1119</v>
      </c>
      <c r="E102" s="31" t="s">
        <v>529</v>
      </c>
      <c r="F102" s="84">
        <v>270651</v>
      </c>
      <c r="G102" s="32">
        <v>5.27</v>
      </c>
      <c r="H102" s="32" t="s">
        <v>324</v>
      </c>
    </row>
    <row r="103" spans="1:8" customFormat="1" ht="15" customHeight="1">
      <c r="A103" s="83">
        <v>45532</v>
      </c>
      <c r="B103" s="32">
        <v>540072</v>
      </c>
      <c r="C103" s="31" t="s">
        <v>1180</v>
      </c>
      <c r="D103" s="31" t="s">
        <v>1181</v>
      </c>
      <c r="E103" s="31" t="s">
        <v>529</v>
      </c>
      <c r="F103" s="84">
        <v>170000</v>
      </c>
      <c r="G103" s="32">
        <v>14.08</v>
      </c>
      <c r="H103" s="32" t="s">
        <v>324</v>
      </c>
    </row>
    <row r="104" spans="1:8" customFormat="1" ht="15" customHeight="1">
      <c r="A104" s="83">
        <v>45532</v>
      </c>
      <c r="B104" s="32">
        <v>540072</v>
      </c>
      <c r="C104" s="31" t="s">
        <v>1180</v>
      </c>
      <c r="D104" s="31" t="s">
        <v>1159</v>
      </c>
      <c r="E104" s="31" t="s">
        <v>528</v>
      </c>
      <c r="F104" s="84">
        <v>120000</v>
      </c>
      <c r="G104" s="32">
        <v>14.08</v>
      </c>
      <c r="H104" s="32" t="s">
        <v>324</v>
      </c>
    </row>
    <row r="105" spans="1:8" customFormat="1" ht="15" customHeight="1">
      <c r="A105" s="83">
        <v>45532</v>
      </c>
      <c r="B105" s="32">
        <v>505515</v>
      </c>
      <c r="C105" s="31" t="s">
        <v>1057</v>
      </c>
      <c r="D105" s="31" t="s">
        <v>1058</v>
      </c>
      <c r="E105" s="31" t="s">
        <v>529</v>
      </c>
      <c r="F105" s="84">
        <v>56000</v>
      </c>
      <c r="G105" s="32">
        <v>12.38</v>
      </c>
      <c r="H105" s="32" t="s">
        <v>324</v>
      </c>
    </row>
    <row r="106" spans="1:8" customFormat="1" ht="15" customHeight="1">
      <c r="A106" s="83">
        <v>45532</v>
      </c>
      <c r="B106" s="32">
        <v>538402</v>
      </c>
      <c r="C106" s="31" t="s">
        <v>1182</v>
      </c>
      <c r="D106" s="31" t="s">
        <v>1183</v>
      </c>
      <c r="E106" s="31" t="s">
        <v>528</v>
      </c>
      <c r="F106" s="84">
        <v>61187</v>
      </c>
      <c r="G106" s="32">
        <v>59.85</v>
      </c>
      <c r="H106" s="32" t="s">
        <v>324</v>
      </c>
    </row>
    <row r="107" spans="1:8" customFormat="1" ht="15" customHeight="1">
      <c r="A107" s="83">
        <v>45532</v>
      </c>
      <c r="B107" s="32">
        <v>538402</v>
      </c>
      <c r="C107" s="31" t="s">
        <v>1182</v>
      </c>
      <c r="D107" s="31" t="s">
        <v>1184</v>
      </c>
      <c r="E107" s="31" t="s">
        <v>529</v>
      </c>
      <c r="F107" s="84">
        <v>66909</v>
      </c>
      <c r="G107" s="32">
        <v>59.99</v>
      </c>
      <c r="H107" s="32" t="s">
        <v>324</v>
      </c>
    </row>
    <row r="108" spans="1:8" customFormat="1" ht="15" customHeight="1">
      <c r="A108" s="83">
        <v>45532</v>
      </c>
      <c r="B108" s="32">
        <v>539217</v>
      </c>
      <c r="C108" s="31" t="s">
        <v>1185</v>
      </c>
      <c r="D108" s="31" t="s">
        <v>1186</v>
      </c>
      <c r="E108" s="31" t="s">
        <v>529</v>
      </c>
      <c r="F108" s="84">
        <v>5184533</v>
      </c>
      <c r="G108" s="32">
        <v>1.99</v>
      </c>
      <c r="H108" s="32" t="s">
        <v>324</v>
      </c>
    </row>
    <row r="109" spans="1:8" customFormat="1" ht="15" customHeight="1">
      <c r="A109" s="83">
        <v>45532</v>
      </c>
      <c r="B109" s="32">
        <v>539217</v>
      </c>
      <c r="C109" s="31" t="s">
        <v>1185</v>
      </c>
      <c r="D109" s="31" t="s">
        <v>1186</v>
      </c>
      <c r="E109" s="31" t="s">
        <v>528</v>
      </c>
      <c r="F109" s="84">
        <v>1087815</v>
      </c>
      <c r="G109" s="32">
        <v>2</v>
      </c>
      <c r="H109" s="32" t="s">
        <v>324</v>
      </c>
    </row>
    <row r="110" spans="1:8" customFormat="1" ht="15" customHeight="1">
      <c r="A110" s="83">
        <v>45532</v>
      </c>
      <c r="B110" s="32">
        <v>539217</v>
      </c>
      <c r="C110" s="31" t="s">
        <v>1185</v>
      </c>
      <c r="D110" s="31" t="s">
        <v>1187</v>
      </c>
      <c r="E110" s="31" t="s">
        <v>528</v>
      </c>
      <c r="F110" s="84">
        <v>4591137</v>
      </c>
      <c r="G110" s="32">
        <v>2.04</v>
      </c>
      <c r="H110" s="32" t="s">
        <v>324</v>
      </c>
    </row>
    <row r="111" spans="1:8" customFormat="1" ht="15" customHeight="1">
      <c r="A111" s="83">
        <v>45532</v>
      </c>
      <c r="B111" s="32">
        <v>539217</v>
      </c>
      <c r="C111" s="31" t="s">
        <v>1185</v>
      </c>
      <c r="D111" s="31" t="s">
        <v>1187</v>
      </c>
      <c r="E111" s="31" t="s">
        <v>529</v>
      </c>
      <c r="F111" s="84">
        <v>770265</v>
      </c>
      <c r="G111" s="32">
        <v>2</v>
      </c>
      <c r="H111" s="32" t="s">
        <v>324</v>
      </c>
    </row>
    <row r="112" spans="1:8" customFormat="1" ht="15" customHeight="1">
      <c r="A112" s="83">
        <v>45532</v>
      </c>
      <c r="B112" s="32">
        <v>540492</v>
      </c>
      <c r="C112" s="31" t="s">
        <v>1188</v>
      </c>
      <c r="D112" s="31" t="s">
        <v>1071</v>
      </c>
      <c r="E112" s="31" t="s">
        <v>529</v>
      </c>
      <c r="F112" s="84">
        <v>538787</v>
      </c>
      <c r="G112" s="32">
        <v>113.91</v>
      </c>
      <c r="H112" s="32" t="s">
        <v>324</v>
      </c>
    </row>
    <row r="113" spans="1:8" customFormat="1" ht="15" customHeight="1">
      <c r="A113" s="83">
        <v>45532</v>
      </c>
      <c r="B113" s="32">
        <v>540492</v>
      </c>
      <c r="C113" s="31" t="s">
        <v>1188</v>
      </c>
      <c r="D113" s="31" t="s">
        <v>1178</v>
      </c>
      <c r="E113" s="31" t="s">
        <v>529</v>
      </c>
      <c r="F113" s="84">
        <v>449227</v>
      </c>
      <c r="G113" s="32">
        <v>113.43</v>
      </c>
      <c r="H113" s="32" t="s">
        <v>324</v>
      </c>
    </row>
    <row r="114" spans="1:8" customFormat="1" ht="15" customHeight="1">
      <c r="A114" s="83">
        <v>45532</v>
      </c>
      <c r="B114" s="32">
        <v>540492</v>
      </c>
      <c r="C114" s="31" t="s">
        <v>1188</v>
      </c>
      <c r="D114" s="31" t="s">
        <v>1071</v>
      </c>
      <c r="E114" s="31" t="s">
        <v>528</v>
      </c>
      <c r="F114" s="84">
        <v>538787</v>
      </c>
      <c r="G114" s="32">
        <v>115.26</v>
      </c>
      <c r="H114" s="32" t="s">
        <v>324</v>
      </c>
    </row>
    <row r="115" spans="1:8" customFormat="1" ht="15" customHeight="1">
      <c r="A115" s="83">
        <v>45532</v>
      </c>
      <c r="B115" s="32">
        <v>540492</v>
      </c>
      <c r="C115" s="31" t="s">
        <v>1188</v>
      </c>
      <c r="D115" s="31" t="s">
        <v>1178</v>
      </c>
      <c r="E115" s="31" t="s">
        <v>528</v>
      </c>
      <c r="F115" s="84">
        <v>475143</v>
      </c>
      <c r="G115" s="32">
        <v>113.39</v>
      </c>
      <c r="H115" s="32" t="s">
        <v>324</v>
      </c>
    </row>
    <row r="116" spans="1:8" customFormat="1" ht="15" customHeight="1">
      <c r="A116" s="83">
        <v>45532</v>
      </c>
      <c r="B116" s="32">
        <v>543274</v>
      </c>
      <c r="C116" s="31" t="s">
        <v>1059</v>
      </c>
      <c r="D116" s="31" t="s">
        <v>1061</v>
      </c>
      <c r="E116" s="31" t="s">
        <v>529</v>
      </c>
      <c r="F116" s="84">
        <v>1058850</v>
      </c>
      <c r="G116" s="32">
        <v>5.0599999999999996</v>
      </c>
      <c r="H116" s="32" t="s">
        <v>324</v>
      </c>
    </row>
    <row r="117" spans="1:8" customFormat="1" ht="15" customHeight="1">
      <c r="A117" s="83">
        <v>45532</v>
      </c>
      <c r="B117" s="32">
        <v>543274</v>
      </c>
      <c r="C117" s="31" t="s">
        <v>1059</v>
      </c>
      <c r="D117" s="31" t="s">
        <v>1189</v>
      </c>
      <c r="E117" s="31" t="s">
        <v>529</v>
      </c>
      <c r="F117" s="84">
        <v>630000</v>
      </c>
      <c r="G117" s="32">
        <v>5.0599999999999996</v>
      </c>
      <c r="H117" s="32" t="s">
        <v>324</v>
      </c>
    </row>
    <row r="118" spans="1:8" customFormat="1" ht="15" customHeight="1">
      <c r="A118" s="83">
        <v>45532</v>
      </c>
      <c r="B118" s="32">
        <v>543274</v>
      </c>
      <c r="C118" s="31" t="s">
        <v>1059</v>
      </c>
      <c r="D118" s="31" t="s">
        <v>1189</v>
      </c>
      <c r="E118" s="31" t="s">
        <v>528</v>
      </c>
      <c r="F118" s="84">
        <v>630000</v>
      </c>
      <c r="G118" s="32">
        <v>5.03</v>
      </c>
      <c r="H118" s="32" t="s">
        <v>324</v>
      </c>
    </row>
    <row r="119" spans="1:8" customFormat="1" ht="15" customHeight="1">
      <c r="A119" s="83">
        <v>45532</v>
      </c>
      <c r="B119" s="32">
        <v>543274</v>
      </c>
      <c r="C119" s="31" t="s">
        <v>1059</v>
      </c>
      <c r="D119" s="31" t="s">
        <v>1190</v>
      </c>
      <c r="E119" s="31" t="s">
        <v>528</v>
      </c>
      <c r="F119" s="84">
        <v>235350</v>
      </c>
      <c r="G119" s="32">
        <v>4.88</v>
      </c>
      <c r="H119" s="32" t="s">
        <v>324</v>
      </c>
    </row>
    <row r="120" spans="1:8" customFormat="1" ht="15" customHeight="1">
      <c r="A120" s="83">
        <v>45532</v>
      </c>
      <c r="B120" s="32">
        <v>543274</v>
      </c>
      <c r="C120" s="31" t="s">
        <v>1059</v>
      </c>
      <c r="D120" s="31" t="s">
        <v>1060</v>
      </c>
      <c r="E120" s="31" t="s">
        <v>529</v>
      </c>
      <c r="F120" s="84">
        <v>166500</v>
      </c>
      <c r="G120" s="32">
        <v>4.95</v>
      </c>
      <c r="H120" s="32" t="s">
        <v>324</v>
      </c>
    </row>
    <row r="121" spans="1:8" customFormat="1" ht="15" customHeight="1">
      <c r="A121" s="83">
        <v>45532</v>
      </c>
      <c r="B121" s="32">
        <v>543274</v>
      </c>
      <c r="C121" s="31" t="s">
        <v>1059</v>
      </c>
      <c r="D121" s="31" t="s">
        <v>1190</v>
      </c>
      <c r="E121" s="31" t="s">
        <v>529</v>
      </c>
      <c r="F121" s="84">
        <v>235350</v>
      </c>
      <c r="G121" s="32">
        <v>5.03</v>
      </c>
      <c r="H121" s="32" t="s">
        <v>324</v>
      </c>
    </row>
    <row r="122" spans="1:8" customFormat="1" ht="15" customHeight="1">
      <c r="A122" s="83">
        <v>45532</v>
      </c>
      <c r="B122" s="32">
        <v>543274</v>
      </c>
      <c r="C122" s="31" t="s">
        <v>1059</v>
      </c>
      <c r="D122" s="31" t="s">
        <v>1191</v>
      </c>
      <c r="E122" s="31" t="s">
        <v>529</v>
      </c>
      <c r="F122" s="84">
        <v>222750</v>
      </c>
      <c r="G122" s="32">
        <v>5.0599999999999996</v>
      </c>
      <c r="H122" s="32" t="s">
        <v>324</v>
      </c>
    </row>
    <row r="123" spans="1:8" customFormat="1" ht="15" customHeight="1">
      <c r="A123" s="83">
        <v>45532</v>
      </c>
      <c r="B123" s="32">
        <v>543274</v>
      </c>
      <c r="C123" s="31" t="s">
        <v>1059</v>
      </c>
      <c r="D123" s="31" t="s">
        <v>1191</v>
      </c>
      <c r="E123" s="31" t="s">
        <v>528</v>
      </c>
      <c r="F123" s="84">
        <v>225000</v>
      </c>
      <c r="G123" s="32">
        <v>5.0599999999999996</v>
      </c>
      <c r="H123" s="32" t="s">
        <v>324</v>
      </c>
    </row>
    <row r="124" spans="1:8" customFormat="1" ht="15" customHeight="1">
      <c r="A124" s="83">
        <v>45532</v>
      </c>
      <c r="B124" s="32">
        <v>543274</v>
      </c>
      <c r="C124" s="31" t="s">
        <v>1059</v>
      </c>
      <c r="D124" s="31" t="s">
        <v>1192</v>
      </c>
      <c r="E124" s="31" t="s">
        <v>528</v>
      </c>
      <c r="F124" s="84">
        <v>217800</v>
      </c>
      <c r="G124" s="32">
        <v>4.92</v>
      </c>
      <c r="H124" s="32" t="s">
        <v>324</v>
      </c>
    </row>
    <row r="125" spans="1:8" customFormat="1" ht="15" customHeight="1">
      <c r="A125" s="83">
        <v>45532</v>
      </c>
      <c r="B125" s="32">
        <v>543274</v>
      </c>
      <c r="C125" s="31" t="s">
        <v>1059</v>
      </c>
      <c r="D125" s="31" t="s">
        <v>1192</v>
      </c>
      <c r="E125" s="31" t="s">
        <v>529</v>
      </c>
      <c r="F125" s="84">
        <v>217800</v>
      </c>
      <c r="G125" s="32">
        <v>5.0599999999999996</v>
      </c>
      <c r="H125" s="32" t="s">
        <v>324</v>
      </c>
    </row>
    <row r="126" spans="1:8" customFormat="1" ht="15" customHeight="1">
      <c r="A126" s="83">
        <v>45532</v>
      </c>
      <c r="B126" s="32">
        <v>543274</v>
      </c>
      <c r="C126" s="31" t="s">
        <v>1059</v>
      </c>
      <c r="D126" s="31" t="s">
        <v>1020</v>
      </c>
      <c r="E126" s="31" t="s">
        <v>529</v>
      </c>
      <c r="F126" s="84">
        <v>894600</v>
      </c>
      <c r="G126" s="32">
        <v>5.0599999999999996</v>
      </c>
      <c r="H126" s="32" t="s">
        <v>324</v>
      </c>
    </row>
    <row r="127" spans="1:8" customFormat="1" ht="15" customHeight="1">
      <c r="A127" s="83">
        <v>45532</v>
      </c>
      <c r="B127" s="32">
        <v>536264</v>
      </c>
      <c r="C127" s="31" t="s">
        <v>1193</v>
      </c>
      <c r="D127" s="31" t="s">
        <v>1194</v>
      </c>
      <c r="E127" s="31" t="s">
        <v>528</v>
      </c>
      <c r="F127" s="84">
        <v>591339</v>
      </c>
      <c r="G127" s="32">
        <v>52.67</v>
      </c>
      <c r="H127" s="32" t="s">
        <v>324</v>
      </c>
    </row>
    <row r="128" spans="1:8" customFormat="1" ht="15" customHeight="1">
      <c r="A128" s="83">
        <v>45532</v>
      </c>
      <c r="B128" s="32">
        <v>521005</v>
      </c>
      <c r="C128" s="31" t="s">
        <v>1195</v>
      </c>
      <c r="D128" s="31" t="s">
        <v>1196</v>
      </c>
      <c r="E128" s="31" t="s">
        <v>528</v>
      </c>
      <c r="F128" s="84">
        <v>118166</v>
      </c>
      <c r="G128" s="32">
        <v>44.44</v>
      </c>
      <c r="H128" s="32" t="s">
        <v>324</v>
      </c>
    </row>
    <row r="129" spans="1:8" customFormat="1" ht="15" customHeight="1">
      <c r="A129" s="83">
        <v>45532</v>
      </c>
      <c r="B129" s="32">
        <v>521005</v>
      </c>
      <c r="C129" s="31" t="s">
        <v>1195</v>
      </c>
      <c r="D129" s="31" t="s">
        <v>1196</v>
      </c>
      <c r="E129" s="31" t="s">
        <v>529</v>
      </c>
      <c r="F129" s="84">
        <v>118116</v>
      </c>
      <c r="G129" s="32">
        <v>45.03</v>
      </c>
      <c r="H129" s="32" t="s">
        <v>324</v>
      </c>
    </row>
    <row r="130" spans="1:8" customFormat="1" ht="15" customHeight="1">
      <c r="A130" s="83">
        <v>45532</v>
      </c>
      <c r="B130" s="32">
        <v>543623</v>
      </c>
      <c r="C130" s="31" t="s">
        <v>1197</v>
      </c>
      <c r="D130" s="31" t="s">
        <v>1131</v>
      </c>
      <c r="E130" s="31" t="s">
        <v>529</v>
      </c>
      <c r="F130" s="84">
        <v>18000</v>
      </c>
      <c r="G130" s="32">
        <v>90.95</v>
      </c>
      <c r="H130" s="32" t="s">
        <v>324</v>
      </c>
    </row>
    <row r="131" spans="1:8" customFormat="1" ht="15" customHeight="1">
      <c r="A131" s="83">
        <v>45532</v>
      </c>
      <c r="B131" s="32">
        <v>542803</v>
      </c>
      <c r="C131" s="31" t="s">
        <v>1198</v>
      </c>
      <c r="D131" s="31" t="s">
        <v>1199</v>
      </c>
      <c r="E131" s="31" t="s">
        <v>528</v>
      </c>
      <c r="F131" s="84">
        <v>81084</v>
      </c>
      <c r="G131" s="32">
        <v>8.2100000000000009</v>
      </c>
      <c r="H131" s="32" t="s">
        <v>324</v>
      </c>
    </row>
    <row r="132" spans="1:8" customFormat="1" ht="15" customHeight="1">
      <c r="A132" s="83">
        <v>45532</v>
      </c>
      <c r="B132" s="32">
        <v>542803</v>
      </c>
      <c r="C132" s="31" t="s">
        <v>1198</v>
      </c>
      <c r="D132" s="31" t="s">
        <v>1200</v>
      </c>
      <c r="E132" s="31" t="s">
        <v>529</v>
      </c>
      <c r="F132" s="84">
        <v>200000</v>
      </c>
      <c r="G132" s="32">
        <v>8.69</v>
      </c>
      <c r="H132" s="32" t="s">
        <v>324</v>
      </c>
    </row>
    <row r="133" spans="1:8" customFormat="1" ht="15" customHeight="1">
      <c r="A133" s="83">
        <v>45532</v>
      </c>
      <c r="B133" s="32">
        <v>542803</v>
      </c>
      <c r="C133" s="31" t="s">
        <v>1198</v>
      </c>
      <c r="D133" s="31" t="s">
        <v>1200</v>
      </c>
      <c r="E133" s="31" t="s">
        <v>528</v>
      </c>
      <c r="F133" s="84">
        <v>200000</v>
      </c>
      <c r="G133" s="32">
        <v>8.11</v>
      </c>
      <c r="H133" s="32" t="s">
        <v>324</v>
      </c>
    </row>
    <row r="134" spans="1:8" customFormat="1" ht="15" customHeight="1">
      <c r="A134" s="83">
        <v>45532</v>
      </c>
      <c r="B134" s="32">
        <v>542803</v>
      </c>
      <c r="C134" s="31" t="s">
        <v>1198</v>
      </c>
      <c r="D134" s="31" t="s">
        <v>1199</v>
      </c>
      <c r="E134" s="31" t="s">
        <v>529</v>
      </c>
      <c r="F134" s="84">
        <v>76084</v>
      </c>
      <c r="G134" s="32">
        <v>8.57</v>
      </c>
      <c r="H134" s="32" t="s">
        <v>324</v>
      </c>
    </row>
    <row r="135" spans="1:8" customFormat="1" ht="15" customHeight="1">
      <c r="A135" s="83">
        <v>45532</v>
      </c>
      <c r="B135" s="32">
        <v>542803</v>
      </c>
      <c r="C135" s="31" t="s">
        <v>1198</v>
      </c>
      <c r="D135" s="31" t="s">
        <v>1201</v>
      </c>
      <c r="E135" s="31" t="s">
        <v>529</v>
      </c>
      <c r="F135" s="84">
        <v>174000</v>
      </c>
      <c r="G135" s="32">
        <v>8.3000000000000007</v>
      </c>
      <c r="H135" s="32" t="s">
        <v>324</v>
      </c>
    </row>
    <row r="136" spans="1:8" customFormat="1" ht="15" customHeight="1">
      <c r="A136" s="83">
        <v>45532</v>
      </c>
      <c r="B136" s="32">
        <v>542803</v>
      </c>
      <c r="C136" s="31" t="s">
        <v>1198</v>
      </c>
      <c r="D136" s="31" t="s">
        <v>1055</v>
      </c>
      <c r="E136" s="31" t="s">
        <v>528</v>
      </c>
      <c r="F136" s="84">
        <v>300000</v>
      </c>
      <c r="G136" s="32">
        <v>8.11</v>
      </c>
      <c r="H136" s="32" t="s">
        <v>324</v>
      </c>
    </row>
    <row r="137" spans="1:8" customFormat="1" ht="15" customHeight="1">
      <c r="A137" s="83">
        <v>45532</v>
      </c>
      <c r="B137" s="32">
        <v>542803</v>
      </c>
      <c r="C137" s="31" t="s">
        <v>1198</v>
      </c>
      <c r="D137" s="31" t="s">
        <v>971</v>
      </c>
      <c r="E137" s="31" t="s">
        <v>528</v>
      </c>
      <c r="F137" s="84">
        <v>250000</v>
      </c>
      <c r="G137" s="32">
        <v>8.11</v>
      </c>
      <c r="H137" s="32" t="s">
        <v>324</v>
      </c>
    </row>
    <row r="138" spans="1:8" customFormat="1" ht="15" customHeight="1">
      <c r="A138" s="83">
        <v>45532</v>
      </c>
      <c r="B138" s="32">
        <v>542803</v>
      </c>
      <c r="C138" s="31" t="s">
        <v>1198</v>
      </c>
      <c r="D138" s="31" t="s">
        <v>1047</v>
      </c>
      <c r="E138" s="31" t="s">
        <v>528</v>
      </c>
      <c r="F138" s="84">
        <v>936317</v>
      </c>
      <c r="G138" s="32">
        <v>8.1999999999999993</v>
      </c>
      <c r="H138" s="32" t="s">
        <v>324</v>
      </c>
    </row>
    <row r="139" spans="1:8" customFormat="1" ht="15" customHeight="1">
      <c r="A139" s="83">
        <v>45532</v>
      </c>
      <c r="B139" s="32">
        <v>542803</v>
      </c>
      <c r="C139" s="31" t="s">
        <v>1198</v>
      </c>
      <c r="D139" s="31" t="s">
        <v>1202</v>
      </c>
      <c r="E139" s="31" t="s">
        <v>529</v>
      </c>
      <c r="F139" s="84">
        <v>240000</v>
      </c>
      <c r="G139" s="32">
        <v>8.2100000000000009</v>
      </c>
      <c r="H139" s="32" t="s">
        <v>324</v>
      </c>
    </row>
    <row r="140" spans="1:8" customFormat="1" ht="15" customHeight="1">
      <c r="A140" s="83">
        <v>45532</v>
      </c>
      <c r="B140" s="32">
        <v>542803</v>
      </c>
      <c r="C140" s="31" t="s">
        <v>1198</v>
      </c>
      <c r="D140" s="31" t="s">
        <v>1047</v>
      </c>
      <c r="E140" s="31" t="s">
        <v>529</v>
      </c>
      <c r="F140" s="84">
        <v>1120217</v>
      </c>
      <c r="G140" s="32">
        <v>8.1300000000000008</v>
      </c>
      <c r="H140" s="32" t="s">
        <v>324</v>
      </c>
    </row>
    <row r="141" spans="1:8" customFormat="1" ht="15" customHeight="1">
      <c r="A141" s="83">
        <v>45532</v>
      </c>
      <c r="B141" s="32">
        <v>542803</v>
      </c>
      <c r="C141" s="31" t="s">
        <v>1198</v>
      </c>
      <c r="D141" s="31" t="s">
        <v>1203</v>
      </c>
      <c r="E141" s="31" t="s">
        <v>529</v>
      </c>
      <c r="F141" s="84">
        <v>386039</v>
      </c>
      <c r="G141" s="32">
        <v>8.1300000000000008</v>
      </c>
      <c r="H141" s="32" t="s">
        <v>324</v>
      </c>
    </row>
    <row r="142" spans="1:8" customFormat="1" ht="15" customHeight="1">
      <c r="A142" s="83">
        <v>45532</v>
      </c>
      <c r="B142" s="32">
        <v>542803</v>
      </c>
      <c r="C142" s="31" t="s">
        <v>1198</v>
      </c>
      <c r="D142" s="31" t="s">
        <v>993</v>
      </c>
      <c r="E142" s="31" t="s">
        <v>528</v>
      </c>
      <c r="F142" s="84">
        <v>311762</v>
      </c>
      <c r="G142" s="32">
        <v>8.31</v>
      </c>
      <c r="H142" s="32" t="s">
        <v>324</v>
      </c>
    </row>
    <row r="143" spans="1:8" customFormat="1" ht="15" customHeight="1">
      <c r="A143" s="83">
        <v>45532</v>
      </c>
      <c r="B143" s="32">
        <v>511726</v>
      </c>
      <c r="C143" s="31" t="s">
        <v>1081</v>
      </c>
      <c r="D143" s="31" t="s">
        <v>994</v>
      </c>
      <c r="E143" s="31" t="s">
        <v>529</v>
      </c>
      <c r="F143" s="84">
        <v>826890</v>
      </c>
      <c r="G143" s="32">
        <v>37.24</v>
      </c>
      <c r="H143" s="32" t="s">
        <v>324</v>
      </c>
    </row>
    <row r="144" spans="1:8" customFormat="1" ht="15" customHeight="1">
      <c r="A144" s="83">
        <v>45532</v>
      </c>
      <c r="B144" s="32">
        <v>514378</v>
      </c>
      <c r="C144" s="31" t="s">
        <v>992</v>
      </c>
      <c r="D144" s="31" t="s">
        <v>993</v>
      </c>
      <c r="E144" s="31" t="s">
        <v>529</v>
      </c>
      <c r="F144" s="84">
        <v>194447</v>
      </c>
      <c r="G144" s="32">
        <v>58.75</v>
      </c>
      <c r="H144" s="32" t="s">
        <v>324</v>
      </c>
    </row>
    <row r="145" spans="1:8" customFormat="1" ht="15" customHeight="1">
      <c r="A145" s="83">
        <v>45532</v>
      </c>
      <c r="B145" s="32">
        <v>514378</v>
      </c>
      <c r="C145" s="31" t="s">
        <v>992</v>
      </c>
      <c r="D145" s="31" t="s">
        <v>1204</v>
      </c>
      <c r="E145" s="31" t="s">
        <v>529</v>
      </c>
      <c r="F145" s="84">
        <v>19234</v>
      </c>
      <c r="G145" s="32">
        <v>58.73</v>
      </c>
      <c r="H145" s="32" t="s">
        <v>324</v>
      </c>
    </row>
    <row r="146" spans="1:8" customFormat="1" ht="15" customHeight="1">
      <c r="A146" s="83">
        <v>45532</v>
      </c>
      <c r="B146" s="32">
        <v>514378</v>
      </c>
      <c r="C146" s="31" t="s">
        <v>992</v>
      </c>
      <c r="D146" s="31" t="s">
        <v>1205</v>
      </c>
      <c r="E146" s="31" t="s">
        <v>529</v>
      </c>
      <c r="F146" s="84">
        <v>18757</v>
      </c>
      <c r="G146" s="32">
        <v>58.8</v>
      </c>
      <c r="H146" s="32" t="s">
        <v>324</v>
      </c>
    </row>
    <row r="147" spans="1:8" customFormat="1" ht="15" customHeight="1">
      <c r="A147" s="83">
        <v>45532</v>
      </c>
      <c r="B147" s="32">
        <v>514378</v>
      </c>
      <c r="C147" s="31" t="s">
        <v>992</v>
      </c>
      <c r="D147" s="31" t="s">
        <v>1206</v>
      </c>
      <c r="E147" s="31" t="s">
        <v>529</v>
      </c>
      <c r="F147" s="84">
        <v>64614</v>
      </c>
      <c r="G147" s="32">
        <v>58.89</v>
      </c>
      <c r="H147" s="32" t="s">
        <v>324</v>
      </c>
    </row>
    <row r="148" spans="1:8" customFormat="1" ht="15" customHeight="1">
      <c r="A148" s="83">
        <v>45532</v>
      </c>
      <c r="B148" s="32">
        <v>514378</v>
      </c>
      <c r="C148" s="31" t="s">
        <v>992</v>
      </c>
      <c r="D148" s="31" t="s">
        <v>993</v>
      </c>
      <c r="E148" s="31" t="s">
        <v>528</v>
      </c>
      <c r="F148" s="84">
        <v>6200</v>
      </c>
      <c r="G148" s="32">
        <v>58.71</v>
      </c>
      <c r="H148" s="32" t="s">
        <v>324</v>
      </c>
    </row>
    <row r="149" spans="1:8" customFormat="1" ht="15" customHeight="1">
      <c r="A149" s="83">
        <v>45532</v>
      </c>
      <c r="B149" s="32">
        <v>514378</v>
      </c>
      <c r="C149" s="31" t="s">
        <v>992</v>
      </c>
      <c r="D149" s="31" t="s">
        <v>1207</v>
      </c>
      <c r="E149" s="31" t="s">
        <v>528</v>
      </c>
      <c r="F149" s="84">
        <v>21500</v>
      </c>
      <c r="G149" s="32">
        <v>58.8</v>
      </c>
      <c r="H149" s="32" t="s">
        <v>324</v>
      </c>
    </row>
    <row r="150" spans="1:8" customFormat="1" ht="15" customHeight="1">
      <c r="A150" s="83">
        <v>45532</v>
      </c>
      <c r="B150" s="32">
        <v>514378</v>
      </c>
      <c r="C150" s="31" t="s">
        <v>992</v>
      </c>
      <c r="D150" s="31" t="s">
        <v>1208</v>
      </c>
      <c r="E150" s="31" t="s">
        <v>529</v>
      </c>
      <c r="F150" s="84">
        <v>55886</v>
      </c>
      <c r="G150" s="32">
        <v>58.8</v>
      </c>
      <c r="H150" s="32" t="s">
        <v>324</v>
      </c>
    </row>
    <row r="151" spans="1:8" customFormat="1" ht="15" customHeight="1">
      <c r="A151" s="83">
        <v>45532</v>
      </c>
      <c r="B151" s="32">
        <v>514378</v>
      </c>
      <c r="C151" s="31" t="s">
        <v>992</v>
      </c>
      <c r="D151" s="31" t="s">
        <v>1209</v>
      </c>
      <c r="E151" s="31" t="s">
        <v>528</v>
      </c>
      <c r="F151" s="84">
        <v>25541</v>
      </c>
      <c r="G151" s="32">
        <v>58.73</v>
      </c>
      <c r="H151" s="32" t="s">
        <v>324</v>
      </c>
    </row>
    <row r="152" spans="1:8" customFormat="1" ht="15" customHeight="1">
      <c r="A152" s="83">
        <v>45532</v>
      </c>
      <c r="B152" s="32">
        <v>514378</v>
      </c>
      <c r="C152" s="31" t="s">
        <v>992</v>
      </c>
      <c r="D152" s="31" t="s">
        <v>1210</v>
      </c>
      <c r="E152" s="31" t="s">
        <v>529</v>
      </c>
      <c r="F152" s="84">
        <v>94241</v>
      </c>
      <c r="G152" s="32">
        <v>58.8</v>
      </c>
      <c r="H152" s="32" t="s">
        <v>324</v>
      </c>
    </row>
    <row r="153" spans="1:8" customFormat="1" ht="15" customHeight="1">
      <c r="A153" s="83">
        <v>45532</v>
      </c>
      <c r="B153" s="32">
        <v>512587</v>
      </c>
      <c r="C153" s="31" t="s">
        <v>1211</v>
      </c>
      <c r="D153" s="31" t="s">
        <v>875</v>
      </c>
      <c r="E153" s="31" t="s">
        <v>529</v>
      </c>
      <c r="F153" s="84">
        <v>40750</v>
      </c>
      <c r="G153" s="32">
        <v>134.99</v>
      </c>
      <c r="H153" s="32" t="s">
        <v>324</v>
      </c>
    </row>
    <row r="154" spans="1:8" customFormat="1" ht="15" customHeight="1">
      <c r="A154" s="83">
        <v>45532</v>
      </c>
      <c r="B154" s="32">
        <v>512587</v>
      </c>
      <c r="C154" s="31" t="s">
        <v>1211</v>
      </c>
      <c r="D154" s="31" t="s">
        <v>875</v>
      </c>
      <c r="E154" s="31" t="s">
        <v>528</v>
      </c>
      <c r="F154" s="84">
        <v>30002</v>
      </c>
      <c r="G154" s="32">
        <v>134.99</v>
      </c>
      <c r="H154" s="32" t="s">
        <v>324</v>
      </c>
    </row>
    <row r="155" spans="1:8" customFormat="1" ht="15" customHeight="1">
      <c r="A155" s="83">
        <v>45532</v>
      </c>
      <c r="B155" s="32">
        <v>512587</v>
      </c>
      <c r="C155" s="31" t="s">
        <v>1211</v>
      </c>
      <c r="D155" s="31" t="s">
        <v>1212</v>
      </c>
      <c r="E155" s="31" t="s">
        <v>528</v>
      </c>
      <c r="F155" s="84">
        <v>50000</v>
      </c>
      <c r="G155" s="32">
        <v>134.99</v>
      </c>
      <c r="H155" s="32" t="s">
        <v>324</v>
      </c>
    </row>
    <row r="156" spans="1:8" customFormat="1" ht="15" customHeight="1">
      <c r="A156" s="83">
        <v>45532</v>
      </c>
      <c r="B156" s="32">
        <v>512587</v>
      </c>
      <c r="C156" s="31" t="s">
        <v>1211</v>
      </c>
      <c r="D156" s="31" t="s">
        <v>1213</v>
      </c>
      <c r="E156" s="31" t="s">
        <v>529</v>
      </c>
      <c r="F156" s="84">
        <v>29332</v>
      </c>
      <c r="G156" s="32">
        <v>134.99</v>
      </c>
      <c r="H156" s="32" t="s">
        <v>324</v>
      </c>
    </row>
    <row r="157" spans="1:8" customFormat="1" ht="15" customHeight="1">
      <c r="A157" s="83">
        <v>45532</v>
      </c>
      <c r="B157" s="32">
        <v>512587</v>
      </c>
      <c r="C157" s="31" t="s">
        <v>1211</v>
      </c>
      <c r="D157" s="31" t="s">
        <v>1213</v>
      </c>
      <c r="E157" s="31" t="s">
        <v>528</v>
      </c>
      <c r="F157" s="84">
        <v>5016</v>
      </c>
      <c r="G157" s="32">
        <v>131.22999999999999</v>
      </c>
      <c r="H157" s="32" t="s">
        <v>324</v>
      </c>
    </row>
    <row r="158" spans="1:8" customFormat="1" ht="15" customHeight="1">
      <c r="A158" s="83">
        <v>45532</v>
      </c>
      <c r="B158" s="32" t="s">
        <v>1063</v>
      </c>
      <c r="C158" s="31" t="s">
        <v>1064</v>
      </c>
      <c r="D158" s="31" t="s">
        <v>1065</v>
      </c>
      <c r="E158" s="31" t="s">
        <v>528</v>
      </c>
      <c r="F158" s="84">
        <v>183223</v>
      </c>
      <c r="G158" s="32">
        <v>82.59</v>
      </c>
      <c r="H158" s="32" t="s">
        <v>835</v>
      </c>
    </row>
    <row r="159" spans="1:8" customFormat="1" ht="15" customHeight="1">
      <c r="A159" s="83">
        <v>45532</v>
      </c>
      <c r="B159" s="32" t="s">
        <v>1214</v>
      </c>
      <c r="C159" s="31" t="s">
        <v>1215</v>
      </c>
      <c r="D159" s="31" t="s">
        <v>1216</v>
      </c>
      <c r="E159" s="31" t="s">
        <v>528</v>
      </c>
      <c r="F159" s="84">
        <v>1755000</v>
      </c>
      <c r="G159" s="32">
        <v>269.24</v>
      </c>
      <c r="H159" s="32" t="s">
        <v>835</v>
      </c>
    </row>
    <row r="160" spans="1:8" customFormat="1" ht="15" customHeight="1">
      <c r="A160" s="83">
        <v>45532</v>
      </c>
      <c r="B160" s="32" t="s">
        <v>1217</v>
      </c>
      <c r="C160" s="31" t="s">
        <v>1218</v>
      </c>
      <c r="D160" s="31" t="s">
        <v>1219</v>
      </c>
      <c r="E160" s="31" t="s">
        <v>528</v>
      </c>
      <c r="F160" s="84">
        <v>300365</v>
      </c>
      <c r="G160" s="32">
        <v>1.93</v>
      </c>
      <c r="H160" s="32" t="s">
        <v>835</v>
      </c>
    </row>
    <row r="161" spans="1:8" customFormat="1" ht="15" customHeight="1">
      <c r="A161" s="83">
        <v>45532</v>
      </c>
      <c r="B161" s="32" t="s">
        <v>1220</v>
      </c>
      <c r="C161" s="31" t="s">
        <v>1221</v>
      </c>
      <c r="D161" s="31" t="s">
        <v>1222</v>
      </c>
      <c r="E161" s="31" t="s">
        <v>528</v>
      </c>
      <c r="F161" s="84">
        <v>359064</v>
      </c>
      <c r="G161" s="32">
        <v>80.19</v>
      </c>
      <c r="H161" s="32" t="s">
        <v>835</v>
      </c>
    </row>
    <row r="162" spans="1:8" customFormat="1" ht="15" customHeight="1">
      <c r="A162" s="83">
        <v>45532</v>
      </c>
      <c r="B162" s="32" t="s">
        <v>1223</v>
      </c>
      <c r="C162" s="31" t="s">
        <v>1224</v>
      </c>
      <c r="D162" s="31" t="s">
        <v>917</v>
      </c>
      <c r="E162" s="31" t="s">
        <v>528</v>
      </c>
      <c r="F162" s="84">
        <v>79121</v>
      </c>
      <c r="G162" s="32">
        <v>175.08</v>
      </c>
      <c r="H162" s="32" t="s">
        <v>835</v>
      </c>
    </row>
    <row r="163" spans="1:8" customFormat="1" ht="15" customHeight="1">
      <c r="A163" s="83">
        <v>45532</v>
      </c>
      <c r="B163" s="32" t="s">
        <v>1223</v>
      </c>
      <c r="C163" s="31" t="s">
        <v>1224</v>
      </c>
      <c r="D163" s="31" t="s">
        <v>1225</v>
      </c>
      <c r="E163" s="31" t="s">
        <v>528</v>
      </c>
      <c r="F163" s="84">
        <v>58857</v>
      </c>
      <c r="G163" s="32">
        <v>177.53</v>
      </c>
      <c r="H163" s="32" t="s">
        <v>835</v>
      </c>
    </row>
    <row r="164" spans="1:8" customFormat="1" ht="15" customHeight="1">
      <c r="A164" s="83">
        <v>45532</v>
      </c>
      <c r="B164" s="32" t="s">
        <v>1101</v>
      </c>
      <c r="C164" s="31" t="s">
        <v>1226</v>
      </c>
      <c r="D164" s="31" t="s">
        <v>1102</v>
      </c>
      <c r="E164" s="31" t="s">
        <v>528</v>
      </c>
      <c r="F164" s="84">
        <v>609795</v>
      </c>
      <c r="G164" s="32">
        <v>27.52</v>
      </c>
      <c r="H164" s="32" t="s">
        <v>835</v>
      </c>
    </row>
    <row r="165" spans="1:8" customFormat="1" ht="15" customHeight="1">
      <c r="A165" s="83">
        <v>45532</v>
      </c>
      <c r="B165" s="32" t="s">
        <v>1066</v>
      </c>
      <c r="C165" s="31" t="s">
        <v>1067</v>
      </c>
      <c r="D165" s="31" t="s">
        <v>888</v>
      </c>
      <c r="E165" s="31" t="s">
        <v>528</v>
      </c>
      <c r="F165" s="84">
        <v>252522</v>
      </c>
      <c r="G165" s="32">
        <v>227.16</v>
      </c>
      <c r="H165" s="32" t="s">
        <v>835</v>
      </c>
    </row>
    <row r="166" spans="1:8" customFormat="1" ht="15" customHeight="1">
      <c r="A166" s="83">
        <v>45532</v>
      </c>
      <c r="B166" s="32" t="s">
        <v>1024</v>
      </c>
      <c r="C166" s="31" t="s">
        <v>1025</v>
      </c>
      <c r="D166" s="31" t="s">
        <v>1068</v>
      </c>
      <c r="E166" s="31" t="s">
        <v>528</v>
      </c>
      <c r="F166" s="84">
        <v>72000</v>
      </c>
      <c r="G166" s="32">
        <v>175.9</v>
      </c>
      <c r="H166" s="32" t="s">
        <v>835</v>
      </c>
    </row>
    <row r="167" spans="1:8" customFormat="1" ht="15" customHeight="1">
      <c r="A167" s="83">
        <v>45532</v>
      </c>
      <c r="B167" s="32" t="s">
        <v>1227</v>
      </c>
      <c r="C167" s="31" t="s">
        <v>1228</v>
      </c>
      <c r="D167" s="31" t="s">
        <v>935</v>
      </c>
      <c r="E167" s="31" t="s">
        <v>528</v>
      </c>
      <c r="F167" s="84">
        <v>343759</v>
      </c>
      <c r="G167" s="32">
        <v>716.94</v>
      </c>
      <c r="H167" s="32" t="s">
        <v>835</v>
      </c>
    </row>
    <row r="168" spans="1:8" customFormat="1" ht="15" customHeight="1">
      <c r="A168" s="83">
        <v>45532</v>
      </c>
      <c r="B168" s="32" t="s">
        <v>1227</v>
      </c>
      <c r="C168" s="31" t="s">
        <v>1228</v>
      </c>
      <c r="D168" s="31" t="s">
        <v>888</v>
      </c>
      <c r="E168" s="31" t="s">
        <v>528</v>
      </c>
      <c r="F168" s="84">
        <v>454934</v>
      </c>
      <c r="G168" s="32">
        <v>717.55</v>
      </c>
      <c r="H168" s="32" t="s">
        <v>835</v>
      </c>
    </row>
    <row r="169" spans="1:8" customFormat="1" ht="15" customHeight="1">
      <c r="A169" s="83">
        <v>45532</v>
      </c>
      <c r="B169" s="32" t="s">
        <v>1229</v>
      </c>
      <c r="C169" s="31" t="s">
        <v>1230</v>
      </c>
      <c r="D169" s="31" t="s">
        <v>1231</v>
      </c>
      <c r="E169" s="31" t="s">
        <v>528</v>
      </c>
      <c r="F169" s="84">
        <v>113000</v>
      </c>
      <c r="G169" s="32">
        <v>320.12</v>
      </c>
      <c r="H169" s="32" t="s">
        <v>835</v>
      </c>
    </row>
    <row r="170" spans="1:8" customFormat="1" ht="15" customHeight="1">
      <c r="A170" s="83">
        <v>45532</v>
      </c>
      <c r="B170" s="32" t="s">
        <v>1006</v>
      </c>
      <c r="C170" s="31" t="s">
        <v>1007</v>
      </c>
      <c r="D170" s="31" t="s">
        <v>994</v>
      </c>
      <c r="E170" s="31" t="s">
        <v>528</v>
      </c>
      <c r="F170" s="84">
        <v>85500</v>
      </c>
      <c r="G170" s="32">
        <v>269</v>
      </c>
      <c r="H170" s="32" t="s">
        <v>835</v>
      </c>
    </row>
    <row r="171" spans="1:8" customFormat="1" ht="15" customHeight="1">
      <c r="A171" s="83">
        <v>45532</v>
      </c>
      <c r="B171" s="32" t="s">
        <v>1232</v>
      </c>
      <c r="C171" s="31" t="s">
        <v>1233</v>
      </c>
      <c r="D171" s="31" t="s">
        <v>1234</v>
      </c>
      <c r="E171" s="31" t="s">
        <v>528</v>
      </c>
      <c r="F171" s="84">
        <v>41873464</v>
      </c>
      <c r="G171" s="32">
        <v>1.25</v>
      </c>
      <c r="H171" s="32" t="s">
        <v>835</v>
      </c>
    </row>
    <row r="172" spans="1:8" customFormat="1" ht="15" customHeight="1">
      <c r="A172" s="83">
        <v>45532</v>
      </c>
      <c r="B172" s="32" t="s">
        <v>1235</v>
      </c>
      <c r="C172" s="31" t="s">
        <v>1236</v>
      </c>
      <c r="D172" s="31" t="s">
        <v>1068</v>
      </c>
      <c r="E172" s="31" t="s">
        <v>528</v>
      </c>
      <c r="F172" s="84">
        <v>275200</v>
      </c>
      <c r="G172" s="32">
        <v>130.35</v>
      </c>
      <c r="H172" s="32" t="s">
        <v>835</v>
      </c>
    </row>
    <row r="173" spans="1:8" customFormat="1" ht="15" customHeight="1">
      <c r="A173" s="83">
        <v>45532</v>
      </c>
      <c r="B173" s="32" t="s">
        <v>1237</v>
      </c>
      <c r="C173" s="31" t="s">
        <v>1238</v>
      </c>
      <c r="D173" s="31" t="s">
        <v>888</v>
      </c>
      <c r="E173" s="31" t="s">
        <v>528</v>
      </c>
      <c r="F173" s="84">
        <v>596019</v>
      </c>
      <c r="G173" s="32">
        <v>227.9</v>
      </c>
      <c r="H173" s="32" t="s">
        <v>835</v>
      </c>
    </row>
    <row r="174" spans="1:8" customFormat="1" ht="15" customHeight="1">
      <c r="A174" s="83">
        <v>45532</v>
      </c>
      <c r="B174" s="32" t="s">
        <v>1239</v>
      </c>
      <c r="C174" s="31" t="s">
        <v>1240</v>
      </c>
      <c r="D174" s="31" t="s">
        <v>888</v>
      </c>
      <c r="E174" s="31" t="s">
        <v>528</v>
      </c>
      <c r="F174" s="84">
        <v>1230247</v>
      </c>
      <c r="G174" s="32">
        <v>128.46</v>
      </c>
      <c r="H174" s="32" t="s">
        <v>835</v>
      </c>
    </row>
    <row r="175" spans="1:8" customFormat="1" ht="15" customHeight="1">
      <c r="A175" s="83">
        <v>45532</v>
      </c>
      <c r="B175" s="32" t="s">
        <v>375</v>
      </c>
      <c r="C175" s="31" t="s">
        <v>1241</v>
      </c>
      <c r="D175" s="31" t="s">
        <v>968</v>
      </c>
      <c r="E175" s="31" t="s">
        <v>528</v>
      </c>
      <c r="F175" s="84">
        <v>343010</v>
      </c>
      <c r="G175" s="32">
        <v>1489.19</v>
      </c>
      <c r="H175" s="32" t="s">
        <v>835</v>
      </c>
    </row>
    <row r="176" spans="1:8" customFormat="1" ht="15" customHeight="1">
      <c r="A176" s="83">
        <v>45532</v>
      </c>
      <c r="B176" s="32" t="s">
        <v>375</v>
      </c>
      <c r="C176" s="31" t="s">
        <v>1241</v>
      </c>
      <c r="D176" s="31" t="s">
        <v>888</v>
      </c>
      <c r="E176" s="31" t="s">
        <v>528</v>
      </c>
      <c r="F176" s="84">
        <v>325919</v>
      </c>
      <c r="G176" s="32">
        <v>1487.67</v>
      </c>
      <c r="H176" s="32" t="s">
        <v>835</v>
      </c>
    </row>
    <row r="177" spans="1:8" customFormat="1" ht="15" customHeight="1">
      <c r="A177" s="83">
        <v>45532</v>
      </c>
      <c r="B177" s="32" t="s">
        <v>375</v>
      </c>
      <c r="C177" s="31" t="s">
        <v>1241</v>
      </c>
      <c r="D177" s="31" t="s">
        <v>1242</v>
      </c>
      <c r="E177" s="31" t="s">
        <v>528</v>
      </c>
      <c r="F177" s="84">
        <v>4121960</v>
      </c>
      <c r="G177" s="32">
        <v>1352</v>
      </c>
      <c r="H177" s="32" t="s">
        <v>835</v>
      </c>
    </row>
    <row r="178" spans="1:8" customFormat="1" ht="15" customHeight="1">
      <c r="A178" s="83">
        <v>45532</v>
      </c>
      <c r="B178" s="32" t="s">
        <v>1243</v>
      </c>
      <c r="C178" s="31" t="s">
        <v>1244</v>
      </c>
      <c r="D178" s="31" t="s">
        <v>1065</v>
      </c>
      <c r="E178" s="31" t="s">
        <v>528</v>
      </c>
      <c r="F178" s="84">
        <v>85000</v>
      </c>
      <c r="G178" s="32">
        <v>53.38</v>
      </c>
      <c r="H178" s="32" t="s">
        <v>835</v>
      </c>
    </row>
    <row r="179" spans="1:8" customFormat="1" ht="15" customHeight="1">
      <c r="A179" s="83">
        <v>45532</v>
      </c>
      <c r="B179" s="32" t="s">
        <v>1245</v>
      </c>
      <c r="C179" s="31" t="s">
        <v>1246</v>
      </c>
      <c r="D179" s="31" t="s">
        <v>1247</v>
      </c>
      <c r="E179" s="31" t="s">
        <v>528</v>
      </c>
      <c r="F179" s="84">
        <v>500000</v>
      </c>
      <c r="G179" s="32">
        <v>216.75</v>
      </c>
      <c r="H179" s="32" t="s">
        <v>835</v>
      </c>
    </row>
    <row r="180" spans="1:8" customFormat="1" ht="15" customHeight="1">
      <c r="A180" s="83">
        <v>45532</v>
      </c>
      <c r="B180" s="32" t="s">
        <v>1245</v>
      </c>
      <c r="C180" s="31" t="s">
        <v>1246</v>
      </c>
      <c r="D180" s="31" t="s">
        <v>888</v>
      </c>
      <c r="E180" s="31" t="s">
        <v>528</v>
      </c>
      <c r="F180" s="84">
        <v>401501</v>
      </c>
      <c r="G180" s="32">
        <v>217.18</v>
      </c>
      <c r="H180" s="32" t="s">
        <v>835</v>
      </c>
    </row>
    <row r="181" spans="1:8" customFormat="1" ht="15" customHeight="1">
      <c r="A181" s="83">
        <v>45532</v>
      </c>
      <c r="B181" s="32" t="s">
        <v>1120</v>
      </c>
      <c r="C181" s="31" t="s">
        <v>1248</v>
      </c>
      <c r="D181" s="31" t="s">
        <v>1249</v>
      </c>
      <c r="E181" s="31" t="s">
        <v>528</v>
      </c>
      <c r="F181" s="84">
        <v>188819</v>
      </c>
      <c r="G181" s="32">
        <v>13.86</v>
      </c>
      <c r="H181" s="32" t="s">
        <v>835</v>
      </c>
    </row>
    <row r="182" spans="1:8" customFormat="1" ht="15" customHeight="1">
      <c r="A182" s="83">
        <v>45532</v>
      </c>
      <c r="B182" s="32" t="s">
        <v>1250</v>
      </c>
      <c r="C182" s="31" t="s">
        <v>1251</v>
      </c>
      <c r="D182" s="31" t="s">
        <v>888</v>
      </c>
      <c r="E182" s="31" t="s">
        <v>528</v>
      </c>
      <c r="F182" s="84">
        <v>284100</v>
      </c>
      <c r="G182" s="32">
        <v>512.49</v>
      </c>
      <c r="H182" s="32" t="s">
        <v>835</v>
      </c>
    </row>
    <row r="183" spans="1:8" customFormat="1" ht="15" customHeight="1">
      <c r="A183" s="83">
        <v>45532</v>
      </c>
      <c r="B183" s="32" t="s">
        <v>1252</v>
      </c>
      <c r="C183" s="31" t="s">
        <v>1253</v>
      </c>
      <c r="D183" s="31" t="s">
        <v>1254</v>
      </c>
      <c r="E183" s="31" t="s">
        <v>528</v>
      </c>
      <c r="F183" s="84">
        <v>35000</v>
      </c>
      <c r="G183" s="32">
        <v>138.51</v>
      </c>
      <c r="H183" s="32" t="s">
        <v>835</v>
      </c>
    </row>
    <row r="184" spans="1:8" customFormat="1" ht="15" customHeight="1">
      <c r="A184" s="83">
        <v>45532</v>
      </c>
      <c r="B184" s="32" t="s">
        <v>1252</v>
      </c>
      <c r="C184" s="31" t="s">
        <v>1253</v>
      </c>
      <c r="D184" s="31" t="s">
        <v>1255</v>
      </c>
      <c r="E184" s="31" t="s">
        <v>528</v>
      </c>
      <c r="F184" s="84">
        <v>25000</v>
      </c>
      <c r="G184" s="32">
        <v>138.69999999999999</v>
      </c>
      <c r="H184" s="32" t="s">
        <v>835</v>
      </c>
    </row>
    <row r="185" spans="1:8" customFormat="1" ht="15" customHeight="1">
      <c r="A185" s="83">
        <v>45532</v>
      </c>
      <c r="B185" s="32" t="s">
        <v>1252</v>
      </c>
      <c r="C185" s="31" t="s">
        <v>1253</v>
      </c>
      <c r="D185" s="31" t="s">
        <v>1256</v>
      </c>
      <c r="E185" s="31" t="s">
        <v>528</v>
      </c>
      <c r="F185" s="84">
        <v>80000</v>
      </c>
      <c r="G185" s="32">
        <v>132.1</v>
      </c>
      <c r="H185" s="32" t="s">
        <v>835</v>
      </c>
    </row>
    <row r="186" spans="1:8" customFormat="1" ht="15" customHeight="1">
      <c r="A186" s="83">
        <v>45532</v>
      </c>
      <c r="B186" s="32" t="s">
        <v>140</v>
      </c>
      <c r="C186" s="31" t="s">
        <v>1257</v>
      </c>
      <c r="D186" s="31" t="s">
        <v>888</v>
      </c>
      <c r="E186" s="31" t="s">
        <v>528</v>
      </c>
      <c r="F186" s="84">
        <v>4969583</v>
      </c>
      <c r="G186" s="32">
        <v>202.58</v>
      </c>
      <c r="H186" s="32" t="s">
        <v>835</v>
      </c>
    </row>
    <row r="187" spans="1:8" customFormat="1" ht="15" customHeight="1">
      <c r="A187" s="83">
        <v>45532</v>
      </c>
      <c r="B187" s="32" t="s">
        <v>1069</v>
      </c>
      <c r="C187" s="31" t="s">
        <v>1070</v>
      </c>
      <c r="D187" s="31" t="s">
        <v>1178</v>
      </c>
      <c r="E187" s="31" t="s">
        <v>528</v>
      </c>
      <c r="F187" s="84">
        <v>15656973</v>
      </c>
      <c r="G187" s="32">
        <v>3.2</v>
      </c>
      <c r="H187" s="32" t="s">
        <v>835</v>
      </c>
    </row>
    <row r="188" spans="1:8" customFormat="1" ht="15" customHeight="1">
      <c r="A188" s="83">
        <v>45532</v>
      </c>
      <c r="B188" s="32" t="s">
        <v>1069</v>
      </c>
      <c r="C188" s="31" t="s">
        <v>1070</v>
      </c>
      <c r="D188" s="31" t="s">
        <v>876</v>
      </c>
      <c r="E188" s="31" t="s">
        <v>528</v>
      </c>
      <c r="F188" s="84">
        <v>8655500</v>
      </c>
      <c r="G188" s="32">
        <v>3.02</v>
      </c>
      <c r="H188" s="32" t="s">
        <v>835</v>
      </c>
    </row>
    <row r="189" spans="1:8" customFormat="1" ht="15" customHeight="1">
      <c r="A189" s="83">
        <v>45532</v>
      </c>
      <c r="B189" s="32" t="s">
        <v>1069</v>
      </c>
      <c r="C189" s="31" t="s">
        <v>1070</v>
      </c>
      <c r="D189" s="31" t="s">
        <v>1071</v>
      </c>
      <c r="E189" s="31" t="s">
        <v>528</v>
      </c>
      <c r="F189" s="84">
        <v>8050613</v>
      </c>
      <c r="G189" s="32">
        <v>3.29</v>
      </c>
      <c r="H189" s="32" t="s">
        <v>835</v>
      </c>
    </row>
    <row r="190" spans="1:8" customFormat="1" ht="15" customHeight="1">
      <c r="A190" s="83">
        <v>45532</v>
      </c>
      <c r="B190" s="32" t="s">
        <v>1027</v>
      </c>
      <c r="C190" s="31" t="s">
        <v>1028</v>
      </c>
      <c r="D190" s="31" t="s">
        <v>1258</v>
      </c>
      <c r="E190" s="31" t="s">
        <v>528</v>
      </c>
      <c r="F190" s="84">
        <v>78000</v>
      </c>
      <c r="G190" s="32">
        <v>4.3499999999999996</v>
      </c>
      <c r="H190" s="32" t="s">
        <v>835</v>
      </c>
    </row>
    <row r="191" spans="1:8" customFormat="1" ht="15" customHeight="1">
      <c r="A191" s="83">
        <v>45532</v>
      </c>
      <c r="B191" s="32" t="s">
        <v>1029</v>
      </c>
      <c r="C191" s="31" t="s">
        <v>1030</v>
      </c>
      <c r="D191" s="31" t="s">
        <v>1031</v>
      </c>
      <c r="E191" s="31" t="s">
        <v>528</v>
      </c>
      <c r="F191" s="84">
        <v>2280915</v>
      </c>
      <c r="G191" s="32">
        <v>41.76</v>
      </c>
      <c r="H191" s="32" t="s">
        <v>835</v>
      </c>
    </row>
    <row r="192" spans="1:8" customFormat="1" ht="15" customHeight="1">
      <c r="A192" s="83">
        <v>45532</v>
      </c>
      <c r="B192" s="32" t="s">
        <v>1029</v>
      </c>
      <c r="C192" s="31" t="s">
        <v>1030</v>
      </c>
      <c r="D192" s="31" t="s">
        <v>1259</v>
      </c>
      <c r="E192" s="31" t="s">
        <v>528</v>
      </c>
      <c r="F192" s="84">
        <v>1914990</v>
      </c>
      <c r="G192" s="32">
        <v>42.13</v>
      </c>
      <c r="H192" s="32" t="s">
        <v>835</v>
      </c>
    </row>
    <row r="193" spans="1:8" customFormat="1" ht="15" customHeight="1">
      <c r="A193" s="83">
        <v>45532</v>
      </c>
      <c r="B193" s="32" t="s">
        <v>1073</v>
      </c>
      <c r="C193" s="31" t="s">
        <v>1074</v>
      </c>
      <c r="D193" s="31" t="s">
        <v>888</v>
      </c>
      <c r="E193" s="31" t="s">
        <v>528</v>
      </c>
      <c r="F193" s="84">
        <v>716750</v>
      </c>
      <c r="G193" s="32">
        <v>94.49</v>
      </c>
      <c r="H193" s="32" t="s">
        <v>835</v>
      </c>
    </row>
    <row r="194" spans="1:8" customFormat="1" ht="15" customHeight="1">
      <c r="A194" s="83">
        <v>45532</v>
      </c>
      <c r="B194" s="32" t="s">
        <v>1073</v>
      </c>
      <c r="C194" s="31" t="s">
        <v>1074</v>
      </c>
      <c r="D194" s="31" t="s">
        <v>876</v>
      </c>
      <c r="E194" s="31" t="s">
        <v>528</v>
      </c>
      <c r="F194" s="84">
        <v>670636</v>
      </c>
      <c r="G194" s="32">
        <v>94.15</v>
      </c>
      <c r="H194" s="32" t="s">
        <v>835</v>
      </c>
    </row>
    <row r="195" spans="1:8" customFormat="1" ht="15" customHeight="1">
      <c r="A195" s="296">
        <v>45532</v>
      </c>
      <c r="B195" s="297" t="s">
        <v>1260</v>
      </c>
      <c r="C195" s="194" t="s">
        <v>1261</v>
      </c>
      <c r="D195" s="194" t="s">
        <v>1262</v>
      </c>
      <c r="E195" s="194" t="s">
        <v>528</v>
      </c>
      <c r="F195" s="298">
        <v>49505</v>
      </c>
      <c r="G195" s="297">
        <v>104.4</v>
      </c>
      <c r="H195" s="32" t="s">
        <v>835</v>
      </c>
    </row>
    <row r="196" spans="1:8" ht="15" customHeight="1">
      <c r="A196" s="299">
        <v>45532</v>
      </c>
      <c r="B196" s="218" t="s">
        <v>422</v>
      </c>
      <c r="C196" s="206" t="s">
        <v>1263</v>
      </c>
      <c r="D196" s="206" t="s">
        <v>1242</v>
      </c>
      <c r="E196" s="206" t="s">
        <v>528</v>
      </c>
      <c r="F196" s="300">
        <v>1570000</v>
      </c>
      <c r="G196" s="218">
        <v>2497</v>
      </c>
      <c r="H196" s="32" t="s">
        <v>835</v>
      </c>
    </row>
    <row r="197" spans="1:8" ht="15" customHeight="1">
      <c r="A197" s="299">
        <v>45532</v>
      </c>
      <c r="B197" s="218" t="s">
        <v>1264</v>
      </c>
      <c r="C197" s="206" t="s">
        <v>1265</v>
      </c>
      <c r="D197" s="206" t="s">
        <v>888</v>
      </c>
      <c r="E197" s="206" t="s">
        <v>528</v>
      </c>
      <c r="F197" s="300">
        <v>318328</v>
      </c>
      <c r="G197" s="218">
        <v>172.05</v>
      </c>
      <c r="H197" s="32" t="s">
        <v>835</v>
      </c>
    </row>
    <row r="198" spans="1:8" ht="15" customHeight="1">
      <c r="A198" s="299">
        <v>45532</v>
      </c>
      <c r="B198" s="218" t="s">
        <v>1264</v>
      </c>
      <c r="C198" s="206" t="s">
        <v>1265</v>
      </c>
      <c r="D198" s="206" t="s">
        <v>917</v>
      </c>
      <c r="E198" s="206" t="s">
        <v>528</v>
      </c>
      <c r="F198" s="300">
        <v>247693</v>
      </c>
      <c r="G198" s="218">
        <v>174.69</v>
      </c>
      <c r="H198" s="32" t="s">
        <v>835</v>
      </c>
    </row>
    <row r="199" spans="1:8" ht="15" customHeight="1">
      <c r="A199" s="299">
        <v>45532</v>
      </c>
      <c r="B199" s="218" t="s">
        <v>1264</v>
      </c>
      <c r="C199" s="206" t="s">
        <v>1265</v>
      </c>
      <c r="D199" s="206" t="s">
        <v>876</v>
      </c>
      <c r="E199" s="206" t="s">
        <v>528</v>
      </c>
      <c r="F199" s="300">
        <v>170096</v>
      </c>
      <c r="G199" s="218">
        <v>176.3</v>
      </c>
      <c r="H199" s="32" t="s">
        <v>835</v>
      </c>
    </row>
    <row r="200" spans="1:8" ht="15" customHeight="1">
      <c r="A200" s="299">
        <v>45532</v>
      </c>
      <c r="B200" s="218" t="s">
        <v>1266</v>
      </c>
      <c r="C200" s="206" t="s">
        <v>1267</v>
      </c>
      <c r="D200" s="206" t="s">
        <v>1219</v>
      </c>
      <c r="E200" s="206" t="s">
        <v>528</v>
      </c>
      <c r="F200" s="300">
        <v>170693</v>
      </c>
      <c r="G200" s="218">
        <v>11.48</v>
      </c>
      <c r="H200" s="32" t="s">
        <v>835</v>
      </c>
    </row>
    <row r="201" spans="1:8" ht="15" customHeight="1">
      <c r="A201" s="299">
        <v>45532</v>
      </c>
      <c r="B201" s="218" t="s">
        <v>1268</v>
      </c>
      <c r="C201" s="206" t="s">
        <v>1269</v>
      </c>
      <c r="D201" s="206" t="s">
        <v>1270</v>
      </c>
      <c r="E201" s="206" t="s">
        <v>528</v>
      </c>
      <c r="F201" s="300">
        <v>469600</v>
      </c>
      <c r="G201" s="218">
        <v>213</v>
      </c>
      <c r="H201" s="32" t="s">
        <v>835</v>
      </c>
    </row>
    <row r="202" spans="1:8" ht="15" customHeight="1">
      <c r="A202" s="299">
        <v>45532</v>
      </c>
      <c r="B202" s="218" t="s">
        <v>438</v>
      </c>
      <c r="C202" s="206" t="s">
        <v>1271</v>
      </c>
      <c r="D202" s="206" t="s">
        <v>968</v>
      </c>
      <c r="E202" s="206" t="s">
        <v>528</v>
      </c>
      <c r="F202" s="300">
        <v>10292500</v>
      </c>
      <c r="G202" s="218">
        <v>198.84</v>
      </c>
      <c r="H202" s="32" t="s">
        <v>835</v>
      </c>
    </row>
    <row r="203" spans="1:8" ht="15" customHeight="1">
      <c r="A203" s="299">
        <v>45532</v>
      </c>
      <c r="B203" s="218" t="s">
        <v>438</v>
      </c>
      <c r="C203" s="206" t="s">
        <v>1271</v>
      </c>
      <c r="D203" s="206" t="s">
        <v>1077</v>
      </c>
      <c r="E203" s="206" t="s">
        <v>528</v>
      </c>
      <c r="F203" s="300">
        <v>10102732</v>
      </c>
      <c r="G203" s="218">
        <v>199.79</v>
      </c>
      <c r="H203" s="32" t="s">
        <v>835</v>
      </c>
    </row>
    <row r="204" spans="1:8" ht="15" customHeight="1">
      <c r="A204" s="299">
        <v>45532</v>
      </c>
      <c r="B204" s="218" t="s">
        <v>438</v>
      </c>
      <c r="C204" s="206" t="s">
        <v>1271</v>
      </c>
      <c r="D204" s="206" t="s">
        <v>888</v>
      </c>
      <c r="E204" s="206" t="s">
        <v>528</v>
      </c>
      <c r="F204" s="300">
        <v>9098355</v>
      </c>
      <c r="G204" s="218">
        <v>195.09</v>
      </c>
      <c r="H204" s="32" t="s">
        <v>835</v>
      </c>
    </row>
    <row r="205" spans="1:8" ht="15" customHeight="1">
      <c r="A205" s="299">
        <v>45532</v>
      </c>
      <c r="B205" s="218" t="s">
        <v>438</v>
      </c>
      <c r="C205" s="206" t="s">
        <v>1271</v>
      </c>
      <c r="D205" s="206" t="s">
        <v>876</v>
      </c>
      <c r="E205" s="206" t="s">
        <v>528</v>
      </c>
      <c r="F205" s="300">
        <v>10879199</v>
      </c>
      <c r="G205" s="218">
        <v>197.27</v>
      </c>
      <c r="H205" s="32" t="s">
        <v>835</v>
      </c>
    </row>
    <row r="206" spans="1:8" ht="15" customHeight="1">
      <c r="A206" s="299">
        <v>45532</v>
      </c>
      <c r="B206" s="218" t="s">
        <v>1075</v>
      </c>
      <c r="C206" s="206" t="s">
        <v>1076</v>
      </c>
      <c r="D206" s="206" t="s">
        <v>876</v>
      </c>
      <c r="E206" s="206" t="s">
        <v>528</v>
      </c>
      <c r="F206" s="300">
        <v>528096</v>
      </c>
      <c r="G206" s="218">
        <v>170.16</v>
      </c>
      <c r="H206" s="32" t="s">
        <v>835</v>
      </c>
    </row>
    <row r="207" spans="1:8" ht="15" customHeight="1">
      <c r="A207" s="299">
        <v>45532</v>
      </c>
      <c r="B207" s="218" t="s">
        <v>969</v>
      </c>
      <c r="C207" s="206" t="s">
        <v>970</v>
      </c>
      <c r="D207" s="206" t="s">
        <v>1071</v>
      </c>
      <c r="E207" s="206" t="s">
        <v>528</v>
      </c>
      <c r="F207" s="300">
        <v>674827</v>
      </c>
      <c r="G207" s="218">
        <v>34.54</v>
      </c>
      <c r="H207" s="32" t="s">
        <v>835</v>
      </c>
    </row>
    <row r="208" spans="1:8" ht="15" customHeight="1">
      <c r="A208" s="299">
        <v>45532</v>
      </c>
      <c r="B208" s="218" t="s">
        <v>1272</v>
      </c>
      <c r="C208" s="206" t="s">
        <v>1273</v>
      </c>
      <c r="D208" s="206" t="s">
        <v>1026</v>
      </c>
      <c r="E208" s="206" t="s">
        <v>528</v>
      </c>
      <c r="F208" s="300">
        <v>96000</v>
      </c>
      <c r="G208" s="218">
        <v>239.5</v>
      </c>
      <c r="H208" s="32" t="s">
        <v>835</v>
      </c>
    </row>
    <row r="209" spans="1:8" ht="15" customHeight="1">
      <c r="A209" s="299">
        <v>45532</v>
      </c>
      <c r="B209" s="218" t="s">
        <v>1274</v>
      </c>
      <c r="C209" s="206" t="s">
        <v>1275</v>
      </c>
      <c r="D209" s="206" t="s">
        <v>1276</v>
      </c>
      <c r="E209" s="206" t="s">
        <v>528</v>
      </c>
      <c r="F209" s="300">
        <v>123000</v>
      </c>
      <c r="G209" s="218">
        <v>103.76</v>
      </c>
      <c r="H209" s="32" t="s">
        <v>835</v>
      </c>
    </row>
    <row r="210" spans="1:8" ht="15" customHeight="1">
      <c r="A210" s="299">
        <v>45532</v>
      </c>
      <c r="B210" s="218" t="s">
        <v>1277</v>
      </c>
      <c r="C210" s="206" t="s">
        <v>1278</v>
      </c>
      <c r="D210" s="206" t="s">
        <v>876</v>
      </c>
      <c r="E210" s="206" t="s">
        <v>528</v>
      </c>
      <c r="F210" s="300">
        <v>8098556</v>
      </c>
      <c r="G210" s="218">
        <v>10.57</v>
      </c>
      <c r="H210" s="32" t="s">
        <v>835</v>
      </c>
    </row>
    <row r="211" spans="1:8" ht="15" customHeight="1">
      <c r="A211" s="299">
        <v>45532</v>
      </c>
      <c r="B211" s="218" t="s">
        <v>1277</v>
      </c>
      <c r="C211" s="206" t="s">
        <v>1278</v>
      </c>
      <c r="D211" s="206" t="s">
        <v>1031</v>
      </c>
      <c r="E211" s="206" t="s">
        <v>528</v>
      </c>
      <c r="F211" s="300">
        <v>9215133</v>
      </c>
      <c r="G211" s="218">
        <v>10.52</v>
      </c>
      <c r="H211" s="32" t="s">
        <v>835</v>
      </c>
    </row>
    <row r="212" spans="1:8" ht="15" customHeight="1">
      <c r="A212" s="299">
        <v>45532</v>
      </c>
      <c r="B212" s="218" t="s">
        <v>1157</v>
      </c>
      <c r="C212" s="206" t="s">
        <v>1279</v>
      </c>
      <c r="D212" s="206" t="s">
        <v>875</v>
      </c>
      <c r="E212" s="206" t="s">
        <v>528</v>
      </c>
      <c r="F212" s="300">
        <v>7190900</v>
      </c>
      <c r="G212" s="218">
        <v>3.8</v>
      </c>
      <c r="H212" s="32" t="s">
        <v>835</v>
      </c>
    </row>
    <row r="213" spans="1:8" ht="15" customHeight="1">
      <c r="A213" s="299">
        <v>45532</v>
      </c>
      <c r="B213" s="218" t="s">
        <v>1157</v>
      </c>
      <c r="C213" s="206" t="s">
        <v>1279</v>
      </c>
      <c r="D213" s="206" t="s">
        <v>1099</v>
      </c>
      <c r="E213" s="206" t="s">
        <v>528</v>
      </c>
      <c r="F213" s="300">
        <v>3966861</v>
      </c>
      <c r="G213" s="218">
        <v>3.81</v>
      </c>
      <c r="H213" s="32" t="s">
        <v>835</v>
      </c>
    </row>
    <row r="214" spans="1:8" ht="15" customHeight="1">
      <c r="A214" s="299">
        <v>45532</v>
      </c>
      <c r="B214" s="218" t="s">
        <v>1280</v>
      </c>
      <c r="C214" s="206" t="s">
        <v>1281</v>
      </c>
      <c r="D214" s="206" t="s">
        <v>1020</v>
      </c>
      <c r="E214" s="206" t="s">
        <v>528</v>
      </c>
      <c r="F214" s="300">
        <v>385000</v>
      </c>
      <c r="G214" s="218">
        <v>5.9</v>
      </c>
      <c r="H214" s="32" t="s">
        <v>835</v>
      </c>
    </row>
    <row r="215" spans="1:8" ht="15" customHeight="1">
      <c r="A215" s="299">
        <v>45532</v>
      </c>
      <c r="B215" s="218" t="s">
        <v>1079</v>
      </c>
      <c r="C215" s="206" t="s">
        <v>1080</v>
      </c>
      <c r="D215" s="206" t="s">
        <v>1065</v>
      </c>
      <c r="E215" s="206" t="s">
        <v>528</v>
      </c>
      <c r="F215" s="300">
        <v>46673</v>
      </c>
      <c r="G215" s="218">
        <v>104.59</v>
      </c>
      <c r="H215" s="32" t="s">
        <v>835</v>
      </c>
    </row>
    <row r="216" spans="1:8" ht="15" customHeight="1">
      <c r="A216" s="299">
        <v>45532</v>
      </c>
      <c r="B216" s="218" t="s">
        <v>965</v>
      </c>
      <c r="C216" s="206" t="s">
        <v>1282</v>
      </c>
      <c r="D216" s="206" t="s">
        <v>876</v>
      </c>
      <c r="E216" s="206" t="s">
        <v>528</v>
      </c>
      <c r="F216" s="300">
        <v>943047</v>
      </c>
      <c r="G216" s="218">
        <v>137.54</v>
      </c>
      <c r="H216" s="32" t="s">
        <v>835</v>
      </c>
    </row>
    <row r="217" spans="1:8" ht="15" customHeight="1">
      <c r="A217" s="299">
        <v>45532</v>
      </c>
      <c r="B217" s="218" t="s">
        <v>1283</v>
      </c>
      <c r="C217" s="206" t="s">
        <v>1284</v>
      </c>
      <c r="D217" s="206" t="s">
        <v>1285</v>
      </c>
      <c r="E217" s="206" t="s">
        <v>528</v>
      </c>
      <c r="F217" s="300">
        <v>62000</v>
      </c>
      <c r="G217" s="218">
        <v>25.49</v>
      </c>
      <c r="H217" s="32" t="s">
        <v>835</v>
      </c>
    </row>
    <row r="218" spans="1:8" ht="15" customHeight="1">
      <c r="A218" s="299">
        <v>45532</v>
      </c>
      <c r="B218" s="218" t="s">
        <v>1286</v>
      </c>
      <c r="C218" s="206" t="s">
        <v>1287</v>
      </c>
      <c r="D218" s="206" t="s">
        <v>1288</v>
      </c>
      <c r="E218" s="206" t="s">
        <v>528</v>
      </c>
      <c r="F218" s="300">
        <v>608400</v>
      </c>
      <c r="G218" s="218">
        <v>578.6</v>
      </c>
      <c r="H218" s="32" t="s">
        <v>835</v>
      </c>
    </row>
    <row r="219" spans="1:8" ht="15" customHeight="1">
      <c r="A219" s="299">
        <v>45532</v>
      </c>
      <c r="B219" s="218" t="s">
        <v>1286</v>
      </c>
      <c r="C219" s="206" t="s">
        <v>1287</v>
      </c>
      <c r="D219" s="206" t="s">
        <v>1289</v>
      </c>
      <c r="E219" s="206" t="s">
        <v>528</v>
      </c>
      <c r="F219" s="300">
        <v>514800</v>
      </c>
      <c r="G219" s="218">
        <v>578.73</v>
      </c>
      <c r="H219" s="32" t="s">
        <v>835</v>
      </c>
    </row>
    <row r="220" spans="1:8" ht="15" customHeight="1">
      <c r="A220" s="299">
        <v>45532</v>
      </c>
      <c r="B220" s="218" t="s">
        <v>1286</v>
      </c>
      <c r="C220" s="206" t="s">
        <v>1287</v>
      </c>
      <c r="D220" s="206" t="s">
        <v>1290</v>
      </c>
      <c r="E220" s="206" t="s">
        <v>528</v>
      </c>
      <c r="F220" s="300">
        <v>37266</v>
      </c>
      <c r="G220" s="218">
        <v>578.88</v>
      </c>
      <c r="H220" s="32" t="s">
        <v>835</v>
      </c>
    </row>
    <row r="221" spans="1:8" ht="15" customHeight="1">
      <c r="A221" s="299">
        <v>45532</v>
      </c>
      <c r="B221" s="218" t="s">
        <v>1286</v>
      </c>
      <c r="C221" s="206" t="s">
        <v>1287</v>
      </c>
      <c r="D221" s="206" t="s">
        <v>888</v>
      </c>
      <c r="E221" s="206" t="s">
        <v>528</v>
      </c>
      <c r="F221" s="300">
        <v>342523</v>
      </c>
      <c r="G221" s="218">
        <v>577.91</v>
      </c>
      <c r="H221" s="32" t="s">
        <v>835</v>
      </c>
    </row>
    <row r="222" spans="1:8" ht="15" customHeight="1">
      <c r="A222" s="299">
        <v>45532</v>
      </c>
      <c r="B222" s="218" t="s">
        <v>1286</v>
      </c>
      <c r="C222" s="206" t="s">
        <v>1287</v>
      </c>
      <c r="D222" s="206" t="s">
        <v>1291</v>
      </c>
      <c r="E222" s="206" t="s">
        <v>528</v>
      </c>
      <c r="F222" s="300">
        <v>483600</v>
      </c>
      <c r="G222" s="218">
        <v>574.55999999999995</v>
      </c>
      <c r="H222" s="32" t="s">
        <v>835</v>
      </c>
    </row>
    <row r="223" spans="1:8" ht="15" customHeight="1">
      <c r="A223" s="299">
        <v>45532</v>
      </c>
      <c r="B223" s="218" t="s">
        <v>1286</v>
      </c>
      <c r="C223" s="206" t="s">
        <v>1287</v>
      </c>
      <c r="D223" s="206" t="s">
        <v>1291</v>
      </c>
      <c r="E223" s="206" t="s">
        <v>528</v>
      </c>
      <c r="F223" s="300">
        <v>421200</v>
      </c>
      <c r="G223" s="218">
        <v>578.32000000000005</v>
      </c>
      <c r="H223" s="32" t="s">
        <v>835</v>
      </c>
    </row>
    <row r="224" spans="1:8" ht="15" customHeight="1">
      <c r="A224" s="299">
        <v>45532</v>
      </c>
      <c r="B224" s="218" t="s">
        <v>1286</v>
      </c>
      <c r="C224" s="206" t="s">
        <v>1287</v>
      </c>
      <c r="D224" s="206" t="s">
        <v>943</v>
      </c>
      <c r="E224" s="206" t="s">
        <v>528</v>
      </c>
      <c r="F224" s="300">
        <v>1293372</v>
      </c>
      <c r="G224" s="218">
        <v>571.47</v>
      </c>
      <c r="H224" s="32" t="s">
        <v>835</v>
      </c>
    </row>
    <row r="225" spans="1:8" ht="15" customHeight="1">
      <c r="A225" s="299">
        <v>45532</v>
      </c>
      <c r="B225" s="218" t="s">
        <v>1286</v>
      </c>
      <c r="C225" s="206" t="s">
        <v>1287</v>
      </c>
      <c r="D225" s="206" t="s">
        <v>1292</v>
      </c>
      <c r="E225" s="206" t="s">
        <v>528</v>
      </c>
      <c r="F225" s="300">
        <v>31332</v>
      </c>
      <c r="G225" s="218">
        <v>571.28</v>
      </c>
      <c r="H225" s="32" t="s">
        <v>835</v>
      </c>
    </row>
    <row r="226" spans="1:8" ht="15" customHeight="1">
      <c r="A226" s="299">
        <v>45532</v>
      </c>
      <c r="B226" s="218" t="s">
        <v>1293</v>
      </c>
      <c r="C226" s="206" t="s">
        <v>1294</v>
      </c>
      <c r="D226" s="206" t="s">
        <v>1008</v>
      </c>
      <c r="E226" s="206" t="s">
        <v>528</v>
      </c>
      <c r="F226" s="300">
        <v>86380</v>
      </c>
      <c r="G226" s="218">
        <v>138.46</v>
      </c>
      <c r="H226" s="32" t="s">
        <v>835</v>
      </c>
    </row>
    <row r="227" spans="1:8" ht="15" customHeight="1">
      <c r="A227" s="299">
        <v>45532</v>
      </c>
      <c r="B227" s="218" t="s">
        <v>1293</v>
      </c>
      <c r="C227" s="206" t="s">
        <v>1294</v>
      </c>
      <c r="D227" s="206" t="s">
        <v>968</v>
      </c>
      <c r="E227" s="206" t="s">
        <v>528</v>
      </c>
      <c r="F227" s="300">
        <v>52259</v>
      </c>
      <c r="G227" s="218">
        <v>139.77000000000001</v>
      </c>
      <c r="H227" s="32" t="s">
        <v>835</v>
      </c>
    </row>
    <row r="228" spans="1:8" ht="15" customHeight="1">
      <c r="A228" s="299">
        <v>45532</v>
      </c>
      <c r="B228" s="218" t="s">
        <v>1295</v>
      </c>
      <c r="C228" s="206" t="s">
        <v>1296</v>
      </c>
      <c r="D228" s="206" t="s">
        <v>1099</v>
      </c>
      <c r="E228" s="206" t="s">
        <v>528</v>
      </c>
      <c r="F228" s="300">
        <v>100000</v>
      </c>
      <c r="G228" s="218">
        <v>478.5</v>
      </c>
      <c r="H228" s="32" t="s">
        <v>835</v>
      </c>
    </row>
    <row r="229" spans="1:8" ht="15" customHeight="1">
      <c r="A229" s="299">
        <v>45532</v>
      </c>
      <c r="B229" s="218" t="s">
        <v>1295</v>
      </c>
      <c r="C229" s="206" t="s">
        <v>1296</v>
      </c>
      <c r="D229" s="206" t="s">
        <v>943</v>
      </c>
      <c r="E229" s="206" t="s">
        <v>528</v>
      </c>
      <c r="F229" s="300">
        <v>100326</v>
      </c>
      <c r="G229" s="218">
        <v>477.31</v>
      </c>
      <c r="H229" s="32" t="s">
        <v>835</v>
      </c>
    </row>
    <row r="230" spans="1:8" ht="15" customHeight="1">
      <c r="A230" s="299">
        <v>45532</v>
      </c>
      <c r="B230" s="218" t="s">
        <v>1295</v>
      </c>
      <c r="C230" s="206" t="s">
        <v>1296</v>
      </c>
      <c r="D230" s="206" t="s">
        <v>1102</v>
      </c>
      <c r="E230" s="206" t="s">
        <v>528</v>
      </c>
      <c r="F230" s="300">
        <v>123354</v>
      </c>
      <c r="G230" s="218">
        <v>476.11</v>
      </c>
      <c r="H230" s="32" t="s">
        <v>835</v>
      </c>
    </row>
    <row r="231" spans="1:8" ht="15" customHeight="1">
      <c r="A231" s="299">
        <v>45532</v>
      </c>
      <c r="B231" s="218" t="s">
        <v>1297</v>
      </c>
      <c r="C231" s="206" t="s">
        <v>1298</v>
      </c>
      <c r="D231" s="206" t="s">
        <v>968</v>
      </c>
      <c r="E231" s="206" t="s">
        <v>528</v>
      </c>
      <c r="F231" s="300">
        <v>156175</v>
      </c>
      <c r="G231" s="218">
        <v>221.07</v>
      </c>
      <c r="H231" s="32" t="s">
        <v>835</v>
      </c>
    </row>
    <row r="232" spans="1:8" ht="15" customHeight="1">
      <c r="A232" s="299">
        <v>45532</v>
      </c>
      <c r="B232" s="218" t="s">
        <v>1299</v>
      </c>
      <c r="C232" s="206" t="s">
        <v>1300</v>
      </c>
      <c r="D232" s="206" t="s">
        <v>1301</v>
      </c>
      <c r="E232" s="206" t="s">
        <v>528</v>
      </c>
      <c r="F232" s="300">
        <v>92612</v>
      </c>
      <c r="G232" s="218">
        <v>176.45</v>
      </c>
      <c r="H232" s="32" t="s">
        <v>835</v>
      </c>
    </row>
    <row r="233" spans="1:8" ht="15" customHeight="1">
      <c r="A233" s="299">
        <v>45532</v>
      </c>
      <c r="B233" s="218" t="s">
        <v>1299</v>
      </c>
      <c r="C233" s="206" t="s">
        <v>1300</v>
      </c>
      <c r="D233" s="206" t="s">
        <v>1302</v>
      </c>
      <c r="E233" s="206" t="s">
        <v>528</v>
      </c>
      <c r="F233" s="300">
        <v>73289</v>
      </c>
      <c r="G233" s="218">
        <v>189.51</v>
      </c>
      <c r="H233" s="32" t="s">
        <v>835</v>
      </c>
    </row>
    <row r="234" spans="1:8" ht="15" customHeight="1">
      <c r="A234" s="299">
        <v>45532</v>
      </c>
      <c r="B234" s="218" t="s">
        <v>1299</v>
      </c>
      <c r="C234" s="206" t="s">
        <v>1300</v>
      </c>
      <c r="D234" s="206" t="s">
        <v>968</v>
      </c>
      <c r="E234" s="206" t="s">
        <v>528</v>
      </c>
      <c r="F234" s="300">
        <v>104767</v>
      </c>
      <c r="G234" s="218">
        <v>188.94</v>
      </c>
      <c r="H234" s="32" t="s">
        <v>835</v>
      </c>
    </row>
    <row r="235" spans="1:8" ht="15" customHeight="1">
      <c r="A235" s="299">
        <v>45532</v>
      </c>
      <c r="B235" s="218" t="s">
        <v>1303</v>
      </c>
      <c r="C235" s="206" t="s">
        <v>1304</v>
      </c>
      <c r="D235" s="206" t="s">
        <v>875</v>
      </c>
      <c r="E235" s="206" t="s">
        <v>528</v>
      </c>
      <c r="F235" s="300">
        <v>4000000</v>
      </c>
      <c r="G235" s="218">
        <v>1.02</v>
      </c>
      <c r="H235" s="32" t="s">
        <v>835</v>
      </c>
    </row>
    <row r="236" spans="1:8" ht="15" customHeight="1">
      <c r="A236" s="299">
        <v>45532</v>
      </c>
      <c r="B236" s="218" t="s">
        <v>1081</v>
      </c>
      <c r="C236" s="206" t="s">
        <v>1082</v>
      </c>
      <c r="D236" s="206" t="s">
        <v>994</v>
      </c>
      <c r="E236" s="206" t="s">
        <v>528</v>
      </c>
      <c r="F236" s="300">
        <v>3373364</v>
      </c>
      <c r="G236" s="218">
        <v>37.04</v>
      </c>
      <c r="H236" s="32" t="s">
        <v>835</v>
      </c>
    </row>
    <row r="237" spans="1:8" ht="15" customHeight="1">
      <c r="A237" s="299">
        <v>45532</v>
      </c>
      <c r="B237" s="218" t="s">
        <v>1081</v>
      </c>
      <c r="C237" s="206" t="s">
        <v>1082</v>
      </c>
      <c r="D237" s="206" t="s">
        <v>1305</v>
      </c>
      <c r="E237" s="206" t="s">
        <v>528</v>
      </c>
      <c r="F237" s="300">
        <v>1700000</v>
      </c>
      <c r="G237" s="218">
        <v>36.9</v>
      </c>
      <c r="H237" s="32" t="s">
        <v>835</v>
      </c>
    </row>
    <row r="238" spans="1:8" ht="15" customHeight="1">
      <c r="A238" s="299">
        <v>45532</v>
      </c>
      <c r="B238" s="218" t="s">
        <v>1081</v>
      </c>
      <c r="C238" s="206" t="s">
        <v>1082</v>
      </c>
      <c r="D238" s="206" t="s">
        <v>943</v>
      </c>
      <c r="E238" s="206" t="s">
        <v>528</v>
      </c>
      <c r="F238" s="300">
        <v>796195</v>
      </c>
      <c r="G238" s="218">
        <v>36.909999999999997</v>
      </c>
      <c r="H238" s="32" t="s">
        <v>835</v>
      </c>
    </row>
    <row r="239" spans="1:8" ht="15" customHeight="1">
      <c r="A239" s="299">
        <v>45532</v>
      </c>
      <c r="B239" s="218" t="s">
        <v>1009</v>
      </c>
      <c r="C239" s="206" t="s">
        <v>1010</v>
      </c>
      <c r="D239" s="206" t="s">
        <v>1011</v>
      </c>
      <c r="E239" s="206" t="s">
        <v>528</v>
      </c>
      <c r="F239" s="300">
        <v>566381</v>
      </c>
      <c r="G239" s="218">
        <v>114.78</v>
      </c>
      <c r="H239" s="32" t="s">
        <v>835</v>
      </c>
    </row>
    <row r="240" spans="1:8" ht="15" customHeight="1">
      <c r="A240" s="299">
        <v>45532</v>
      </c>
      <c r="B240" s="218" t="s">
        <v>1063</v>
      </c>
      <c r="C240" s="206" t="s">
        <v>1064</v>
      </c>
      <c r="D240" s="206" t="s">
        <v>1065</v>
      </c>
      <c r="E240" s="206" t="s">
        <v>529</v>
      </c>
      <c r="F240" s="300">
        <v>183223</v>
      </c>
      <c r="G240" s="218">
        <v>77.52</v>
      </c>
      <c r="H240" s="32" t="s">
        <v>835</v>
      </c>
    </row>
    <row r="241" spans="1:8" ht="15" customHeight="1">
      <c r="A241" s="299">
        <v>45532</v>
      </c>
      <c r="B241" s="218" t="s">
        <v>1214</v>
      </c>
      <c r="C241" s="206" t="s">
        <v>1215</v>
      </c>
      <c r="D241" s="206" t="s">
        <v>1306</v>
      </c>
      <c r="E241" s="206" t="s">
        <v>529</v>
      </c>
      <c r="F241" s="300">
        <v>1755000</v>
      </c>
      <c r="G241" s="218">
        <v>269.24</v>
      </c>
      <c r="H241" s="32" t="s">
        <v>835</v>
      </c>
    </row>
    <row r="242" spans="1:8" ht="15" customHeight="1">
      <c r="A242" s="299">
        <v>45532</v>
      </c>
      <c r="B242" s="218" t="s">
        <v>1217</v>
      </c>
      <c r="C242" s="206" t="s">
        <v>1218</v>
      </c>
      <c r="D242" s="206" t="s">
        <v>1219</v>
      </c>
      <c r="E242" s="206" t="s">
        <v>529</v>
      </c>
      <c r="F242" s="300">
        <v>1699095</v>
      </c>
      <c r="G242" s="218">
        <v>1.86</v>
      </c>
      <c r="H242" s="32" t="s">
        <v>835</v>
      </c>
    </row>
    <row r="243" spans="1:8" ht="15" customHeight="1">
      <c r="A243" s="299">
        <v>45532</v>
      </c>
      <c r="B243" s="218" t="s">
        <v>1307</v>
      </c>
      <c r="C243" s="206" t="s">
        <v>1308</v>
      </c>
      <c r="D243" s="206" t="s">
        <v>1309</v>
      </c>
      <c r="E243" s="206" t="s">
        <v>529</v>
      </c>
      <c r="F243" s="300">
        <v>56000</v>
      </c>
      <c r="G243" s="218">
        <v>15.76</v>
      </c>
      <c r="H243" s="32" t="s">
        <v>835</v>
      </c>
    </row>
    <row r="244" spans="1:8" ht="15" customHeight="1">
      <c r="A244" s="299">
        <v>45532</v>
      </c>
      <c r="B244" s="218" t="s">
        <v>1220</v>
      </c>
      <c r="C244" s="206" t="s">
        <v>1221</v>
      </c>
      <c r="D244" s="206" t="s">
        <v>1222</v>
      </c>
      <c r="E244" s="206" t="s">
        <v>529</v>
      </c>
      <c r="F244" s="300">
        <v>555435</v>
      </c>
      <c r="G244" s="218">
        <v>79.86</v>
      </c>
      <c r="H244" s="32" t="s">
        <v>835</v>
      </c>
    </row>
    <row r="245" spans="1:8" ht="15" customHeight="1">
      <c r="A245" s="299">
        <v>45532</v>
      </c>
      <c r="B245" s="218" t="s">
        <v>1223</v>
      </c>
      <c r="C245" s="206" t="s">
        <v>1224</v>
      </c>
      <c r="D245" s="206" t="s">
        <v>1225</v>
      </c>
      <c r="E245" s="206" t="s">
        <v>529</v>
      </c>
      <c r="F245" s="300">
        <v>23650</v>
      </c>
      <c r="G245" s="218">
        <v>176.68</v>
      </c>
      <c r="H245" s="32" t="s">
        <v>835</v>
      </c>
    </row>
    <row r="246" spans="1:8" ht="15" customHeight="1">
      <c r="A246" s="299">
        <v>45532</v>
      </c>
      <c r="B246" s="218" t="s">
        <v>1223</v>
      </c>
      <c r="C246" s="206" t="s">
        <v>1224</v>
      </c>
      <c r="D246" s="206" t="s">
        <v>943</v>
      </c>
      <c r="E246" s="206" t="s">
        <v>529</v>
      </c>
      <c r="F246" s="300">
        <v>85377</v>
      </c>
      <c r="G246" s="218">
        <v>182.17</v>
      </c>
      <c r="H246" s="32" t="s">
        <v>835</v>
      </c>
    </row>
    <row r="247" spans="1:8" ht="15" customHeight="1">
      <c r="A247" s="299">
        <v>45532</v>
      </c>
      <c r="B247" s="218" t="s">
        <v>1223</v>
      </c>
      <c r="C247" s="206" t="s">
        <v>1224</v>
      </c>
      <c r="D247" s="206" t="s">
        <v>917</v>
      </c>
      <c r="E247" s="206" t="s">
        <v>529</v>
      </c>
      <c r="F247" s="300">
        <v>78480</v>
      </c>
      <c r="G247" s="218">
        <v>175.42</v>
      </c>
      <c r="H247" s="32" t="s">
        <v>835</v>
      </c>
    </row>
    <row r="248" spans="1:8" ht="15" customHeight="1">
      <c r="A248" s="299">
        <v>45532</v>
      </c>
      <c r="B248" s="218" t="s">
        <v>1101</v>
      </c>
      <c r="C248" s="206" t="s">
        <v>1226</v>
      </c>
      <c r="D248" s="206" t="s">
        <v>1102</v>
      </c>
      <c r="E248" s="206" t="s">
        <v>529</v>
      </c>
      <c r="F248" s="300">
        <v>249795</v>
      </c>
      <c r="G248" s="218">
        <v>27.15</v>
      </c>
      <c r="H248" s="32" t="s">
        <v>835</v>
      </c>
    </row>
    <row r="249" spans="1:8" ht="15" customHeight="1">
      <c r="A249" s="299">
        <v>45532</v>
      </c>
      <c r="B249" s="218" t="s">
        <v>1101</v>
      </c>
      <c r="C249" s="206" t="s">
        <v>1226</v>
      </c>
      <c r="D249" s="206" t="s">
        <v>1310</v>
      </c>
      <c r="E249" s="206" t="s">
        <v>529</v>
      </c>
      <c r="F249" s="300">
        <v>211323</v>
      </c>
      <c r="G249" s="218">
        <v>27.7</v>
      </c>
      <c r="H249" s="32" t="s">
        <v>835</v>
      </c>
    </row>
    <row r="250" spans="1:8" ht="15" customHeight="1">
      <c r="A250" s="299">
        <v>45532</v>
      </c>
      <c r="B250" s="218" t="s">
        <v>1066</v>
      </c>
      <c r="C250" s="206" t="s">
        <v>1067</v>
      </c>
      <c r="D250" s="206" t="s">
        <v>888</v>
      </c>
      <c r="E250" s="206" t="s">
        <v>529</v>
      </c>
      <c r="F250" s="300">
        <v>252522</v>
      </c>
      <c r="G250" s="218">
        <v>225.06</v>
      </c>
      <c r="H250" s="32" t="s">
        <v>835</v>
      </c>
    </row>
    <row r="251" spans="1:8" ht="15" customHeight="1">
      <c r="A251" s="299">
        <v>45532</v>
      </c>
      <c r="B251" s="218" t="s">
        <v>1227</v>
      </c>
      <c r="C251" s="206" t="s">
        <v>1228</v>
      </c>
      <c r="D251" s="206" t="s">
        <v>888</v>
      </c>
      <c r="E251" s="206" t="s">
        <v>529</v>
      </c>
      <c r="F251" s="300">
        <v>454934</v>
      </c>
      <c r="G251" s="218">
        <v>718.21</v>
      </c>
      <c r="H251" s="32" t="s">
        <v>835</v>
      </c>
    </row>
    <row r="252" spans="1:8" ht="15" customHeight="1">
      <c r="A252" s="299">
        <v>45532</v>
      </c>
      <c r="B252" s="218" t="s">
        <v>1227</v>
      </c>
      <c r="C252" s="206" t="s">
        <v>1228</v>
      </c>
      <c r="D252" s="206" t="s">
        <v>935</v>
      </c>
      <c r="E252" s="206" t="s">
        <v>529</v>
      </c>
      <c r="F252" s="300">
        <v>343759</v>
      </c>
      <c r="G252" s="218">
        <v>717.26</v>
      </c>
      <c r="H252" s="32" t="s">
        <v>835</v>
      </c>
    </row>
    <row r="253" spans="1:8" ht="15" customHeight="1">
      <c r="A253" s="299">
        <v>45532</v>
      </c>
      <c r="B253" s="218" t="s">
        <v>1311</v>
      </c>
      <c r="C253" s="206" t="s">
        <v>1312</v>
      </c>
      <c r="D253" s="206" t="s">
        <v>1313</v>
      </c>
      <c r="E253" s="206" t="s">
        <v>529</v>
      </c>
      <c r="F253" s="300">
        <v>121488</v>
      </c>
      <c r="G253" s="218">
        <v>10.96</v>
      </c>
      <c r="H253" s="32" t="s">
        <v>835</v>
      </c>
    </row>
    <row r="254" spans="1:8" ht="15" customHeight="1">
      <c r="A254" s="299">
        <v>45532</v>
      </c>
      <c r="B254" s="218" t="s">
        <v>1229</v>
      </c>
      <c r="C254" s="206" t="s">
        <v>1230</v>
      </c>
      <c r="D254" s="206" t="s">
        <v>1314</v>
      </c>
      <c r="E254" s="206" t="s">
        <v>529</v>
      </c>
      <c r="F254" s="300">
        <v>124000</v>
      </c>
      <c r="G254" s="218">
        <v>314.42</v>
      </c>
      <c r="H254" s="32" t="s">
        <v>835</v>
      </c>
    </row>
    <row r="255" spans="1:8" ht="15" customHeight="1">
      <c r="A255" s="299">
        <v>45532</v>
      </c>
      <c r="B255" s="218" t="s">
        <v>1006</v>
      </c>
      <c r="C255" s="206" t="s">
        <v>1007</v>
      </c>
      <c r="D255" s="206" t="s">
        <v>994</v>
      </c>
      <c r="E255" s="206" t="s">
        <v>529</v>
      </c>
      <c r="F255" s="300">
        <v>85500</v>
      </c>
      <c r="G255" s="218">
        <v>270.98</v>
      </c>
      <c r="H255" s="32" t="s">
        <v>835</v>
      </c>
    </row>
    <row r="256" spans="1:8" ht="15" customHeight="1">
      <c r="A256" s="299">
        <v>45532</v>
      </c>
      <c r="B256" s="218" t="s">
        <v>1232</v>
      </c>
      <c r="C256" s="206" t="s">
        <v>1233</v>
      </c>
      <c r="D256" s="206" t="s">
        <v>1234</v>
      </c>
      <c r="E256" s="206" t="s">
        <v>529</v>
      </c>
      <c r="F256" s="300">
        <v>41873464</v>
      </c>
      <c r="G256" s="218">
        <v>1.25</v>
      </c>
      <c r="H256" s="32" t="s">
        <v>835</v>
      </c>
    </row>
    <row r="257" spans="1:8" ht="15" customHeight="1">
      <c r="A257" s="299">
        <v>45532</v>
      </c>
      <c r="B257" s="218" t="s">
        <v>1235</v>
      </c>
      <c r="C257" s="206" t="s">
        <v>1236</v>
      </c>
      <c r="D257" s="206" t="s">
        <v>1315</v>
      </c>
      <c r="E257" s="206" t="s">
        <v>529</v>
      </c>
      <c r="F257" s="300">
        <v>320000</v>
      </c>
      <c r="G257" s="218">
        <v>130.35</v>
      </c>
      <c r="H257" s="32" t="s">
        <v>835</v>
      </c>
    </row>
    <row r="258" spans="1:8" ht="15" customHeight="1">
      <c r="A258" s="299">
        <v>45532</v>
      </c>
      <c r="B258" s="218" t="s">
        <v>1237</v>
      </c>
      <c r="C258" s="206" t="s">
        <v>1238</v>
      </c>
      <c r="D258" s="206" t="s">
        <v>888</v>
      </c>
      <c r="E258" s="206" t="s">
        <v>529</v>
      </c>
      <c r="F258" s="300">
        <v>596019</v>
      </c>
      <c r="G258" s="218">
        <v>227.89</v>
      </c>
      <c r="H258" s="32" t="s">
        <v>835</v>
      </c>
    </row>
    <row r="259" spans="1:8" ht="15" customHeight="1">
      <c r="A259" s="299">
        <v>45532</v>
      </c>
      <c r="B259" s="218" t="s">
        <v>1239</v>
      </c>
      <c r="C259" s="206" t="s">
        <v>1240</v>
      </c>
      <c r="D259" s="206" t="s">
        <v>888</v>
      </c>
      <c r="E259" s="206" t="s">
        <v>529</v>
      </c>
      <c r="F259" s="300">
        <v>1230247</v>
      </c>
      <c r="G259" s="218">
        <v>128.41999999999999</v>
      </c>
      <c r="H259" s="32" t="s">
        <v>835</v>
      </c>
    </row>
    <row r="260" spans="1:8" ht="15" customHeight="1">
      <c r="A260" s="299">
        <v>45532</v>
      </c>
      <c r="B260" s="218" t="s">
        <v>375</v>
      </c>
      <c r="C260" s="206" t="s">
        <v>1241</v>
      </c>
      <c r="D260" s="206" t="s">
        <v>888</v>
      </c>
      <c r="E260" s="206" t="s">
        <v>529</v>
      </c>
      <c r="F260" s="300">
        <v>325919</v>
      </c>
      <c r="G260" s="218">
        <v>1488.77</v>
      </c>
      <c r="H260" s="32" t="s">
        <v>835</v>
      </c>
    </row>
    <row r="261" spans="1:8" ht="15" customHeight="1">
      <c r="A261" s="299">
        <v>45532</v>
      </c>
      <c r="B261" s="218" t="s">
        <v>375</v>
      </c>
      <c r="C261" s="206" t="s">
        <v>1241</v>
      </c>
      <c r="D261" s="206" t="s">
        <v>1316</v>
      </c>
      <c r="E261" s="206" t="s">
        <v>529</v>
      </c>
      <c r="F261" s="300">
        <v>412194</v>
      </c>
      <c r="G261" s="218">
        <v>1352</v>
      </c>
      <c r="H261" s="32" t="s">
        <v>835</v>
      </c>
    </row>
    <row r="262" spans="1:8" ht="15" customHeight="1">
      <c r="A262" s="299">
        <v>45532</v>
      </c>
      <c r="B262" s="218" t="s">
        <v>375</v>
      </c>
      <c r="C262" s="206" t="s">
        <v>1241</v>
      </c>
      <c r="D262" s="206" t="s">
        <v>1317</v>
      </c>
      <c r="E262" s="206" t="s">
        <v>529</v>
      </c>
      <c r="F262" s="300">
        <v>3709766</v>
      </c>
      <c r="G262" s="218">
        <v>1352</v>
      </c>
      <c r="H262" s="32" t="s">
        <v>835</v>
      </c>
    </row>
    <row r="263" spans="1:8" ht="15" customHeight="1">
      <c r="A263" s="299">
        <v>45532</v>
      </c>
      <c r="B263" s="218" t="s">
        <v>375</v>
      </c>
      <c r="C263" s="206" t="s">
        <v>1241</v>
      </c>
      <c r="D263" s="206" t="s">
        <v>968</v>
      </c>
      <c r="E263" s="206" t="s">
        <v>529</v>
      </c>
      <c r="F263" s="300">
        <v>343010</v>
      </c>
      <c r="G263" s="218">
        <v>1490.04</v>
      </c>
      <c r="H263" s="32" t="s">
        <v>835</v>
      </c>
    </row>
    <row r="264" spans="1:8" ht="15" customHeight="1">
      <c r="A264" s="299">
        <v>45532</v>
      </c>
      <c r="B264" s="218" t="s">
        <v>1243</v>
      </c>
      <c r="C264" s="206" t="s">
        <v>1244</v>
      </c>
      <c r="D264" s="206" t="s">
        <v>1318</v>
      </c>
      <c r="E264" s="206" t="s">
        <v>529</v>
      </c>
      <c r="F264" s="300">
        <v>349000</v>
      </c>
      <c r="G264" s="218">
        <v>50.18</v>
      </c>
      <c r="H264" s="32" t="s">
        <v>835</v>
      </c>
    </row>
    <row r="265" spans="1:8" ht="15" customHeight="1">
      <c r="A265" s="299">
        <v>45532</v>
      </c>
      <c r="B265" s="218" t="s">
        <v>1245</v>
      </c>
      <c r="C265" s="206" t="s">
        <v>1246</v>
      </c>
      <c r="D265" s="206" t="s">
        <v>888</v>
      </c>
      <c r="E265" s="206" t="s">
        <v>529</v>
      </c>
      <c r="F265" s="300">
        <v>401501</v>
      </c>
      <c r="G265" s="218">
        <v>217.37</v>
      </c>
      <c r="H265" s="32" t="s">
        <v>835</v>
      </c>
    </row>
    <row r="266" spans="1:8" ht="15" customHeight="1">
      <c r="A266" s="299">
        <v>45532</v>
      </c>
      <c r="B266" s="218" t="s">
        <v>1120</v>
      </c>
      <c r="C266" s="206" t="s">
        <v>1248</v>
      </c>
      <c r="D266" s="206" t="s">
        <v>1249</v>
      </c>
      <c r="E266" s="206" t="s">
        <v>529</v>
      </c>
      <c r="F266" s="300">
        <v>201714</v>
      </c>
      <c r="G266" s="218">
        <v>14.06</v>
      </c>
      <c r="H266" s="32" t="s">
        <v>835</v>
      </c>
    </row>
    <row r="267" spans="1:8" ht="15" customHeight="1">
      <c r="A267" s="299">
        <v>45532</v>
      </c>
      <c r="B267" s="218" t="s">
        <v>1250</v>
      </c>
      <c r="C267" s="206" t="s">
        <v>1251</v>
      </c>
      <c r="D267" s="206" t="s">
        <v>888</v>
      </c>
      <c r="E267" s="206" t="s">
        <v>529</v>
      </c>
      <c r="F267" s="300">
        <v>284100</v>
      </c>
      <c r="G267" s="218">
        <v>512.96</v>
      </c>
      <c r="H267" s="32" t="s">
        <v>835</v>
      </c>
    </row>
    <row r="268" spans="1:8" ht="15" customHeight="1">
      <c r="A268" s="299">
        <v>45532</v>
      </c>
      <c r="B268" s="218" t="s">
        <v>140</v>
      </c>
      <c r="C268" s="206" t="s">
        <v>1257</v>
      </c>
      <c r="D268" s="206" t="s">
        <v>888</v>
      </c>
      <c r="E268" s="206" t="s">
        <v>529</v>
      </c>
      <c r="F268" s="300">
        <v>4969583</v>
      </c>
      <c r="G268" s="218">
        <v>202.78</v>
      </c>
      <c r="H268" s="32" t="s">
        <v>835</v>
      </c>
    </row>
    <row r="269" spans="1:8" ht="15" customHeight="1">
      <c r="A269" s="299">
        <v>45532</v>
      </c>
      <c r="B269" s="218" t="s">
        <v>1069</v>
      </c>
      <c r="C269" s="206" t="s">
        <v>1070</v>
      </c>
      <c r="D269" s="206" t="s">
        <v>1071</v>
      </c>
      <c r="E269" s="206" t="s">
        <v>529</v>
      </c>
      <c r="F269" s="300">
        <v>8050613</v>
      </c>
      <c r="G269" s="218">
        <v>3.11</v>
      </c>
      <c r="H269" s="32" t="s">
        <v>835</v>
      </c>
    </row>
    <row r="270" spans="1:8" ht="15" customHeight="1">
      <c r="A270" s="299">
        <v>45532</v>
      </c>
      <c r="B270" s="218" t="s">
        <v>1069</v>
      </c>
      <c r="C270" s="206" t="s">
        <v>1070</v>
      </c>
      <c r="D270" s="206" t="s">
        <v>1178</v>
      </c>
      <c r="E270" s="206" t="s">
        <v>529</v>
      </c>
      <c r="F270" s="300">
        <v>15656973</v>
      </c>
      <c r="G270" s="218">
        <v>3.07</v>
      </c>
      <c r="H270" s="32" t="s">
        <v>835</v>
      </c>
    </row>
    <row r="271" spans="1:8" ht="15" customHeight="1">
      <c r="A271" s="299">
        <v>45532</v>
      </c>
      <c r="B271" s="218" t="s">
        <v>1069</v>
      </c>
      <c r="C271" s="206" t="s">
        <v>1070</v>
      </c>
      <c r="D271" s="206" t="s">
        <v>876</v>
      </c>
      <c r="E271" s="206" t="s">
        <v>529</v>
      </c>
      <c r="F271" s="300">
        <v>8226286</v>
      </c>
      <c r="G271" s="218">
        <v>3.03</v>
      </c>
      <c r="H271" s="32" t="s">
        <v>835</v>
      </c>
    </row>
    <row r="272" spans="1:8" ht="15" customHeight="1">
      <c r="A272" s="299">
        <v>45532</v>
      </c>
      <c r="B272" s="218" t="s">
        <v>1027</v>
      </c>
      <c r="C272" s="206" t="s">
        <v>1028</v>
      </c>
      <c r="D272" s="206" t="s">
        <v>1319</v>
      </c>
      <c r="E272" s="206" t="s">
        <v>529</v>
      </c>
      <c r="F272" s="300">
        <v>93000</v>
      </c>
      <c r="G272" s="218">
        <v>4.3899999999999997</v>
      </c>
      <c r="H272" s="32" t="s">
        <v>835</v>
      </c>
    </row>
    <row r="273" spans="1:8" ht="15" customHeight="1">
      <c r="A273" s="299">
        <v>45532</v>
      </c>
      <c r="B273" s="218" t="s">
        <v>1027</v>
      </c>
      <c r="C273" s="206" t="s">
        <v>1028</v>
      </c>
      <c r="D273" s="206" t="s">
        <v>1072</v>
      </c>
      <c r="E273" s="206" t="s">
        <v>529</v>
      </c>
      <c r="F273" s="300">
        <v>78000</v>
      </c>
      <c r="G273" s="218">
        <v>4.3499999999999996</v>
      </c>
      <c r="H273" s="32" t="s">
        <v>835</v>
      </c>
    </row>
    <row r="274" spans="1:8" ht="15" customHeight="1">
      <c r="A274" s="299">
        <v>45532</v>
      </c>
      <c r="B274" s="218" t="s">
        <v>1029</v>
      </c>
      <c r="C274" s="206" t="s">
        <v>1030</v>
      </c>
      <c r="D274" s="206" t="s">
        <v>1259</v>
      </c>
      <c r="E274" s="206" t="s">
        <v>529</v>
      </c>
      <c r="F274" s="300">
        <v>1659205</v>
      </c>
      <c r="G274" s="218">
        <v>41.87</v>
      </c>
      <c r="H274" s="32" t="s">
        <v>835</v>
      </c>
    </row>
    <row r="275" spans="1:8" ht="15" customHeight="1">
      <c r="A275" s="299">
        <v>45532</v>
      </c>
      <c r="B275" s="218" t="s">
        <v>1029</v>
      </c>
      <c r="C275" s="206" t="s">
        <v>1030</v>
      </c>
      <c r="D275" s="206" t="s">
        <v>1031</v>
      </c>
      <c r="E275" s="206" t="s">
        <v>529</v>
      </c>
      <c r="F275" s="300">
        <v>2280915</v>
      </c>
      <c r="G275" s="218">
        <v>41.9</v>
      </c>
      <c r="H275" s="32" t="s">
        <v>835</v>
      </c>
    </row>
    <row r="276" spans="1:8" ht="15" customHeight="1">
      <c r="A276" s="299">
        <v>45532</v>
      </c>
      <c r="B276" s="218" t="s">
        <v>1320</v>
      </c>
      <c r="C276" s="206" t="s">
        <v>1321</v>
      </c>
      <c r="D276" s="206" t="s">
        <v>1322</v>
      </c>
      <c r="E276" s="206" t="s">
        <v>529</v>
      </c>
      <c r="F276" s="300">
        <v>2856939</v>
      </c>
      <c r="G276" s="218">
        <v>207.02</v>
      </c>
      <c r="H276" s="32" t="s">
        <v>835</v>
      </c>
    </row>
    <row r="277" spans="1:8" ht="15" customHeight="1">
      <c r="A277" s="299">
        <v>45532</v>
      </c>
      <c r="B277" s="218" t="s">
        <v>1073</v>
      </c>
      <c r="C277" s="206" t="s">
        <v>1074</v>
      </c>
      <c r="D277" s="206" t="s">
        <v>876</v>
      </c>
      <c r="E277" s="206" t="s">
        <v>529</v>
      </c>
      <c r="F277" s="300">
        <v>589031</v>
      </c>
      <c r="G277" s="218">
        <v>96.11</v>
      </c>
      <c r="H277" s="32" t="s">
        <v>835</v>
      </c>
    </row>
    <row r="278" spans="1:8" ht="15" customHeight="1">
      <c r="A278" s="299">
        <v>45532</v>
      </c>
      <c r="B278" s="218" t="s">
        <v>1073</v>
      </c>
      <c r="C278" s="206" t="s">
        <v>1074</v>
      </c>
      <c r="D278" s="206" t="s">
        <v>888</v>
      </c>
      <c r="E278" s="206" t="s">
        <v>529</v>
      </c>
      <c r="F278" s="300">
        <v>716750</v>
      </c>
      <c r="G278" s="218">
        <v>94.29</v>
      </c>
      <c r="H278" s="32" t="s">
        <v>835</v>
      </c>
    </row>
    <row r="279" spans="1:8" ht="15" customHeight="1">
      <c r="A279" s="299">
        <v>45532</v>
      </c>
      <c r="B279" s="218" t="s">
        <v>1073</v>
      </c>
      <c r="C279" s="206" t="s">
        <v>1074</v>
      </c>
      <c r="D279" s="206" t="s">
        <v>1323</v>
      </c>
      <c r="E279" s="206" t="s">
        <v>529</v>
      </c>
      <c r="F279" s="300">
        <v>1000000</v>
      </c>
      <c r="G279" s="218">
        <v>92.41</v>
      </c>
      <c r="H279" s="32" t="s">
        <v>835</v>
      </c>
    </row>
    <row r="280" spans="1:8" ht="15" customHeight="1">
      <c r="A280" s="299">
        <v>45532</v>
      </c>
      <c r="B280" s="218" t="s">
        <v>422</v>
      </c>
      <c r="C280" s="206" t="s">
        <v>1263</v>
      </c>
      <c r="D280" s="206" t="s">
        <v>1324</v>
      </c>
      <c r="E280" s="206" t="s">
        <v>529</v>
      </c>
      <c r="F280" s="300">
        <v>1570000</v>
      </c>
      <c r="G280" s="218">
        <v>2497</v>
      </c>
      <c r="H280" s="32" t="s">
        <v>835</v>
      </c>
    </row>
    <row r="281" spans="1:8" ht="15" customHeight="1">
      <c r="A281" s="299">
        <v>45532</v>
      </c>
      <c r="B281" s="218" t="s">
        <v>1264</v>
      </c>
      <c r="C281" s="206" t="s">
        <v>1265</v>
      </c>
      <c r="D281" s="206" t="s">
        <v>917</v>
      </c>
      <c r="E281" s="206" t="s">
        <v>529</v>
      </c>
      <c r="F281" s="300">
        <v>294324</v>
      </c>
      <c r="G281" s="218">
        <v>176.68</v>
      </c>
      <c r="H281" s="32" t="s">
        <v>835</v>
      </c>
    </row>
    <row r="282" spans="1:8" ht="15" customHeight="1">
      <c r="A282" s="299">
        <v>45532</v>
      </c>
      <c r="B282" s="218" t="s">
        <v>1264</v>
      </c>
      <c r="C282" s="206" t="s">
        <v>1265</v>
      </c>
      <c r="D282" s="206" t="s">
        <v>888</v>
      </c>
      <c r="E282" s="206" t="s">
        <v>529</v>
      </c>
      <c r="F282" s="300">
        <v>318328</v>
      </c>
      <c r="G282" s="218">
        <v>172.4</v>
      </c>
      <c r="H282" s="32" t="s">
        <v>835</v>
      </c>
    </row>
    <row r="283" spans="1:8" ht="15" customHeight="1">
      <c r="A283" s="299">
        <v>45532</v>
      </c>
      <c r="B283" s="218" t="s">
        <v>1264</v>
      </c>
      <c r="C283" s="206" t="s">
        <v>1265</v>
      </c>
      <c r="D283" s="206" t="s">
        <v>876</v>
      </c>
      <c r="E283" s="206" t="s">
        <v>529</v>
      </c>
      <c r="F283" s="300">
        <v>186912</v>
      </c>
      <c r="G283" s="218">
        <v>176.42</v>
      </c>
      <c r="H283" s="32" t="s">
        <v>835</v>
      </c>
    </row>
    <row r="284" spans="1:8" ht="15" customHeight="1">
      <c r="A284" s="299">
        <v>45532</v>
      </c>
      <c r="B284" s="218" t="s">
        <v>1325</v>
      </c>
      <c r="C284" s="206" t="s">
        <v>1326</v>
      </c>
      <c r="D284" s="206" t="s">
        <v>1327</v>
      </c>
      <c r="E284" s="206" t="s">
        <v>529</v>
      </c>
      <c r="F284" s="300">
        <v>618460</v>
      </c>
      <c r="G284" s="218">
        <v>6</v>
      </c>
      <c r="H284" s="32" t="s">
        <v>835</v>
      </c>
    </row>
    <row r="285" spans="1:8" ht="15" customHeight="1">
      <c r="A285" s="299">
        <v>45532</v>
      </c>
      <c r="B285" s="218" t="s">
        <v>1328</v>
      </c>
      <c r="C285" s="206" t="s">
        <v>1329</v>
      </c>
      <c r="D285" s="206" t="s">
        <v>1330</v>
      </c>
      <c r="E285" s="206" t="s">
        <v>529</v>
      </c>
      <c r="F285" s="300">
        <v>450000</v>
      </c>
      <c r="G285" s="218">
        <v>56.21</v>
      </c>
      <c r="H285" s="32" t="s">
        <v>835</v>
      </c>
    </row>
    <row r="286" spans="1:8" ht="15" customHeight="1">
      <c r="A286" s="299">
        <v>45532</v>
      </c>
      <c r="B286" s="218" t="s">
        <v>1268</v>
      </c>
      <c r="C286" s="206" t="s">
        <v>1269</v>
      </c>
      <c r="D286" s="206" t="s">
        <v>1331</v>
      </c>
      <c r="E286" s="206" t="s">
        <v>529</v>
      </c>
      <c r="F286" s="300">
        <v>500000</v>
      </c>
      <c r="G286" s="218">
        <v>213</v>
      </c>
      <c r="H286" s="32" t="s">
        <v>835</v>
      </c>
    </row>
    <row r="287" spans="1:8" ht="15" customHeight="1">
      <c r="A287" s="299">
        <v>45532</v>
      </c>
      <c r="B287" s="218" t="s">
        <v>438</v>
      </c>
      <c r="C287" s="206" t="s">
        <v>1271</v>
      </c>
      <c r="D287" s="206" t="s">
        <v>888</v>
      </c>
      <c r="E287" s="206" t="s">
        <v>529</v>
      </c>
      <c r="F287" s="300">
        <v>9098355</v>
      </c>
      <c r="G287" s="218">
        <v>195.26</v>
      </c>
      <c r="H287" s="32" t="s">
        <v>835</v>
      </c>
    </row>
    <row r="288" spans="1:8" ht="15" customHeight="1">
      <c r="A288" s="299">
        <v>45532</v>
      </c>
      <c r="B288" s="218" t="s">
        <v>438</v>
      </c>
      <c r="C288" s="206" t="s">
        <v>1271</v>
      </c>
      <c r="D288" s="206" t="s">
        <v>876</v>
      </c>
      <c r="E288" s="206" t="s">
        <v>529</v>
      </c>
      <c r="F288" s="300">
        <v>9339190</v>
      </c>
      <c r="G288" s="218">
        <v>197.22</v>
      </c>
      <c r="H288" s="32" t="s">
        <v>835</v>
      </c>
    </row>
    <row r="289" spans="1:8" ht="15" customHeight="1">
      <c r="A289" s="299">
        <v>45532</v>
      </c>
      <c r="B289" s="218" t="s">
        <v>438</v>
      </c>
      <c r="C289" s="206" t="s">
        <v>1271</v>
      </c>
      <c r="D289" s="206" t="s">
        <v>968</v>
      </c>
      <c r="E289" s="206" t="s">
        <v>529</v>
      </c>
      <c r="F289" s="300">
        <v>10292500</v>
      </c>
      <c r="G289" s="218">
        <v>198.92</v>
      </c>
      <c r="H289" s="32" t="s">
        <v>835</v>
      </c>
    </row>
    <row r="290" spans="1:8" ht="15" customHeight="1">
      <c r="A290" s="299">
        <v>45532</v>
      </c>
      <c r="B290" s="218" t="s">
        <v>438</v>
      </c>
      <c r="C290" s="206" t="s">
        <v>1271</v>
      </c>
      <c r="D290" s="206" t="s">
        <v>1077</v>
      </c>
      <c r="E290" s="206" t="s">
        <v>529</v>
      </c>
      <c r="F290" s="300">
        <v>10102732</v>
      </c>
      <c r="G290" s="218">
        <v>199.9</v>
      </c>
      <c r="H290" s="32" t="s">
        <v>835</v>
      </c>
    </row>
    <row r="291" spans="1:8" ht="15" customHeight="1">
      <c r="A291" s="299">
        <v>45532</v>
      </c>
      <c r="B291" s="218" t="s">
        <v>1075</v>
      </c>
      <c r="C291" s="206" t="s">
        <v>1076</v>
      </c>
      <c r="D291" s="206" t="s">
        <v>876</v>
      </c>
      <c r="E291" s="206" t="s">
        <v>529</v>
      </c>
      <c r="F291" s="300">
        <v>699453</v>
      </c>
      <c r="G291" s="218">
        <v>170.18</v>
      </c>
      <c r="H291" s="32" t="s">
        <v>835</v>
      </c>
    </row>
    <row r="292" spans="1:8" ht="15" customHeight="1">
      <c r="A292" s="299">
        <v>45532</v>
      </c>
      <c r="B292" s="218" t="s">
        <v>969</v>
      </c>
      <c r="C292" s="206" t="s">
        <v>970</v>
      </c>
      <c r="D292" s="206" t="s">
        <v>1032</v>
      </c>
      <c r="E292" s="206" t="s">
        <v>529</v>
      </c>
      <c r="F292" s="300">
        <v>800000</v>
      </c>
      <c r="G292" s="218">
        <v>33.96</v>
      </c>
      <c r="H292" s="32" t="s">
        <v>835</v>
      </c>
    </row>
    <row r="293" spans="1:8" ht="15" customHeight="1">
      <c r="A293" s="299">
        <v>45532</v>
      </c>
      <c r="B293" s="218" t="s">
        <v>969</v>
      </c>
      <c r="C293" s="206" t="s">
        <v>970</v>
      </c>
      <c r="D293" s="206" t="s">
        <v>1071</v>
      </c>
      <c r="E293" s="206" t="s">
        <v>529</v>
      </c>
      <c r="F293" s="300">
        <v>674827</v>
      </c>
      <c r="G293" s="218">
        <v>32.07</v>
      </c>
      <c r="H293" s="32" t="s">
        <v>835</v>
      </c>
    </row>
    <row r="294" spans="1:8" ht="15" customHeight="1">
      <c r="A294" s="299">
        <v>45532</v>
      </c>
      <c r="B294" s="218" t="s">
        <v>1272</v>
      </c>
      <c r="C294" s="206" t="s">
        <v>1273</v>
      </c>
      <c r="D294" s="206" t="s">
        <v>1143</v>
      </c>
      <c r="E294" s="206" t="s">
        <v>529</v>
      </c>
      <c r="F294" s="300">
        <v>95481</v>
      </c>
      <c r="G294" s="218">
        <v>239.5</v>
      </c>
      <c r="H294" s="32" t="s">
        <v>835</v>
      </c>
    </row>
    <row r="295" spans="1:8" ht="15" customHeight="1">
      <c r="A295" s="299">
        <v>45532</v>
      </c>
      <c r="B295" s="218" t="s">
        <v>1332</v>
      </c>
      <c r="C295" s="206" t="s">
        <v>1333</v>
      </c>
      <c r="D295" s="206" t="s">
        <v>1334</v>
      </c>
      <c r="E295" s="206" t="s">
        <v>529</v>
      </c>
      <c r="F295" s="300">
        <v>54400</v>
      </c>
      <c r="G295" s="218">
        <v>152.94999999999999</v>
      </c>
      <c r="H295" s="32" t="s">
        <v>835</v>
      </c>
    </row>
    <row r="296" spans="1:8" ht="15" customHeight="1">
      <c r="A296" s="299">
        <v>45532</v>
      </c>
      <c r="B296" s="218" t="s">
        <v>1274</v>
      </c>
      <c r="C296" s="206" t="s">
        <v>1275</v>
      </c>
      <c r="D296" s="206" t="s">
        <v>1276</v>
      </c>
      <c r="E296" s="206" t="s">
        <v>529</v>
      </c>
      <c r="F296" s="300">
        <v>117000</v>
      </c>
      <c r="G296" s="218">
        <v>102.08</v>
      </c>
      <c r="H296" s="32" t="s">
        <v>835</v>
      </c>
    </row>
    <row r="297" spans="1:8" ht="15" customHeight="1">
      <c r="A297" s="299">
        <v>45532</v>
      </c>
      <c r="B297" s="218" t="s">
        <v>1277</v>
      </c>
      <c r="C297" s="206" t="s">
        <v>1278</v>
      </c>
      <c r="D297" s="206" t="s">
        <v>1031</v>
      </c>
      <c r="E297" s="206" t="s">
        <v>529</v>
      </c>
      <c r="F297" s="300">
        <v>9215133</v>
      </c>
      <c r="G297" s="218">
        <v>10.53</v>
      </c>
      <c r="H297" s="32" t="s">
        <v>835</v>
      </c>
    </row>
    <row r="298" spans="1:8" ht="15" customHeight="1">
      <c r="A298" s="299">
        <v>45532</v>
      </c>
      <c r="B298" s="218" t="s">
        <v>1277</v>
      </c>
      <c r="C298" s="206" t="s">
        <v>1278</v>
      </c>
      <c r="D298" s="206" t="s">
        <v>876</v>
      </c>
      <c r="E298" s="206" t="s">
        <v>529</v>
      </c>
      <c r="F298" s="300">
        <v>11725627</v>
      </c>
      <c r="G298" s="218">
        <v>10.57</v>
      </c>
      <c r="H298" s="32" t="s">
        <v>835</v>
      </c>
    </row>
    <row r="299" spans="1:8" ht="15" customHeight="1">
      <c r="A299" s="299">
        <v>45532</v>
      </c>
      <c r="B299" s="218" t="s">
        <v>1335</v>
      </c>
      <c r="C299" s="206" t="s">
        <v>1336</v>
      </c>
      <c r="D299" s="206" t="s">
        <v>1337</v>
      </c>
      <c r="E299" s="206" t="s">
        <v>529</v>
      </c>
      <c r="F299" s="300">
        <v>735803</v>
      </c>
      <c r="G299" s="218">
        <v>110.07</v>
      </c>
      <c r="H299" s="32" t="s">
        <v>835</v>
      </c>
    </row>
    <row r="300" spans="1:8" ht="15" customHeight="1">
      <c r="A300" s="299">
        <v>45532</v>
      </c>
      <c r="B300" s="218" t="s">
        <v>1157</v>
      </c>
      <c r="C300" s="206" t="s">
        <v>1279</v>
      </c>
      <c r="D300" s="206" t="s">
        <v>1099</v>
      </c>
      <c r="E300" s="206" t="s">
        <v>529</v>
      </c>
      <c r="F300" s="300">
        <v>2867561</v>
      </c>
      <c r="G300" s="218">
        <v>3.8</v>
      </c>
      <c r="H300" s="32" t="s">
        <v>835</v>
      </c>
    </row>
    <row r="301" spans="1:8" ht="15" customHeight="1">
      <c r="A301" s="299">
        <v>45532</v>
      </c>
      <c r="B301" s="218" t="s">
        <v>1157</v>
      </c>
      <c r="C301" s="206" t="s">
        <v>1279</v>
      </c>
      <c r="D301" s="206" t="s">
        <v>875</v>
      </c>
      <c r="E301" s="206" t="s">
        <v>529</v>
      </c>
      <c r="F301" s="300">
        <v>3690900</v>
      </c>
      <c r="G301" s="218">
        <v>3.8</v>
      </c>
      <c r="H301" s="32" t="s">
        <v>835</v>
      </c>
    </row>
    <row r="302" spans="1:8" ht="15" customHeight="1">
      <c r="A302" s="299">
        <v>45532</v>
      </c>
      <c r="B302" s="218" t="s">
        <v>1338</v>
      </c>
      <c r="C302" s="206" t="s">
        <v>1339</v>
      </c>
      <c r="D302" s="206" t="s">
        <v>1340</v>
      </c>
      <c r="E302" s="206" t="s">
        <v>529</v>
      </c>
      <c r="F302" s="300">
        <v>75866</v>
      </c>
      <c r="G302" s="218">
        <v>5.1100000000000003</v>
      </c>
      <c r="H302" s="32" t="s">
        <v>835</v>
      </c>
    </row>
    <row r="303" spans="1:8" ht="15" customHeight="1">
      <c r="A303" s="299">
        <v>45532</v>
      </c>
      <c r="B303" s="218" t="s">
        <v>1079</v>
      </c>
      <c r="C303" s="206" t="s">
        <v>1080</v>
      </c>
      <c r="D303" s="206" t="s">
        <v>1065</v>
      </c>
      <c r="E303" s="206" t="s">
        <v>529</v>
      </c>
      <c r="F303" s="300">
        <v>46673</v>
      </c>
      <c r="G303" s="218">
        <v>103.03</v>
      </c>
      <c r="H303" s="32" t="s">
        <v>835</v>
      </c>
    </row>
    <row r="304" spans="1:8" ht="15" customHeight="1">
      <c r="A304" s="299">
        <v>45532</v>
      </c>
      <c r="B304" s="218" t="s">
        <v>965</v>
      </c>
      <c r="C304" s="206" t="s">
        <v>1282</v>
      </c>
      <c r="D304" s="206" t="s">
        <v>876</v>
      </c>
      <c r="E304" s="206" t="s">
        <v>529</v>
      </c>
      <c r="F304" s="300">
        <v>951106</v>
      </c>
      <c r="G304" s="218">
        <v>137.75</v>
      </c>
      <c r="H304" s="32" t="s">
        <v>835</v>
      </c>
    </row>
    <row r="305" spans="1:8" ht="15" customHeight="1">
      <c r="A305" s="299">
        <v>45532</v>
      </c>
      <c r="B305" s="218" t="s">
        <v>1283</v>
      </c>
      <c r="C305" s="206" t="s">
        <v>1284</v>
      </c>
      <c r="D305" s="206" t="s">
        <v>1285</v>
      </c>
      <c r="E305" s="206" t="s">
        <v>529</v>
      </c>
      <c r="F305" s="300">
        <v>174</v>
      </c>
      <c r="G305" s="218">
        <v>25.82</v>
      </c>
      <c r="H305" s="32" t="s">
        <v>835</v>
      </c>
    </row>
    <row r="306" spans="1:8" ht="15" customHeight="1">
      <c r="A306" s="299">
        <v>45532</v>
      </c>
      <c r="B306" s="218" t="s">
        <v>1286</v>
      </c>
      <c r="C306" s="206" t="s">
        <v>1287</v>
      </c>
      <c r="D306" s="206" t="s">
        <v>888</v>
      </c>
      <c r="E306" s="206" t="s">
        <v>529</v>
      </c>
      <c r="F306" s="300">
        <v>342523</v>
      </c>
      <c r="G306" s="218">
        <v>578.17999999999995</v>
      </c>
      <c r="H306" s="32" t="s">
        <v>835</v>
      </c>
    </row>
    <row r="307" spans="1:8" ht="15" customHeight="1">
      <c r="A307" s="299">
        <v>45532</v>
      </c>
      <c r="B307" s="218" t="s">
        <v>1286</v>
      </c>
      <c r="C307" s="206" t="s">
        <v>1287</v>
      </c>
      <c r="D307" s="206" t="s">
        <v>1341</v>
      </c>
      <c r="E307" s="206" t="s">
        <v>529</v>
      </c>
      <c r="F307" s="300">
        <v>798372</v>
      </c>
      <c r="G307" s="218">
        <v>571.66</v>
      </c>
      <c r="H307" s="32" t="s">
        <v>835</v>
      </c>
    </row>
    <row r="308" spans="1:8" ht="15" customHeight="1">
      <c r="A308" s="299">
        <v>45532</v>
      </c>
      <c r="B308" s="218" t="s">
        <v>1286</v>
      </c>
      <c r="C308" s="206" t="s">
        <v>1287</v>
      </c>
      <c r="D308" s="206" t="s">
        <v>1290</v>
      </c>
      <c r="E308" s="206" t="s">
        <v>529</v>
      </c>
      <c r="F308" s="300">
        <v>445488</v>
      </c>
      <c r="G308" s="218">
        <v>578.39</v>
      </c>
      <c r="H308" s="32" t="s">
        <v>835</v>
      </c>
    </row>
    <row r="309" spans="1:8" ht="15" customHeight="1">
      <c r="A309" s="299">
        <v>45532</v>
      </c>
      <c r="B309" s="218" t="s">
        <v>1286</v>
      </c>
      <c r="C309" s="206" t="s">
        <v>1287</v>
      </c>
      <c r="D309" s="206" t="s">
        <v>1342</v>
      </c>
      <c r="E309" s="206" t="s">
        <v>529</v>
      </c>
      <c r="F309" s="300">
        <v>353127</v>
      </c>
      <c r="G309" s="218">
        <v>576.17999999999995</v>
      </c>
      <c r="H309" s="32" t="s">
        <v>835</v>
      </c>
    </row>
    <row r="310" spans="1:8" ht="15" customHeight="1">
      <c r="A310" s="299">
        <v>45532</v>
      </c>
      <c r="B310" s="218" t="s">
        <v>1286</v>
      </c>
      <c r="C310" s="206" t="s">
        <v>1287</v>
      </c>
      <c r="D310" s="206" t="s">
        <v>1343</v>
      </c>
      <c r="E310" s="206" t="s">
        <v>529</v>
      </c>
      <c r="F310" s="300">
        <v>320494</v>
      </c>
      <c r="G310" s="218">
        <v>578.13</v>
      </c>
      <c r="H310" s="32" t="s">
        <v>835</v>
      </c>
    </row>
    <row r="311" spans="1:8" ht="15" customHeight="1">
      <c r="A311" s="299">
        <v>45532</v>
      </c>
      <c r="B311" s="218" t="s">
        <v>1286</v>
      </c>
      <c r="C311" s="206" t="s">
        <v>1287</v>
      </c>
      <c r="D311" s="206" t="s">
        <v>943</v>
      </c>
      <c r="E311" s="206" t="s">
        <v>529</v>
      </c>
      <c r="F311" s="300">
        <v>1293372</v>
      </c>
      <c r="G311" s="218">
        <v>577.51</v>
      </c>
      <c r="H311" s="32" t="s">
        <v>835</v>
      </c>
    </row>
    <row r="312" spans="1:8" ht="15" customHeight="1">
      <c r="A312" s="299">
        <v>45532</v>
      </c>
      <c r="B312" s="218" t="s">
        <v>1286</v>
      </c>
      <c r="C312" s="206" t="s">
        <v>1287</v>
      </c>
      <c r="D312" s="206" t="s">
        <v>1292</v>
      </c>
      <c r="E312" s="206" t="s">
        <v>529</v>
      </c>
      <c r="F312" s="300">
        <v>1061332</v>
      </c>
      <c r="G312" s="218">
        <v>571.82000000000005</v>
      </c>
      <c r="H312" s="32" t="s">
        <v>835</v>
      </c>
    </row>
    <row r="313" spans="1:8" ht="15" customHeight="1">
      <c r="A313" s="299">
        <v>45532</v>
      </c>
      <c r="B313" s="218" t="s">
        <v>1286</v>
      </c>
      <c r="C313" s="206" t="s">
        <v>1287</v>
      </c>
      <c r="D313" s="206" t="s">
        <v>1342</v>
      </c>
      <c r="E313" s="206" t="s">
        <v>529</v>
      </c>
      <c r="F313" s="300">
        <v>459828</v>
      </c>
      <c r="G313" s="218">
        <v>578.75</v>
      </c>
      <c r="H313" s="32" t="s">
        <v>835</v>
      </c>
    </row>
    <row r="314" spans="1:8" ht="15" customHeight="1">
      <c r="A314" s="299">
        <v>45532</v>
      </c>
      <c r="B314" s="218" t="s">
        <v>1293</v>
      </c>
      <c r="C314" s="206" t="s">
        <v>1294</v>
      </c>
      <c r="D314" s="206" t="s">
        <v>1008</v>
      </c>
      <c r="E314" s="206" t="s">
        <v>529</v>
      </c>
      <c r="F314" s="300">
        <v>37030</v>
      </c>
      <c r="G314" s="218">
        <v>138.77000000000001</v>
      </c>
      <c r="H314" s="32" t="s">
        <v>835</v>
      </c>
    </row>
    <row r="315" spans="1:8" ht="15" customHeight="1">
      <c r="A315" s="299">
        <v>45532</v>
      </c>
      <c r="B315" s="218" t="s">
        <v>1293</v>
      </c>
      <c r="C315" s="206" t="s">
        <v>1294</v>
      </c>
      <c r="D315" s="206" t="s">
        <v>968</v>
      </c>
      <c r="E315" s="206" t="s">
        <v>529</v>
      </c>
      <c r="F315" s="300">
        <v>52899</v>
      </c>
      <c r="G315" s="218">
        <v>140.11000000000001</v>
      </c>
      <c r="H315" s="32" t="s">
        <v>835</v>
      </c>
    </row>
    <row r="316" spans="1:8" ht="15" customHeight="1">
      <c r="A316" s="299">
        <v>45532</v>
      </c>
      <c r="B316" s="218" t="s">
        <v>1295</v>
      </c>
      <c r="C316" s="206" t="s">
        <v>1296</v>
      </c>
      <c r="D316" s="206" t="s">
        <v>943</v>
      </c>
      <c r="E316" s="206" t="s">
        <v>529</v>
      </c>
      <c r="F316" s="300">
        <v>100326</v>
      </c>
      <c r="G316" s="218">
        <v>478.5</v>
      </c>
      <c r="H316" s="32" t="s">
        <v>835</v>
      </c>
    </row>
    <row r="317" spans="1:8" ht="15" customHeight="1">
      <c r="A317" s="299">
        <v>45532</v>
      </c>
      <c r="B317" s="218" t="s">
        <v>1295</v>
      </c>
      <c r="C317" s="206" t="s">
        <v>1296</v>
      </c>
      <c r="D317" s="206" t="s">
        <v>1102</v>
      </c>
      <c r="E317" s="206" t="s">
        <v>529</v>
      </c>
      <c r="F317" s="300">
        <v>91699</v>
      </c>
      <c r="G317" s="218">
        <v>478.72</v>
      </c>
      <c r="H317" s="32" t="s">
        <v>835</v>
      </c>
    </row>
    <row r="318" spans="1:8" ht="15" customHeight="1">
      <c r="A318" s="299">
        <v>45532</v>
      </c>
      <c r="B318" s="218" t="s">
        <v>1297</v>
      </c>
      <c r="C318" s="206" t="s">
        <v>1298</v>
      </c>
      <c r="D318" s="206" t="s">
        <v>968</v>
      </c>
      <c r="E318" s="206" t="s">
        <v>529</v>
      </c>
      <c r="F318" s="300">
        <v>156175</v>
      </c>
      <c r="G318" s="218">
        <v>221.32</v>
      </c>
      <c r="H318" s="32" t="s">
        <v>835</v>
      </c>
    </row>
    <row r="319" spans="1:8" ht="15" customHeight="1">
      <c r="A319" s="299">
        <v>45532</v>
      </c>
      <c r="B319" s="218" t="s">
        <v>1299</v>
      </c>
      <c r="C319" s="206" t="s">
        <v>1300</v>
      </c>
      <c r="D319" s="206" t="s">
        <v>1344</v>
      </c>
      <c r="E319" s="206" t="s">
        <v>529</v>
      </c>
      <c r="F319" s="300">
        <v>92612</v>
      </c>
      <c r="G319" s="218">
        <v>176.31</v>
      </c>
      <c r="H319" s="32" t="s">
        <v>835</v>
      </c>
    </row>
    <row r="320" spans="1:8" ht="15" customHeight="1">
      <c r="A320" s="299">
        <v>45532</v>
      </c>
      <c r="B320" s="218" t="s">
        <v>1299</v>
      </c>
      <c r="C320" s="206" t="s">
        <v>1300</v>
      </c>
      <c r="D320" s="206" t="s">
        <v>968</v>
      </c>
      <c r="E320" s="206" t="s">
        <v>529</v>
      </c>
      <c r="F320" s="300">
        <v>104767</v>
      </c>
      <c r="G320" s="218">
        <v>189.29</v>
      </c>
      <c r="H320" s="32" t="s">
        <v>835</v>
      </c>
    </row>
    <row r="321" spans="1:8" ht="15" customHeight="1">
      <c r="A321" s="299">
        <v>45532</v>
      </c>
      <c r="B321" s="218" t="s">
        <v>1299</v>
      </c>
      <c r="C321" s="206" t="s">
        <v>1300</v>
      </c>
      <c r="D321" s="206" t="s">
        <v>1302</v>
      </c>
      <c r="E321" s="206" t="s">
        <v>529</v>
      </c>
      <c r="F321" s="300">
        <v>20210</v>
      </c>
      <c r="G321" s="218">
        <v>188.7</v>
      </c>
      <c r="H321" s="32" t="s">
        <v>835</v>
      </c>
    </row>
    <row r="322" spans="1:8" ht="15" customHeight="1">
      <c r="A322" s="299">
        <v>45532</v>
      </c>
      <c r="B322" s="218" t="s">
        <v>1303</v>
      </c>
      <c r="C322" s="206" t="s">
        <v>1304</v>
      </c>
      <c r="D322" s="206" t="s">
        <v>1345</v>
      </c>
      <c r="E322" s="206" t="s">
        <v>529</v>
      </c>
      <c r="F322" s="300">
        <v>7851286</v>
      </c>
      <c r="G322" s="218">
        <v>1.01</v>
      </c>
      <c r="H322" s="32" t="s">
        <v>835</v>
      </c>
    </row>
    <row r="323" spans="1:8" ht="15" customHeight="1">
      <c r="A323" s="299">
        <v>45532</v>
      </c>
      <c r="B323" s="218" t="s">
        <v>1303</v>
      </c>
      <c r="C323" s="206" t="s">
        <v>1304</v>
      </c>
      <c r="D323" s="206" t="s">
        <v>1346</v>
      </c>
      <c r="E323" s="206" t="s">
        <v>529</v>
      </c>
      <c r="F323" s="300">
        <v>1390000</v>
      </c>
      <c r="G323" s="218">
        <v>1.01</v>
      </c>
      <c r="H323" s="32" t="s">
        <v>835</v>
      </c>
    </row>
    <row r="324" spans="1:8" ht="15" customHeight="1">
      <c r="A324" s="299">
        <v>45532</v>
      </c>
      <c r="B324" s="218" t="s">
        <v>1081</v>
      </c>
      <c r="C324" s="206" t="s">
        <v>1082</v>
      </c>
      <c r="D324" s="206" t="s">
        <v>1083</v>
      </c>
      <c r="E324" s="206" t="s">
        <v>529</v>
      </c>
      <c r="F324" s="300">
        <v>4600300</v>
      </c>
      <c r="G324" s="218">
        <v>36.950000000000003</v>
      </c>
      <c r="H324" s="32" t="s">
        <v>835</v>
      </c>
    </row>
    <row r="325" spans="1:8" ht="15" customHeight="1">
      <c r="A325" s="299">
        <v>45532</v>
      </c>
      <c r="B325" s="218" t="s">
        <v>1081</v>
      </c>
      <c r="C325" s="206" t="s">
        <v>1082</v>
      </c>
      <c r="D325" s="206" t="s">
        <v>994</v>
      </c>
      <c r="E325" s="206" t="s">
        <v>529</v>
      </c>
      <c r="F325" s="300">
        <v>2658593</v>
      </c>
      <c r="G325" s="218">
        <v>37.25</v>
      </c>
      <c r="H325" s="32" t="s">
        <v>835</v>
      </c>
    </row>
    <row r="326" spans="1:8" ht="15" customHeight="1">
      <c r="A326" s="299">
        <v>45532</v>
      </c>
      <c r="B326" s="218" t="s">
        <v>1081</v>
      </c>
      <c r="C326" s="206" t="s">
        <v>1082</v>
      </c>
      <c r="D326" s="206" t="s">
        <v>943</v>
      </c>
      <c r="E326" s="206" t="s">
        <v>529</v>
      </c>
      <c r="F326" s="300">
        <v>796195</v>
      </c>
      <c r="G326" s="218">
        <v>36.9</v>
      </c>
      <c r="H326" s="32" t="s">
        <v>835</v>
      </c>
    </row>
    <row r="327" spans="1:8" ht="15" customHeight="1">
      <c r="A327" s="299">
        <v>45532</v>
      </c>
      <c r="B327" s="218" t="s">
        <v>1009</v>
      </c>
      <c r="C327" s="206" t="s">
        <v>1010</v>
      </c>
      <c r="D327" s="206" t="s">
        <v>1011</v>
      </c>
      <c r="E327" s="206" t="s">
        <v>529</v>
      </c>
      <c r="F327" s="300">
        <v>566381</v>
      </c>
      <c r="G327" s="218">
        <v>114.19</v>
      </c>
      <c r="H327" s="32" t="s">
        <v>835</v>
      </c>
    </row>
    <row r="328" spans="1:8" ht="15" customHeight="1">
      <c r="H328" s="32"/>
    </row>
    <row r="329" spans="1:8" ht="15" customHeight="1">
      <c r="H329" s="32"/>
    </row>
    <row r="330" spans="1:8" ht="15" customHeight="1">
      <c r="H330" s="32"/>
    </row>
    <row r="331" spans="1:8" ht="15" customHeight="1">
      <c r="H331" s="32"/>
    </row>
    <row r="332" spans="1:8" ht="15" customHeight="1">
      <c r="H332" s="32"/>
    </row>
    <row r="333" spans="1:8" ht="15" customHeight="1">
      <c r="H333" s="32"/>
    </row>
    <row r="334" spans="1:8" ht="15" customHeight="1">
      <c r="H334" s="32"/>
    </row>
    <row r="335" spans="1:8" ht="15" customHeight="1">
      <c r="H335" s="32"/>
    </row>
    <row r="336" spans="1:8" ht="15" customHeight="1">
      <c r="H336" s="32"/>
    </row>
    <row r="337" spans="8:8" ht="15" customHeight="1">
      <c r="H337" s="32"/>
    </row>
    <row r="338" spans="8:8" ht="15" customHeight="1">
      <c r="H338" s="32"/>
    </row>
    <row r="339" spans="8:8" ht="15" customHeight="1">
      <c r="H339" s="32"/>
    </row>
    <row r="340" spans="8:8" ht="15" customHeight="1">
      <c r="H340" s="32"/>
    </row>
    <row r="341" spans="8:8" ht="15" customHeight="1">
      <c r="H341" s="32"/>
    </row>
    <row r="342" spans="8:8" ht="15" customHeight="1">
      <c r="H342" s="32"/>
    </row>
    <row r="343" spans="8:8" ht="15" customHeight="1">
      <c r="H343" s="32"/>
    </row>
    <row r="344" spans="8:8" ht="15" customHeight="1">
      <c r="H344" s="32"/>
    </row>
    <row r="345" spans="8:8" ht="15" customHeight="1">
      <c r="H345" s="32"/>
    </row>
    <row r="346" spans="8:8" ht="15" customHeight="1">
      <c r="H346" s="32"/>
    </row>
    <row r="347" spans="8:8" ht="15" customHeight="1">
      <c r="H347" s="32"/>
    </row>
    <row r="348" spans="8:8" ht="15" customHeight="1">
      <c r="H348" s="32"/>
    </row>
    <row r="349" spans="8:8" ht="15" customHeight="1">
      <c r="H349" s="32"/>
    </row>
    <row r="350" spans="8:8" ht="15" customHeight="1">
      <c r="H350" s="32"/>
    </row>
    <row r="351" spans="8:8" ht="15" customHeight="1">
      <c r="H351" s="32"/>
    </row>
    <row r="352" spans="8:8" ht="15" customHeight="1">
      <c r="H352" s="32"/>
    </row>
    <row r="353" spans="8:8" ht="15" customHeight="1">
      <c r="H353" s="32"/>
    </row>
    <row r="354" spans="8:8" ht="15" customHeight="1">
      <c r="H354" s="32"/>
    </row>
    <row r="355" spans="8:8" ht="15" customHeight="1">
      <c r="H355" s="32"/>
    </row>
    <row r="356" spans="8:8" ht="15" customHeight="1">
      <c r="H356" s="32"/>
    </row>
    <row r="357" spans="8:8" ht="15" customHeight="1">
      <c r="H357" s="32"/>
    </row>
    <row r="358" spans="8:8" ht="15" customHeight="1">
      <c r="H358" s="32"/>
    </row>
    <row r="359" spans="8:8" ht="15" customHeight="1">
      <c r="H359" s="32"/>
    </row>
    <row r="360" spans="8:8" ht="15" customHeight="1">
      <c r="H360" s="32"/>
    </row>
    <row r="361" spans="8:8" ht="15" customHeight="1">
      <c r="H361" s="32"/>
    </row>
    <row r="362" spans="8:8" ht="15" customHeight="1">
      <c r="H362" s="32"/>
    </row>
    <row r="363" spans="8:8" ht="15" customHeight="1">
      <c r="H363" s="32"/>
    </row>
    <row r="364" spans="8:8" ht="15" customHeight="1">
      <c r="H364" s="32"/>
    </row>
    <row r="365" spans="8:8" ht="15" customHeight="1">
      <c r="H365" s="32"/>
    </row>
    <row r="366" spans="8:8" ht="15" customHeight="1">
      <c r="H366" s="32"/>
    </row>
    <row r="367" spans="8:8" ht="15" customHeight="1">
      <c r="H367" s="32"/>
    </row>
    <row r="368" spans="8:8" ht="15" customHeight="1">
      <c r="H368" s="32"/>
    </row>
    <row r="369" spans="8:8" ht="15" customHeight="1">
      <c r="H369" s="32"/>
    </row>
    <row r="370" spans="8:8" ht="15" customHeight="1">
      <c r="H370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1"/>
  <sheetViews>
    <sheetView zoomScale="70" zoomScaleNormal="70" workbookViewId="0">
      <selection activeCell="D13" sqref="D13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962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45533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982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289">
        <v>1</v>
      </c>
      <c r="B10" s="290">
        <v>45468</v>
      </c>
      <c r="C10" s="291"/>
      <c r="D10" s="292" t="s">
        <v>389</v>
      </c>
      <c r="E10" s="293" t="s">
        <v>543</v>
      </c>
      <c r="F10" s="294">
        <v>830</v>
      </c>
      <c r="G10" s="295">
        <v>795</v>
      </c>
      <c r="H10" s="294">
        <v>780</v>
      </c>
      <c r="I10" s="294" t="s">
        <v>879</v>
      </c>
      <c r="J10" s="284" t="s">
        <v>904</v>
      </c>
      <c r="K10" s="284">
        <f t="shared" ref="K10" si="0">H10-F10</f>
        <v>-50</v>
      </c>
      <c r="L10" s="285">
        <f t="shared" ref="L10" si="1">(F10*-0.3)/100</f>
        <v>-2.4900000000000002</v>
      </c>
      <c r="M10" s="286">
        <f t="shared" ref="M10" si="2">(K10+L10)/F10</f>
        <v>-6.3240963855421689E-2</v>
      </c>
      <c r="N10" s="284" t="s">
        <v>555</v>
      </c>
      <c r="O10" s="287">
        <v>45509</v>
      </c>
      <c r="P10" s="288"/>
      <c r="Q10" s="221"/>
      <c r="R10" s="54" t="s">
        <v>837</v>
      </c>
    </row>
    <row r="11" spans="1:26" ht="15" customHeight="1">
      <c r="A11" s="280">
        <v>2</v>
      </c>
      <c r="B11" s="255">
        <v>45470</v>
      </c>
      <c r="C11" s="281"/>
      <c r="D11" s="282" t="s">
        <v>65</v>
      </c>
      <c r="E11" s="283" t="s">
        <v>543</v>
      </c>
      <c r="F11" s="239">
        <v>9325</v>
      </c>
      <c r="G11" s="240">
        <v>8900</v>
      </c>
      <c r="H11" s="239">
        <v>9825</v>
      </c>
      <c r="I11" s="239" t="s">
        <v>880</v>
      </c>
      <c r="J11" s="238" t="s">
        <v>901</v>
      </c>
      <c r="K11" s="238">
        <f t="shared" ref="K11:K12" si="3">H11-F11</f>
        <v>500</v>
      </c>
      <c r="L11" s="251">
        <f t="shared" ref="L11:L12" si="4">(F11*-0.3)/100</f>
        <v>-27.975000000000001</v>
      </c>
      <c r="M11" s="252">
        <f t="shared" ref="M11:M12" si="5">(K11+L11)/F11</f>
        <v>5.0619302949061661E-2</v>
      </c>
      <c r="N11" s="238" t="s">
        <v>545</v>
      </c>
      <c r="O11" s="253">
        <v>45505</v>
      </c>
      <c r="P11" s="254"/>
      <c r="Q11" s="221"/>
      <c r="R11" s="54" t="s">
        <v>837</v>
      </c>
    </row>
    <row r="12" spans="1:26" ht="15" customHeight="1">
      <c r="A12" s="289">
        <v>3</v>
      </c>
      <c r="B12" s="290">
        <v>45474</v>
      </c>
      <c r="C12" s="291"/>
      <c r="D12" s="292" t="s">
        <v>205</v>
      </c>
      <c r="E12" s="293" t="s">
        <v>543</v>
      </c>
      <c r="F12" s="294">
        <v>3075</v>
      </c>
      <c r="G12" s="295">
        <v>2940</v>
      </c>
      <c r="H12" s="294">
        <v>2900</v>
      </c>
      <c r="I12" s="294" t="s">
        <v>881</v>
      </c>
      <c r="J12" s="284" t="s">
        <v>905</v>
      </c>
      <c r="K12" s="284">
        <f t="shared" si="3"/>
        <v>-175</v>
      </c>
      <c r="L12" s="285">
        <f t="shared" si="4"/>
        <v>-9.2249999999999996</v>
      </c>
      <c r="M12" s="286">
        <f t="shared" si="5"/>
        <v>-5.9910569105691057E-2</v>
      </c>
      <c r="N12" s="284" t="s">
        <v>555</v>
      </c>
      <c r="O12" s="287">
        <v>45509</v>
      </c>
      <c r="P12" s="288"/>
      <c r="Q12" s="221"/>
      <c r="R12" s="54" t="s">
        <v>837</v>
      </c>
    </row>
    <row r="13" spans="1:26" ht="15" customHeight="1">
      <c r="A13" s="289">
        <v>4</v>
      </c>
      <c r="B13" s="290">
        <v>45492</v>
      </c>
      <c r="C13" s="291"/>
      <c r="D13" s="292" t="s">
        <v>67</v>
      </c>
      <c r="E13" s="293" t="s">
        <v>543</v>
      </c>
      <c r="F13" s="294">
        <v>1617</v>
      </c>
      <c r="G13" s="295">
        <v>1560</v>
      </c>
      <c r="H13" s="294">
        <v>1555</v>
      </c>
      <c r="I13" s="294" t="s">
        <v>887</v>
      </c>
      <c r="J13" s="284" t="s">
        <v>915</v>
      </c>
      <c r="K13" s="284">
        <f t="shared" ref="K13" si="6">H13-F13</f>
        <v>-62</v>
      </c>
      <c r="L13" s="285">
        <f t="shared" ref="L13" si="7">(F13*-0.3)/100</f>
        <v>-4.851</v>
      </c>
      <c r="M13" s="286">
        <f t="shared" ref="M13" si="8">(K13+L13)/F13</f>
        <v>-4.1342609771181198E-2</v>
      </c>
      <c r="N13" s="284" t="s">
        <v>555</v>
      </c>
      <c r="O13" s="287">
        <v>45512</v>
      </c>
      <c r="P13" s="288"/>
      <c r="Q13" s="221"/>
      <c r="R13" s="54" t="s">
        <v>837</v>
      </c>
    </row>
    <row r="14" spans="1:26" ht="15" customHeight="1">
      <c r="A14" s="180">
        <v>5</v>
      </c>
      <c r="B14" s="177">
        <v>45498</v>
      </c>
      <c r="C14" s="181"/>
      <c r="D14" s="185" t="s">
        <v>183</v>
      </c>
      <c r="E14" s="182" t="s">
        <v>543</v>
      </c>
      <c r="F14" s="176" t="s">
        <v>889</v>
      </c>
      <c r="G14" s="178">
        <v>2330</v>
      </c>
      <c r="H14" s="176"/>
      <c r="I14" s="176" t="s">
        <v>890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2492.5</v>
      </c>
      <c r="Q14" s="221"/>
      <c r="R14" s="54" t="s">
        <v>837</v>
      </c>
    </row>
    <row r="15" spans="1:26" ht="15" customHeight="1">
      <c r="A15" s="289">
        <v>6</v>
      </c>
      <c r="B15" s="290">
        <v>45499</v>
      </c>
      <c r="C15" s="291"/>
      <c r="D15" s="292" t="s">
        <v>834</v>
      </c>
      <c r="E15" s="293" t="s">
        <v>543</v>
      </c>
      <c r="F15" s="294">
        <v>173.5</v>
      </c>
      <c r="G15" s="295">
        <v>164</v>
      </c>
      <c r="H15" s="294">
        <v>163.5</v>
      </c>
      <c r="I15" s="294" t="s">
        <v>893</v>
      </c>
      <c r="J15" s="284" t="s">
        <v>928</v>
      </c>
      <c r="K15" s="284">
        <f t="shared" ref="K15" si="9">H15-F15</f>
        <v>-10</v>
      </c>
      <c r="L15" s="285">
        <f t="shared" ref="L15" si="10">(F15*-0.3)/100</f>
        <v>-0.52049999999999996</v>
      </c>
      <c r="M15" s="286">
        <f t="shared" ref="M15" si="11">(K15+L15)/F15</f>
        <v>-6.0636887608069165E-2</v>
      </c>
      <c r="N15" s="284" t="s">
        <v>555</v>
      </c>
      <c r="O15" s="287">
        <v>45517</v>
      </c>
      <c r="P15" s="288"/>
      <c r="Q15" s="221"/>
      <c r="R15" s="54" t="s">
        <v>837</v>
      </c>
    </row>
    <row r="16" spans="1:26" ht="15" customHeight="1">
      <c r="A16" s="280">
        <v>7</v>
      </c>
      <c r="B16" s="255">
        <v>45499</v>
      </c>
      <c r="C16" s="281"/>
      <c r="D16" s="282" t="s">
        <v>801</v>
      </c>
      <c r="E16" s="283" t="s">
        <v>543</v>
      </c>
      <c r="F16" s="239">
        <v>840</v>
      </c>
      <c r="G16" s="240">
        <v>790</v>
      </c>
      <c r="H16" s="239">
        <v>882</v>
      </c>
      <c r="I16" s="239" t="s">
        <v>879</v>
      </c>
      <c r="J16" s="238" t="s">
        <v>728</v>
      </c>
      <c r="K16" s="238">
        <f t="shared" ref="K16:K17" si="12">H16-F16</f>
        <v>42</v>
      </c>
      <c r="L16" s="251">
        <f t="shared" ref="L16:L17" si="13">(F16*-0.3)/100</f>
        <v>-2.52</v>
      </c>
      <c r="M16" s="252">
        <f t="shared" ref="M16:M17" si="14">(K16+L16)/F16</f>
        <v>4.6999999999999993E-2</v>
      </c>
      <c r="N16" s="238" t="s">
        <v>545</v>
      </c>
      <c r="O16" s="253">
        <v>45506</v>
      </c>
      <c r="P16" s="254"/>
      <c r="Q16" s="221"/>
      <c r="R16" s="54" t="s">
        <v>837</v>
      </c>
    </row>
    <row r="17" spans="1:18" ht="15" customHeight="1">
      <c r="A17" s="289">
        <v>8</v>
      </c>
      <c r="B17" s="290">
        <v>45502</v>
      </c>
      <c r="C17" s="291"/>
      <c r="D17" s="292" t="s">
        <v>343</v>
      </c>
      <c r="E17" s="293" t="s">
        <v>543</v>
      </c>
      <c r="F17" s="294">
        <v>1710</v>
      </c>
      <c r="G17" s="295">
        <v>1645</v>
      </c>
      <c r="H17" s="294">
        <v>1605</v>
      </c>
      <c r="I17" s="294" t="s">
        <v>894</v>
      </c>
      <c r="J17" s="284" t="s">
        <v>903</v>
      </c>
      <c r="K17" s="284">
        <f t="shared" si="12"/>
        <v>-105</v>
      </c>
      <c r="L17" s="285">
        <f t="shared" si="13"/>
        <v>-5.13</v>
      </c>
      <c r="M17" s="286">
        <f t="shared" si="14"/>
        <v>-6.4403508771929824E-2</v>
      </c>
      <c r="N17" s="284" t="s">
        <v>555</v>
      </c>
      <c r="O17" s="287">
        <v>45509</v>
      </c>
      <c r="P17" s="288"/>
      <c r="Q17" s="221"/>
      <c r="R17" s="54" t="s">
        <v>837</v>
      </c>
    </row>
    <row r="18" spans="1:18" ht="15" customHeight="1">
      <c r="A18" s="280">
        <v>9</v>
      </c>
      <c r="B18" s="255">
        <v>45503</v>
      </c>
      <c r="C18" s="281"/>
      <c r="D18" s="282" t="s">
        <v>164</v>
      </c>
      <c r="E18" s="283" t="s">
        <v>543</v>
      </c>
      <c r="F18" s="239">
        <v>5105</v>
      </c>
      <c r="G18" s="240">
        <v>4800</v>
      </c>
      <c r="H18" s="239">
        <v>5380</v>
      </c>
      <c r="I18" s="239" t="s">
        <v>895</v>
      </c>
      <c r="J18" s="238" t="s">
        <v>953</v>
      </c>
      <c r="K18" s="238">
        <f t="shared" ref="K18" si="15">H18-F18</f>
        <v>275</v>
      </c>
      <c r="L18" s="251">
        <f t="shared" ref="L18" si="16">(F18*-0.3)/100</f>
        <v>-15.315</v>
      </c>
      <c r="M18" s="252">
        <f t="shared" ref="M18" si="17">(K18+L18)/F18</f>
        <v>5.086875612144956E-2</v>
      </c>
      <c r="N18" s="238" t="s">
        <v>545</v>
      </c>
      <c r="O18" s="253">
        <v>45524</v>
      </c>
      <c r="P18" s="254"/>
      <c r="Q18" s="221"/>
      <c r="R18" s="54" t="s">
        <v>838</v>
      </c>
    </row>
    <row r="19" spans="1:18" ht="15" customHeight="1">
      <c r="A19" s="289">
        <v>10</v>
      </c>
      <c r="B19" s="290">
        <v>45503</v>
      </c>
      <c r="C19" s="291"/>
      <c r="D19" s="292" t="s">
        <v>297</v>
      </c>
      <c r="E19" s="293" t="s">
        <v>543</v>
      </c>
      <c r="F19" s="294">
        <v>1565</v>
      </c>
      <c r="G19" s="295">
        <v>1495</v>
      </c>
      <c r="H19" s="294">
        <v>1490</v>
      </c>
      <c r="I19" s="294" t="s">
        <v>896</v>
      </c>
      <c r="J19" s="284" t="s">
        <v>910</v>
      </c>
      <c r="K19" s="284">
        <f t="shared" ref="K19" si="18">H19-F19</f>
        <v>-75</v>
      </c>
      <c r="L19" s="285">
        <f t="shared" ref="L19" si="19">(F19*-0.3)/100</f>
        <v>-4.6950000000000003</v>
      </c>
      <c r="M19" s="286">
        <f t="shared" ref="M19" si="20">(K19+L19)/F19</f>
        <v>-5.0923322683706064E-2</v>
      </c>
      <c r="N19" s="284" t="s">
        <v>555</v>
      </c>
      <c r="O19" s="287">
        <v>45510</v>
      </c>
      <c r="P19" s="288"/>
      <c r="Q19" s="221"/>
      <c r="R19" s="54" t="s">
        <v>837</v>
      </c>
    </row>
    <row r="20" spans="1:18" ht="15" customHeight="1">
      <c r="A20" s="289">
        <v>11</v>
      </c>
      <c r="B20" s="290">
        <v>45503</v>
      </c>
      <c r="C20" s="291"/>
      <c r="D20" s="292" t="s">
        <v>150</v>
      </c>
      <c r="E20" s="293" t="s">
        <v>543</v>
      </c>
      <c r="F20" s="294">
        <v>177.5</v>
      </c>
      <c r="G20" s="295">
        <v>167</v>
      </c>
      <c r="H20" s="294">
        <v>167</v>
      </c>
      <c r="I20" s="294" t="s">
        <v>886</v>
      </c>
      <c r="J20" s="284" t="s">
        <v>911</v>
      </c>
      <c r="K20" s="284">
        <f t="shared" ref="K20" si="21">H20-F20</f>
        <v>-10.5</v>
      </c>
      <c r="L20" s="285">
        <f t="shared" ref="L20" si="22">(F20*-0.3)/100</f>
        <v>-0.53249999999999997</v>
      </c>
      <c r="M20" s="286">
        <f t="shared" ref="M20" si="23">(K20+L20)/F20</f>
        <v>-6.2154929577464789E-2</v>
      </c>
      <c r="N20" s="284" t="s">
        <v>555</v>
      </c>
      <c r="O20" s="287">
        <v>45510</v>
      </c>
      <c r="P20" s="288"/>
      <c r="Q20" s="221"/>
      <c r="R20" s="54" t="s">
        <v>837</v>
      </c>
    </row>
    <row r="21" spans="1:18" ht="15" customHeight="1">
      <c r="A21" s="289">
        <v>12</v>
      </c>
      <c r="B21" s="290">
        <v>45505</v>
      </c>
      <c r="C21" s="291"/>
      <c r="D21" s="292" t="s">
        <v>227</v>
      </c>
      <c r="E21" s="293" t="s">
        <v>543</v>
      </c>
      <c r="F21" s="294">
        <v>5700</v>
      </c>
      <c r="G21" s="295">
        <v>5400</v>
      </c>
      <c r="H21" s="294">
        <v>5375</v>
      </c>
      <c r="I21" s="294" t="s">
        <v>900</v>
      </c>
      <c r="J21" s="284" t="s">
        <v>902</v>
      </c>
      <c r="K21" s="284">
        <f t="shared" ref="K21:K23" si="24">H21-F21</f>
        <v>-325</v>
      </c>
      <c r="L21" s="285">
        <f t="shared" ref="L21:L23" si="25">(F21*-0.3)/100</f>
        <v>-17.100000000000001</v>
      </c>
      <c r="M21" s="286">
        <f t="shared" ref="M21:M23" si="26">(K21+L21)/F21</f>
        <v>-6.0017543859649129E-2</v>
      </c>
      <c r="N21" s="284" t="s">
        <v>555</v>
      </c>
      <c r="O21" s="287">
        <v>45509</v>
      </c>
      <c r="P21" s="288"/>
      <c r="Q21" s="221"/>
    </row>
    <row r="22" spans="1:18" ht="15" customHeight="1">
      <c r="A22" s="280">
        <v>13</v>
      </c>
      <c r="B22" s="255">
        <v>45510</v>
      </c>
      <c r="C22" s="281"/>
      <c r="D22" s="282" t="s">
        <v>220</v>
      </c>
      <c r="E22" s="283" t="s">
        <v>543</v>
      </c>
      <c r="F22" s="239">
        <v>1029</v>
      </c>
      <c r="G22" s="240">
        <v>948</v>
      </c>
      <c r="H22" s="239">
        <v>1078</v>
      </c>
      <c r="I22" s="239" t="s">
        <v>906</v>
      </c>
      <c r="J22" s="238" t="s">
        <v>770</v>
      </c>
      <c r="K22" s="238">
        <f t="shared" si="24"/>
        <v>49</v>
      </c>
      <c r="L22" s="251">
        <f t="shared" si="25"/>
        <v>-3.0869999999999997</v>
      </c>
      <c r="M22" s="252">
        <f t="shared" si="26"/>
        <v>4.4619047619047614E-2</v>
      </c>
      <c r="N22" s="238" t="s">
        <v>545</v>
      </c>
      <c r="O22" s="253">
        <v>45516</v>
      </c>
      <c r="P22" s="254"/>
      <c r="Q22" s="221"/>
    </row>
    <row r="23" spans="1:18" ht="15" customHeight="1">
      <c r="A23" s="280">
        <v>14</v>
      </c>
      <c r="B23" s="255">
        <v>45510</v>
      </c>
      <c r="C23" s="281"/>
      <c r="D23" s="282" t="s">
        <v>162</v>
      </c>
      <c r="E23" s="283" t="s">
        <v>543</v>
      </c>
      <c r="F23" s="239">
        <v>3595</v>
      </c>
      <c r="G23" s="240">
        <v>3440</v>
      </c>
      <c r="H23" s="239">
        <v>3735</v>
      </c>
      <c r="I23" s="239" t="s">
        <v>907</v>
      </c>
      <c r="J23" s="238" t="s">
        <v>690</v>
      </c>
      <c r="K23" s="238">
        <f t="shared" si="24"/>
        <v>140</v>
      </c>
      <c r="L23" s="251">
        <f t="shared" si="25"/>
        <v>-10.785</v>
      </c>
      <c r="M23" s="252">
        <f t="shared" si="26"/>
        <v>3.5942976356050073E-2</v>
      </c>
      <c r="N23" s="238" t="s">
        <v>545</v>
      </c>
      <c r="O23" s="253">
        <v>45531</v>
      </c>
      <c r="P23" s="254"/>
      <c r="Q23" s="221"/>
    </row>
    <row r="24" spans="1:18" ht="15" customHeight="1">
      <c r="A24" s="280">
        <v>15</v>
      </c>
      <c r="B24" s="255">
        <v>45510</v>
      </c>
      <c r="C24" s="281"/>
      <c r="D24" s="282" t="s">
        <v>497</v>
      </c>
      <c r="E24" s="283" t="s">
        <v>543</v>
      </c>
      <c r="F24" s="239">
        <v>259</v>
      </c>
      <c r="G24" s="240">
        <v>246</v>
      </c>
      <c r="H24" s="239">
        <v>271.5</v>
      </c>
      <c r="I24" s="239" t="s">
        <v>908</v>
      </c>
      <c r="J24" s="238" t="s">
        <v>913</v>
      </c>
      <c r="K24" s="238">
        <f t="shared" ref="K24:K25" si="27">H24-F24</f>
        <v>12.5</v>
      </c>
      <c r="L24" s="251">
        <f t="shared" ref="L24:L25" si="28">(F24*-0.3)/100</f>
        <v>-0.77700000000000002</v>
      </c>
      <c r="M24" s="252">
        <f t="shared" ref="M24:M25" si="29">(K24+L24)/F24</f>
        <v>4.5262548262548268E-2</v>
      </c>
      <c r="N24" s="238" t="s">
        <v>545</v>
      </c>
      <c r="O24" s="253">
        <v>45512</v>
      </c>
      <c r="P24" s="254"/>
      <c r="Q24" s="221"/>
    </row>
    <row r="25" spans="1:18" ht="15" customHeight="1">
      <c r="A25" s="280">
        <v>16</v>
      </c>
      <c r="B25" s="255">
        <v>45510</v>
      </c>
      <c r="C25" s="281"/>
      <c r="D25" s="282" t="s">
        <v>74</v>
      </c>
      <c r="E25" s="283" t="s">
        <v>543</v>
      </c>
      <c r="F25" s="239">
        <v>292</v>
      </c>
      <c r="G25" s="240">
        <v>268</v>
      </c>
      <c r="H25" s="239">
        <v>308</v>
      </c>
      <c r="I25" s="239" t="s">
        <v>909</v>
      </c>
      <c r="J25" s="238" t="s">
        <v>972</v>
      </c>
      <c r="K25" s="238">
        <f t="shared" si="27"/>
        <v>16</v>
      </c>
      <c r="L25" s="251">
        <f t="shared" si="28"/>
        <v>-0.87599999999999989</v>
      </c>
      <c r="M25" s="252">
        <f t="shared" si="29"/>
        <v>5.1794520547945207E-2</v>
      </c>
      <c r="N25" s="238" t="s">
        <v>545</v>
      </c>
      <c r="O25" s="253">
        <v>45527</v>
      </c>
      <c r="P25" s="254"/>
      <c r="Q25" s="221"/>
    </row>
    <row r="26" spans="1:18" ht="15" customHeight="1">
      <c r="A26" s="280">
        <v>17</v>
      </c>
      <c r="B26" s="255">
        <v>45512</v>
      </c>
      <c r="C26" s="281"/>
      <c r="D26" s="282" t="s">
        <v>78</v>
      </c>
      <c r="E26" s="283" t="s">
        <v>543</v>
      </c>
      <c r="F26" s="239">
        <v>1456</v>
      </c>
      <c r="G26" s="240">
        <v>1390</v>
      </c>
      <c r="H26" s="239">
        <v>1520</v>
      </c>
      <c r="I26" s="239" t="s">
        <v>912</v>
      </c>
      <c r="J26" s="238" t="s">
        <v>1035</v>
      </c>
      <c r="K26" s="238">
        <f t="shared" ref="K26" si="30">H26-F26</f>
        <v>64</v>
      </c>
      <c r="L26" s="251">
        <f t="shared" ref="L26" si="31">(F26*-0.3)/100</f>
        <v>-4.3680000000000003</v>
      </c>
      <c r="M26" s="252">
        <f t="shared" ref="M26" si="32">(K26+L26)/F26</f>
        <v>4.0956043956043957E-2</v>
      </c>
      <c r="N26" s="238" t="s">
        <v>545</v>
      </c>
      <c r="O26" s="253">
        <v>45531</v>
      </c>
      <c r="P26" s="254"/>
      <c r="Q26" s="221"/>
    </row>
    <row r="27" spans="1:18" ht="15" customHeight="1">
      <c r="A27" s="280">
        <v>18</v>
      </c>
      <c r="B27" s="255">
        <v>45512</v>
      </c>
      <c r="C27" s="281"/>
      <c r="D27" s="282" t="s">
        <v>56</v>
      </c>
      <c r="E27" s="283" t="s">
        <v>543</v>
      </c>
      <c r="F27" s="239">
        <v>247.5</v>
      </c>
      <c r="G27" s="240">
        <v>232</v>
      </c>
      <c r="H27" s="239">
        <v>261</v>
      </c>
      <c r="I27" s="239" t="s">
        <v>914</v>
      </c>
      <c r="J27" s="238" t="s">
        <v>954</v>
      </c>
      <c r="K27" s="238">
        <f t="shared" ref="K27" si="33">H27-F27</f>
        <v>13.5</v>
      </c>
      <c r="L27" s="251">
        <f t="shared" ref="L27" si="34">(F27*-0.3)/100</f>
        <v>-0.74250000000000005</v>
      </c>
      <c r="M27" s="252">
        <f t="shared" ref="M27" si="35">(K27+L27)/F27</f>
        <v>5.1545454545454547E-2</v>
      </c>
      <c r="N27" s="238" t="s">
        <v>545</v>
      </c>
      <c r="O27" s="253">
        <v>45524</v>
      </c>
      <c r="P27" s="254"/>
      <c r="Q27" s="221"/>
    </row>
    <row r="28" spans="1:18" ht="15" customHeight="1">
      <c r="A28" s="280">
        <v>19</v>
      </c>
      <c r="B28" s="255">
        <v>45512</v>
      </c>
      <c r="C28" s="281"/>
      <c r="D28" s="282" t="s">
        <v>287</v>
      </c>
      <c r="E28" s="283" t="s">
        <v>543</v>
      </c>
      <c r="F28" s="239">
        <v>363</v>
      </c>
      <c r="G28" s="240">
        <v>345</v>
      </c>
      <c r="H28" s="239">
        <v>381.5</v>
      </c>
      <c r="I28" s="239" t="s">
        <v>916</v>
      </c>
      <c r="J28" s="238" t="s">
        <v>952</v>
      </c>
      <c r="K28" s="238">
        <f t="shared" ref="K28" si="36">H28-F28</f>
        <v>18.5</v>
      </c>
      <c r="L28" s="251">
        <f t="shared" ref="L28" si="37">(F28*-0.3)/100</f>
        <v>-1.089</v>
      </c>
      <c r="M28" s="252">
        <f t="shared" ref="M28" si="38">(K28+L28)/F28</f>
        <v>4.7964187327823697E-2</v>
      </c>
      <c r="N28" s="238" t="s">
        <v>545</v>
      </c>
      <c r="O28" s="253">
        <v>45524</v>
      </c>
      <c r="P28" s="254"/>
      <c r="Q28" s="221"/>
    </row>
    <row r="29" spans="1:18" ht="15" customHeight="1">
      <c r="A29" s="289">
        <v>20</v>
      </c>
      <c r="B29" s="290">
        <v>45513</v>
      </c>
      <c r="C29" s="291"/>
      <c r="D29" s="292" t="s">
        <v>59</v>
      </c>
      <c r="E29" s="293" t="s">
        <v>543</v>
      </c>
      <c r="F29" s="294">
        <v>2010</v>
      </c>
      <c r="G29" s="295">
        <v>1930</v>
      </c>
      <c r="H29" s="294">
        <v>1915</v>
      </c>
      <c r="I29" s="294" t="s">
        <v>921</v>
      </c>
      <c r="J29" s="284" t="s">
        <v>664</v>
      </c>
      <c r="K29" s="284">
        <f t="shared" ref="K29" si="39">H29-F29</f>
        <v>-95</v>
      </c>
      <c r="L29" s="285">
        <f t="shared" ref="L29" si="40">(F29*-0.3)/100</f>
        <v>-6.03</v>
      </c>
      <c r="M29" s="286">
        <f t="shared" ref="M29" si="41">(K29+L29)/F29</f>
        <v>-5.0263681592039804E-2</v>
      </c>
      <c r="N29" s="284" t="s">
        <v>555</v>
      </c>
      <c r="O29" s="287">
        <v>45517</v>
      </c>
      <c r="P29" s="288"/>
      <c r="Q29" s="221"/>
    </row>
    <row r="30" spans="1:18" ht="15" customHeight="1">
      <c r="A30" s="180">
        <v>21</v>
      </c>
      <c r="B30" s="177">
        <v>45516</v>
      </c>
      <c r="C30" s="181"/>
      <c r="D30" s="185" t="s">
        <v>133</v>
      </c>
      <c r="E30" s="182" t="s">
        <v>543</v>
      </c>
      <c r="F30" s="176" t="s">
        <v>922</v>
      </c>
      <c r="G30" s="178">
        <v>2540</v>
      </c>
      <c r="H30" s="176"/>
      <c r="I30" s="176" t="s">
        <v>923</v>
      </c>
      <c r="J30" s="178" t="s">
        <v>544</v>
      </c>
      <c r="K30" s="178"/>
      <c r="L30" s="179"/>
      <c r="M30" s="183"/>
      <c r="N30" s="178"/>
      <c r="O30" s="184"/>
      <c r="P30" s="179">
        <f>VLOOKUP(D30,'MidCap Intra'!$B$11:$C$571,2,0)</f>
        <v>2764.35</v>
      </c>
      <c r="Q30" s="221"/>
    </row>
    <row r="31" spans="1:18" ht="15" customHeight="1">
      <c r="A31" s="280">
        <v>22</v>
      </c>
      <c r="B31" s="255">
        <v>45516</v>
      </c>
      <c r="C31" s="281"/>
      <c r="D31" s="282" t="s">
        <v>211</v>
      </c>
      <c r="E31" s="283" t="s">
        <v>543</v>
      </c>
      <c r="F31" s="239">
        <v>6890</v>
      </c>
      <c r="G31" s="240">
        <v>6490</v>
      </c>
      <c r="H31" s="239">
        <v>7240</v>
      </c>
      <c r="I31" s="239" t="s">
        <v>924</v>
      </c>
      <c r="J31" s="238" t="s">
        <v>940</v>
      </c>
      <c r="K31" s="238">
        <f t="shared" ref="K31" si="42">H31-F31</f>
        <v>350</v>
      </c>
      <c r="L31" s="251">
        <f t="shared" ref="L31" si="43">(F31*-0.3)/100</f>
        <v>-20.67</v>
      </c>
      <c r="M31" s="252">
        <f t="shared" ref="M31" si="44">(K31+L31)/F31</f>
        <v>4.7798258345428155E-2</v>
      </c>
      <c r="N31" s="238" t="s">
        <v>545</v>
      </c>
      <c r="O31" s="253">
        <v>45523</v>
      </c>
      <c r="P31" s="254"/>
      <c r="Q31" s="221"/>
    </row>
    <row r="32" spans="1:18" ht="15" customHeight="1">
      <c r="A32" s="280">
        <v>23</v>
      </c>
      <c r="B32" s="255">
        <v>45520</v>
      </c>
      <c r="C32" s="281"/>
      <c r="D32" s="282" t="s">
        <v>297</v>
      </c>
      <c r="E32" s="283" t="s">
        <v>543</v>
      </c>
      <c r="F32" s="239">
        <v>1420</v>
      </c>
      <c r="G32" s="240">
        <v>1335</v>
      </c>
      <c r="H32" s="239">
        <v>1498</v>
      </c>
      <c r="I32" s="239" t="s">
        <v>934</v>
      </c>
      <c r="J32" s="238" t="s">
        <v>937</v>
      </c>
      <c r="K32" s="238">
        <f t="shared" ref="K32" si="45">H32-F32</f>
        <v>78</v>
      </c>
      <c r="L32" s="251">
        <f t="shared" ref="L32" si="46">(F32*-0.3)/100</f>
        <v>-4.26</v>
      </c>
      <c r="M32" s="252">
        <f t="shared" ref="M32" si="47">(K32+L32)/F32</f>
        <v>5.1929577464788726E-2</v>
      </c>
      <c r="N32" s="238" t="s">
        <v>545</v>
      </c>
      <c r="O32" s="253">
        <v>45523</v>
      </c>
      <c r="P32" s="254"/>
      <c r="Q32" s="221"/>
    </row>
    <row r="33" spans="1:17" ht="15" customHeight="1">
      <c r="A33" s="280">
        <v>24</v>
      </c>
      <c r="B33" s="255">
        <v>45523</v>
      </c>
      <c r="C33" s="281"/>
      <c r="D33" s="282" t="s">
        <v>273</v>
      </c>
      <c r="E33" s="283" t="s">
        <v>543</v>
      </c>
      <c r="F33" s="239">
        <v>491</v>
      </c>
      <c r="G33" s="240">
        <v>468</v>
      </c>
      <c r="H33" s="239">
        <v>519</v>
      </c>
      <c r="I33" s="239" t="s">
        <v>936</v>
      </c>
      <c r="J33" s="238" t="s">
        <v>1012</v>
      </c>
      <c r="K33" s="238">
        <f t="shared" ref="K33" si="48">H33-F33</f>
        <v>28</v>
      </c>
      <c r="L33" s="251">
        <f t="shared" ref="L33" si="49">(F33*-0.3)/100</f>
        <v>-1.4729999999999999</v>
      </c>
      <c r="M33" s="252">
        <f t="shared" ref="M33" si="50">(K33+L33)/F33</f>
        <v>5.4026476578411406E-2</v>
      </c>
      <c r="N33" s="238" t="s">
        <v>545</v>
      </c>
      <c r="O33" s="253">
        <v>45530</v>
      </c>
      <c r="P33" s="254"/>
      <c r="Q33" s="221"/>
    </row>
    <row r="34" spans="1:17" ht="15" customHeight="1">
      <c r="A34" s="280">
        <v>25</v>
      </c>
      <c r="B34" s="255">
        <v>45524</v>
      </c>
      <c r="C34" s="281"/>
      <c r="D34" s="282" t="s">
        <v>135</v>
      </c>
      <c r="E34" s="283" t="s">
        <v>543</v>
      </c>
      <c r="F34" s="239">
        <v>2035</v>
      </c>
      <c r="G34" s="240">
        <v>1900</v>
      </c>
      <c r="H34" s="239">
        <v>2149</v>
      </c>
      <c r="I34" s="239" t="s">
        <v>944</v>
      </c>
      <c r="J34" s="238" t="s">
        <v>1036</v>
      </c>
      <c r="K34" s="238">
        <f t="shared" ref="K34" si="51">H34-F34</f>
        <v>114</v>
      </c>
      <c r="L34" s="251">
        <f t="shared" ref="L34" si="52">(F34*-0.3)/100</f>
        <v>-6.1050000000000004</v>
      </c>
      <c r="M34" s="252">
        <f t="shared" ref="M34" si="53">(K34+L34)/F34</f>
        <v>5.3019656019656018E-2</v>
      </c>
      <c r="N34" s="238" t="s">
        <v>545</v>
      </c>
      <c r="O34" s="253">
        <v>45531</v>
      </c>
      <c r="P34" s="254"/>
      <c r="Q34" s="221"/>
    </row>
    <row r="35" spans="1:17" ht="15" customHeight="1">
      <c r="A35" s="180">
        <v>26</v>
      </c>
      <c r="B35" s="177">
        <v>45524</v>
      </c>
      <c r="C35" s="181"/>
      <c r="D35" s="185" t="s">
        <v>495</v>
      </c>
      <c r="E35" s="182" t="s">
        <v>543</v>
      </c>
      <c r="F35" s="176" t="s">
        <v>945</v>
      </c>
      <c r="G35" s="178">
        <v>699</v>
      </c>
      <c r="H35" s="176"/>
      <c r="I35" s="176" t="s">
        <v>946</v>
      </c>
      <c r="J35" s="178" t="s">
        <v>544</v>
      </c>
      <c r="K35" s="178"/>
      <c r="L35" s="179"/>
      <c r="M35" s="183"/>
      <c r="N35" s="178"/>
      <c r="O35" s="184"/>
      <c r="P35" s="179">
        <f>VLOOKUP(D35,'MidCap Intra'!$B$11:$C$571,2,0)</f>
        <v>746.8</v>
      </c>
      <c r="Q35" s="221"/>
    </row>
    <row r="36" spans="1:17" ht="15" customHeight="1">
      <c r="A36" s="180">
        <v>27</v>
      </c>
      <c r="B36" s="177">
        <v>45524</v>
      </c>
      <c r="C36" s="181"/>
      <c r="D36" s="185" t="s">
        <v>219</v>
      </c>
      <c r="E36" s="182" t="s">
        <v>543</v>
      </c>
      <c r="F36" s="176" t="s">
        <v>947</v>
      </c>
      <c r="G36" s="178">
        <v>1120</v>
      </c>
      <c r="H36" s="176"/>
      <c r="I36" s="176" t="s">
        <v>948</v>
      </c>
      <c r="J36" s="178" t="s">
        <v>544</v>
      </c>
      <c r="K36" s="178"/>
      <c r="L36" s="179"/>
      <c r="M36" s="183"/>
      <c r="N36" s="178"/>
      <c r="O36" s="184"/>
      <c r="P36" s="179">
        <f>VLOOKUP(D36,'MidCap Intra'!$B$11:$C$571,2,0)</f>
        <v>1201.1500000000001</v>
      </c>
      <c r="Q36" s="221"/>
    </row>
    <row r="37" spans="1:17" ht="15" customHeight="1">
      <c r="A37" s="280">
        <v>28</v>
      </c>
      <c r="B37" s="255">
        <v>45524</v>
      </c>
      <c r="C37" s="281"/>
      <c r="D37" s="282" t="s">
        <v>168</v>
      </c>
      <c r="E37" s="283" t="s">
        <v>543</v>
      </c>
      <c r="F37" s="239">
        <v>203</v>
      </c>
      <c r="G37" s="240">
        <v>188</v>
      </c>
      <c r="H37" s="239">
        <v>219</v>
      </c>
      <c r="I37" s="239" t="s">
        <v>949</v>
      </c>
      <c r="J37" s="238" t="s">
        <v>972</v>
      </c>
      <c r="K37" s="238">
        <f t="shared" ref="K37" si="54">H37-F37</f>
        <v>16</v>
      </c>
      <c r="L37" s="251">
        <f t="shared" ref="L37" si="55">(F37*-0.3)/100</f>
        <v>-0.60899999999999999</v>
      </c>
      <c r="M37" s="252">
        <f t="shared" ref="M37" si="56">(K37+L37)/F37</f>
        <v>7.5817733990147781E-2</v>
      </c>
      <c r="N37" s="238" t="s">
        <v>545</v>
      </c>
      <c r="O37" s="253">
        <v>45526</v>
      </c>
      <c r="P37" s="254"/>
      <c r="Q37" s="221"/>
    </row>
    <row r="38" spans="1:17" ht="15" customHeight="1">
      <c r="A38" s="180">
        <v>29</v>
      </c>
      <c r="B38" s="177">
        <v>45524</v>
      </c>
      <c r="C38" s="181"/>
      <c r="D38" s="185" t="s">
        <v>211</v>
      </c>
      <c r="E38" s="182" t="s">
        <v>543</v>
      </c>
      <c r="F38" s="176" t="s">
        <v>950</v>
      </c>
      <c r="G38" s="178">
        <v>6640</v>
      </c>
      <c r="H38" s="176"/>
      <c r="I38" s="176" t="s">
        <v>951</v>
      </c>
      <c r="J38" s="178" t="s">
        <v>544</v>
      </c>
      <c r="K38" s="178"/>
      <c r="L38" s="179"/>
      <c r="M38" s="183"/>
      <c r="N38" s="178"/>
      <c r="O38" s="184"/>
      <c r="P38" s="179">
        <f>VLOOKUP(D38,'MidCap Intra'!$B$11:$C$571,2,0)</f>
        <v>6951.45</v>
      </c>
      <c r="Q38" s="221"/>
    </row>
    <row r="39" spans="1:17" ht="15" customHeight="1">
      <c r="A39" s="280">
        <v>30</v>
      </c>
      <c r="B39" s="255">
        <v>45527</v>
      </c>
      <c r="C39" s="281"/>
      <c r="D39" s="282" t="s">
        <v>871</v>
      </c>
      <c r="E39" s="283" t="s">
        <v>543</v>
      </c>
      <c r="F39" s="239">
        <v>1024</v>
      </c>
      <c r="G39" s="240">
        <v>945</v>
      </c>
      <c r="H39" s="239">
        <v>1106</v>
      </c>
      <c r="I39" s="239" t="s">
        <v>906</v>
      </c>
      <c r="J39" s="238" t="s">
        <v>1041</v>
      </c>
      <c r="K39" s="238">
        <f t="shared" ref="K39" si="57">H39-F39</f>
        <v>82</v>
      </c>
      <c r="L39" s="251">
        <f t="shared" ref="L39" si="58">(F39*-0.3)/100</f>
        <v>-3.0720000000000001</v>
      </c>
      <c r="M39" s="252">
        <f t="shared" ref="M39" si="59">(K39+L39)/F39</f>
        <v>7.7078124999999997E-2</v>
      </c>
      <c r="N39" s="238" t="s">
        <v>545</v>
      </c>
      <c r="O39" s="253">
        <v>45531</v>
      </c>
      <c r="P39" s="254"/>
      <c r="Q39" s="221"/>
    </row>
    <row r="40" spans="1:17" ht="15" customHeight="1">
      <c r="A40" s="180">
        <v>31</v>
      </c>
      <c r="B40" s="177">
        <v>45530</v>
      </c>
      <c r="C40" s="181"/>
      <c r="D40" s="185" t="s">
        <v>423</v>
      </c>
      <c r="E40" s="182" t="s">
        <v>543</v>
      </c>
      <c r="F40" s="176" t="s">
        <v>1013</v>
      </c>
      <c r="G40" s="178">
        <v>468</v>
      </c>
      <c r="H40" s="176"/>
      <c r="I40" s="176" t="s">
        <v>1014</v>
      </c>
      <c r="J40" s="178" t="s">
        <v>544</v>
      </c>
      <c r="K40" s="178"/>
      <c r="L40" s="179"/>
      <c r="M40" s="183"/>
      <c r="N40" s="178"/>
      <c r="O40" s="184"/>
      <c r="P40" s="179">
        <f>VLOOKUP(D40,'[1]MidCap Intra'!$B$11:$C$571,2,0)</f>
        <v>510.9</v>
      </c>
      <c r="Q40" s="221"/>
    </row>
    <row r="41" spans="1:17" ht="15" customHeight="1">
      <c r="A41" s="180">
        <v>32</v>
      </c>
      <c r="B41" s="177">
        <v>45531</v>
      </c>
      <c r="C41" s="181"/>
      <c r="D41" s="185" t="s">
        <v>131</v>
      </c>
      <c r="E41" s="182" t="s">
        <v>543</v>
      </c>
      <c r="F41" s="176" t="s">
        <v>1033</v>
      </c>
      <c r="G41" s="178">
        <v>310</v>
      </c>
      <c r="H41" s="176"/>
      <c r="I41" s="176" t="s">
        <v>1034</v>
      </c>
      <c r="J41" s="178" t="s">
        <v>544</v>
      </c>
      <c r="K41" s="178"/>
      <c r="L41" s="179"/>
      <c r="M41" s="183"/>
      <c r="N41" s="178"/>
      <c r="O41" s="184"/>
      <c r="P41" s="179">
        <f>VLOOKUP(D41,'[1]MidCap Intra'!$B$11:$C$571,2,0)</f>
        <v>318.55</v>
      </c>
      <c r="Q41" s="221"/>
    </row>
    <row r="42" spans="1:17" ht="15" customHeight="1">
      <c r="A42" s="180">
        <v>33</v>
      </c>
      <c r="B42" s="177">
        <v>45531</v>
      </c>
      <c r="C42" s="181"/>
      <c r="D42" s="185" t="s">
        <v>501</v>
      </c>
      <c r="E42" s="182" t="s">
        <v>543</v>
      </c>
      <c r="F42" s="176" t="s">
        <v>1037</v>
      </c>
      <c r="G42" s="178">
        <v>410</v>
      </c>
      <c r="H42" s="176"/>
      <c r="I42" s="176" t="s">
        <v>1038</v>
      </c>
      <c r="J42" s="178" t="s">
        <v>544</v>
      </c>
      <c r="K42" s="178"/>
      <c r="L42" s="179"/>
      <c r="M42" s="183"/>
      <c r="N42" s="178"/>
      <c r="O42" s="184"/>
      <c r="P42" s="179">
        <f>VLOOKUP(D42,'[1]MidCap Intra'!$B$11:$C$571,2,0)</f>
        <v>452.9</v>
      </c>
      <c r="Q42" s="221"/>
    </row>
    <row r="43" spans="1:17" ht="15" customHeight="1">
      <c r="A43" s="180">
        <v>34</v>
      </c>
      <c r="B43" s="177">
        <v>45531</v>
      </c>
      <c r="C43" s="181"/>
      <c r="D43" s="185" t="s">
        <v>235</v>
      </c>
      <c r="E43" s="182" t="s">
        <v>543</v>
      </c>
      <c r="F43" s="176" t="s">
        <v>1039</v>
      </c>
      <c r="G43" s="178">
        <v>134.5</v>
      </c>
      <c r="H43" s="176"/>
      <c r="I43" s="176" t="s">
        <v>1040</v>
      </c>
      <c r="J43" s="178" t="s">
        <v>544</v>
      </c>
      <c r="K43" s="178"/>
      <c r="L43" s="179"/>
      <c r="M43" s="183"/>
      <c r="N43" s="178"/>
      <c r="O43" s="184"/>
      <c r="P43" s="179">
        <f>VLOOKUP(D43,'[1]MidCap Intra'!$B$11:$C$571,2,0)</f>
        <v>139.44</v>
      </c>
      <c r="Q43" s="221"/>
    </row>
    <row r="44" spans="1:17" ht="15" customHeight="1">
      <c r="A44" s="180">
        <v>35</v>
      </c>
      <c r="B44" s="177">
        <v>45532</v>
      </c>
      <c r="C44" s="181"/>
      <c r="D44" s="185" t="s">
        <v>871</v>
      </c>
      <c r="E44" s="182" t="s">
        <v>543</v>
      </c>
      <c r="F44" s="176" t="s">
        <v>1084</v>
      </c>
      <c r="G44" s="178">
        <v>1020</v>
      </c>
      <c r="H44" s="176"/>
      <c r="I44" s="176" t="s">
        <v>1085</v>
      </c>
      <c r="J44" s="178" t="s">
        <v>544</v>
      </c>
      <c r="K44" s="178"/>
      <c r="L44" s="179"/>
      <c r="M44" s="183"/>
      <c r="N44" s="178"/>
      <c r="O44" s="184"/>
      <c r="P44" s="179">
        <f>VLOOKUP(D44,'[1]MidCap Intra'!$B$11:$C$571,2,0)</f>
        <v>1007.2</v>
      </c>
      <c r="Q44" s="221"/>
    </row>
    <row r="45" spans="1:17" ht="15" customHeight="1">
      <c r="A45" s="180">
        <v>36</v>
      </c>
      <c r="B45" s="177">
        <v>45532</v>
      </c>
      <c r="C45" s="181"/>
      <c r="D45" s="185" t="s">
        <v>348</v>
      </c>
      <c r="E45" s="182" t="s">
        <v>543</v>
      </c>
      <c r="F45" s="176" t="s">
        <v>1086</v>
      </c>
      <c r="G45" s="178">
        <v>726</v>
      </c>
      <c r="H45" s="176"/>
      <c r="I45" s="176" t="s">
        <v>1087</v>
      </c>
      <c r="J45" s="178" t="s">
        <v>544</v>
      </c>
      <c r="K45" s="178"/>
      <c r="L45" s="179"/>
      <c r="M45" s="183"/>
      <c r="N45" s="178"/>
      <c r="O45" s="184"/>
      <c r="P45" s="179">
        <f>VLOOKUP(D45,'[1]MidCap Intra'!$B$11:$C$571,2,0)</f>
        <v>760.1</v>
      </c>
      <c r="Q45" s="221"/>
    </row>
    <row r="46" spans="1:17" ht="15" customHeight="1">
      <c r="A46" s="180"/>
      <c r="B46" s="177"/>
      <c r="C46" s="181"/>
      <c r="D46" s="185"/>
      <c r="E46" s="182"/>
      <c r="F46" s="176"/>
      <c r="G46" s="178"/>
      <c r="H46" s="176"/>
      <c r="I46" s="176"/>
      <c r="J46" s="178"/>
      <c r="K46" s="178"/>
      <c r="L46" s="179"/>
      <c r="M46" s="183"/>
      <c r="N46" s="178"/>
      <c r="O46" s="184"/>
      <c r="P46" s="179"/>
      <c r="Q46" s="221"/>
    </row>
    <row r="47" spans="1:17" ht="15" customHeight="1">
      <c r="A47" s="180"/>
      <c r="B47" s="177"/>
      <c r="C47" s="181"/>
      <c r="D47" s="185"/>
      <c r="E47" s="182"/>
      <c r="F47" s="176"/>
      <c r="G47" s="178"/>
      <c r="H47" s="176"/>
      <c r="I47" s="176"/>
      <c r="J47" s="178"/>
      <c r="K47" s="178"/>
      <c r="L47" s="179"/>
      <c r="M47" s="183"/>
      <c r="N47" s="178"/>
      <c r="O47" s="184"/>
      <c r="P47" s="179"/>
      <c r="Q47" s="221"/>
    </row>
    <row r="48" spans="1:17" ht="15" customHeight="1">
      <c r="A48" s="180"/>
      <c r="B48" s="177"/>
      <c r="C48" s="181"/>
      <c r="D48" s="185"/>
      <c r="E48" s="182"/>
      <c r="F48" s="176"/>
      <c r="G48" s="178"/>
      <c r="H48" s="176"/>
      <c r="I48" s="176"/>
      <c r="J48" s="178"/>
      <c r="K48" s="178"/>
      <c r="L48" s="179"/>
      <c r="M48" s="183"/>
      <c r="N48" s="178"/>
      <c r="O48" s="184"/>
      <c r="P48" s="179"/>
      <c r="Q48" s="221"/>
    </row>
    <row r="49" spans="1:38" ht="15" customHeight="1">
      <c r="A49" s="180"/>
      <c r="B49" s="177"/>
      <c r="C49" s="181"/>
      <c r="D49" s="185"/>
      <c r="E49" s="182"/>
      <c r="F49" s="176"/>
      <c r="G49" s="178"/>
      <c r="H49" s="176"/>
      <c r="I49" s="176"/>
      <c r="J49" s="178"/>
      <c r="K49" s="178"/>
      <c r="L49" s="179"/>
      <c r="M49" s="183"/>
      <c r="N49" s="178"/>
      <c r="O49" s="184"/>
      <c r="P49" s="179"/>
      <c r="Q49" s="221"/>
    </row>
    <row r="50" spans="1:38" ht="15" customHeight="1"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38" ht="14.25" customHeight="1">
      <c r="A51" s="96"/>
      <c r="B51" s="97"/>
      <c r="C51" s="98"/>
      <c r="D51" s="99"/>
      <c r="E51" s="100"/>
      <c r="F51" s="100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101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2" t="s">
        <v>546</v>
      </c>
      <c r="B52" s="103"/>
      <c r="C52" s="104"/>
      <c r="E52" s="105"/>
      <c r="F52" s="105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06" t="s">
        <v>547</v>
      </c>
      <c r="B53" s="102"/>
      <c r="C53" s="102"/>
      <c r="D53" s="102"/>
      <c r="E53" s="37"/>
      <c r="F53" s="107" t="s">
        <v>548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02" t="s">
        <v>549</v>
      </c>
      <c r="B54" s="102"/>
      <c r="C54" s="102"/>
      <c r="D54" s="102" t="s">
        <v>550</v>
      </c>
      <c r="E54" s="6"/>
      <c r="F54" s="107" t="s">
        <v>551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" customHeight="1">
      <c r="A55" s="102"/>
      <c r="B55" s="102"/>
      <c r="C55" s="102"/>
      <c r="D55" s="102"/>
      <c r="E55" s="6"/>
      <c r="F55" s="6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" customHeight="1">
      <c r="A56" s="189"/>
      <c r="B56" s="189"/>
      <c r="C56" s="189"/>
      <c r="D56" s="189"/>
      <c r="E56" s="190"/>
      <c r="F56" s="190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" customHeight="1">
      <c r="A57" s="189"/>
      <c r="B57" s="189"/>
      <c r="C57" s="189"/>
      <c r="D57" s="189"/>
      <c r="E57" s="190"/>
      <c r="F57" s="190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38.25" customHeight="1">
      <c r="A58" s="91" t="s">
        <v>983</v>
      </c>
      <c r="B58" s="119"/>
      <c r="C58" s="119"/>
      <c r="D58" s="120"/>
      <c r="E58" s="108"/>
      <c r="F58" s="6"/>
      <c r="G58" s="6"/>
      <c r="H58" s="109"/>
      <c r="I58" s="121"/>
      <c r="J58" s="1"/>
      <c r="K58" s="6"/>
      <c r="L58" s="6"/>
      <c r="M58" s="6"/>
      <c r="N58" s="1"/>
      <c r="O58" s="1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  <c r="AG58" s="1"/>
      <c r="AH58" s="1"/>
      <c r="AI58" s="1"/>
      <c r="AJ58" s="6"/>
      <c r="AK58" s="1"/>
    </row>
    <row r="59" spans="1:38" ht="39.6">
      <c r="A59" s="92" t="s">
        <v>16</v>
      </c>
      <c r="B59" s="93" t="s">
        <v>520</v>
      </c>
      <c r="C59" s="93"/>
      <c r="D59" s="94" t="s">
        <v>530</v>
      </c>
      <c r="E59" s="93" t="s">
        <v>531</v>
      </c>
      <c r="F59" s="93" t="s">
        <v>532</v>
      </c>
      <c r="G59" s="93" t="s">
        <v>533</v>
      </c>
      <c r="H59" s="93" t="s">
        <v>534</v>
      </c>
      <c r="I59" s="93" t="s">
        <v>535</v>
      </c>
      <c r="J59" s="92" t="s">
        <v>536</v>
      </c>
      <c r="K59" s="112" t="s">
        <v>553</v>
      </c>
      <c r="L59" s="113" t="s">
        <v>538</v>
      </c>
      <c r="M59" s="95" t="s">
        <v>539</v>
      </c>
      <c r="N59" s="93" t="s">
        <v>540</v>
      </c>
      <c r="O59" s="94" t="s">
        <v>541</v>
      </c>
      <c r="P59" s="186" t="s">
        <v>542</v>
      </c>
      <c r="Q59" s="188" t="s">
        <v>807</v>
      </c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  <c r="AG59" s="37"/>
      <c r="AH59" s="37"/>
      <c r="AI59" s="37"/>
      <c r="AJ59" s="37"/>
      <c r="AK59" s="37"/>
      <c r="AL59" s="37"/>
    </row>
    <row r="60" spans="1:38" ht="12.75" customHeight="1">
      <c r="A60" s="239">
        <v>1</v>
      </c>
      <c r="B60" s="255">
        <v>45523</v>
      </c>
      <c r="C60" s="313"/>
      <c r="D60" s="313" t="s">
        <v>938</v>
      </c>
      <c r="E60" s="239" t="s">
        <v>543</v>
      </c>
      <c r="F60" s="239">
        <v>327.5</v>
      </c>
      <c r="G60" s="239">
        <v>298</v>
      </c>
      <c r="H60" s="239">
        <v>353</v>
      </c>
      <c r="I60" s="239" t="s">
        <v>939</v>
      </c>
      <c r="J60" s="238" t="s">
        <v>964</v>
      </c>
      <c r="K60" s="238">
        <f t="shared" ref="K60" si="60">H60-F60</f>
        <v>25.5</v>
      </c>
      <c r="L60" s="251">
        <f t="shared" ref="L60" si="61">(F60*-0.3)/100</f>
        <v>-0.98250000000000004</v>
      </c>
      <c r="M60" s="252">
        <f t="shared" ref="M60" si="62">(K60+L60)/F60</f>
        <v>7.4862595419847328E-2</v>
      </c>
      <c r="N60" s="238" t="s">
        <v>545</v>
      </c>
      <c r="O60" s="253">
        <v>45525</v>
      </c>
      <c r="P60" s="254"/>
      <c r="Q60" s="235"/>
      <c r="R60" s="54" t="s">
        <v>837</v>
      </c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239">
        <v>2</v>
      </c>
      <c r="B61" s="255">
        <v>45525</v>
      </c>
      <c r="C61" s="313"/>
      <c r="D61" s="313" t="s">
        <v>965</v>
      </c>
      <c r="E61" s="239" t="s">
        <v>543</v>
      </c>
      <c r="F61" s="239">
        <v>120</v>
      </c>
      <c r="G61" s="239">
        <v>107</v>
      </c>
      <c r="H61" s="239">
        <v>129.5</v>
      </c>
      <c r="I61" s="239" t="s">
        <v>966</v>
      </c>
      <c r="J61" s="238" t="s">
        <v>973</v>
      </c>
      <c r="K61" s="238">
        <f t="shared" ref="K61" si="63">H61-F61</f>
        <v>9.5</v>
      </c>
      <c r="L61" s="251">
        <f t="shared" ref="L61" si="64">(F61*-0.3)/100</f>
        <v>-0.36</v>
      </c>
      <c r="M61" s="252">
        <f t="shared" ref="M61" si="65">(K61+L61)/F61</f>
        <v>7.6166666666666674E-2</v>
      </c>
      <c r="N61" s="238" t="s">
        <v>545</v>
      </c>
      <c r="O61" s="253">
        <v>45526</v>
      </c>
      <c r="P61" s="254"/>
      <c r="Q61" s="235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176">
        <v>3</v>
      </c>
      <c r="B62" s="177">
        <v>45526</v>
      </c>
      <c r="C62" s="220"/>
      <c r="D62" s="220" t="s">
        <v>137</v>
      </c>
      <c r="E62" s="176" t="s">
        <v>543</v>
      </c>
      <c r="F62" s="176" t="s">
        <v>974</v>
      </c>
      <c r="G62" s="176">
        <v>14.9</v>
      </c>
      <c r="H62" s="176"/>
      <c r="I62" s="176" t="s">
        <v>975</v>
      </c>
      <c r="J62" s="176" t="s">
        <v>544</v>
      </c>
      <c r="K62" s="176"/>
      <c r="L62" s="236"/>
      <c r="M62" s="237"/>
      <c r="N62" s="176"/>
      <c r="O62" s="223"/>
      <c r="P62" s="179"/>
      <c r="Q62" s="235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239">
        <v>4</v>
      </c>
      <c r="B63" s="255">
        <v>45526</v>
      </c>
      <c r="C63" s="313"/>
      <c r="D63" s="313" t="s">
        <v>976</v>
      </c>
      <c r="E63" s="239" t="s">
        <v>543</v>
      </c>
      <c r="F63" s="239">
        <v>1960</v>
      </c>
      <c r="G63" s="239">
        <v>1690</v>
      </c>
      <c r="H63" s="239">
        <v>2097.5</v>
      </c>
      <c r="I63" s="239" t="s">
        <v>977</v>
      </c>
      <c r="J63" s="238" t="s">
        <v>1091</v>
      </c>
      <c r="K63" s="238">
        <f t="shared" ref="K63" si="66">H63-F63</f>
        <v>137.5</v>
      </c>
      <c r="L63" s="251">
        <f t="shared" ref="L63" si="67">(F63*-0.3)/100</f>
        <v>-5.88</v>
      </c>
      <c r="M63" s="252">
        <f t="shared" ref="M63" si="68">(K63+L63)/F63</f>
        <v>6.7153061224489802E-2</v>
      </c>
      <c r="N63" s="238" t="s">
        <v>545</v>
      </c>
      <c r="O63" s="253">
        <v>45532</v>
      </c>
      <c r="P63" s="254"/>
      <c r="Q63" s="235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176">
        <v>5</v>
      </c>
      <c r="B64" s="177">
        <v>45532</v>
      </c>
      <c r="C64" s="220"/>
      <c r="D64" s="220" t="s">
        <v>1088</v>
      </c>
      <c r="E64" s="176" t="s">
        <v>543</v>
      </c>
      <c r="F64" s="176" t="s">
        <v>1089</v>
      </c>
      <c r="G64" s="176">
        <v>38.5</v>
      </c>
      <c r="H64" s="176"/>
      <c r="I64" s="176" t="s">
        <v>1090</v>
      </c>
      <c r="J64" s="176" t="s">
        <v>544</v>
      </c>
      <c r="K64" s="176"/>
      <c r="L64" s="236"/>
      <c r="M64" s="237"/>
      <c r="N64" s="176"/>
      <c r="O64" s="223"/>
      <c r="P64" s="179"/>
      <c r="Q64" s="235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8" ht="12.75" customHeight="1">
      <c r="A65" s="176"/>
      <c r="B65" s="177"/>
      <c r="C65" s="220"/>
      <c r="D65" s="220"/>
      <c r="E65" s="176"/>
      <c r="F65" s="176"/>
      <c r="G65" s="176"/>
      <c r="H65" s="176"/>
      <c r="I65" s="176"/>
      <c r="J65" s="176"/>
      <c r="K65" s="176"/>
      <c r="L65" s="236"/>
      <c r="M65" s="237"/>
      <c r="N65" s="176"/>
      <c r="O65" s="223"/>
      <c r="P65" s="179"/>
      <c r="Q65" s="235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8" ht="12.75" customHeight="1">
      <c r="A66" s="176"/>
      <c r="B66" s="177"/>
      <c r="C66" s="220"/>
      <c r="D66" s="220"/>
      <c r="E66" s="176"/>
      <c r="F66" s="176"/>
      <c r="G66" s="176"/>
      <c r="H66" s="176"/>
      <c r="I66" s="176"/>
      <c r="J66" s="176"/>
      <c r="K66" s="176"/>
      <c r="L66" s="236"/>
      <c r="M66" s="237"/>
      <c r="N66" s="176"/>
      <c r="O66" s="223"/>
      <c r="P66" s="179"/>
      <c r="Q66" s="235"/>
      <c r="R66" s="54" t="s">
        <v>837</v>
      </c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8" ht="12.75" customHeight="1">
      <c r="A67" s="102" t="s">
        <v>546</v>
      </c>
      <c r="B67" s="102"/>
      <c r="C67" s="102"/>
      <c r="D67" s="54"/>
      <c r="E67" s="37"/>
      <c r="F67" s="107" t="s">
        <v>548</v>
      </c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8" ht="12.75" customHeight="1">
      <c r="A68" s="106" t="s">
        <v>547</v>
      </c>
      <c r="B68" s="102"/>
      <c r="C68" s="102"/>
      <c r="D68" s="54"/>
      <c r="E68" s="37"/>
      <c r="F68" s="107" t="s">
        <v>551</v>
      </c>
      <c r="G68" s="54"/>
      <c r="H68" s="54" t="s">
        <v>567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8" ht="12.75" customHeight="1">
      <c r="A69" s="54"/>
      <c r="B69" s="54"/>
      <c r="C69" s="102"/>
      <c r="D69" s="54"/>
      <c r="E69" s="37"/>
      <c r="F69" s="10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8" ht="12" customHeight="1">
      <c r="A70" s="189"/>
      <c r="B70" s="189"/>
      <c r="C70" s="189"/>
      <c r="D70" s="189"/>
      <c r="E70" s="190"/>
      <c r="F70" s="190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38.25" customHeight="1">
      <c r="A71" s="91" t="s">
        <v>984</v>
      </c>
      <c r="B71" s="119"/>
      <c r="C71" s="119"/>
      <c r="D71" s="120"/>
      <c r="E71" s="108"/>
      <c r="F71" s="6"/>
      <c r="G71" s="6"/>
      <c r="H71" s="109"/>
      <c r="I71" s="121"/>
      <c r="J71" s="1"/>
      <c r="K71" s="6"/>
      <c r="L71" s="6"/>
      <c r="M71" s="6"/>
      <c r="N71" s="1"/>
      <c r="O71" s="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"/>
      <c r="AH71" s="1"/>
      <c r="AI71" s="1"/>
      <c r="AJ71" s="6"/>
      <c r="AK71" s="1"/>
    </row>
    <row r="72" spans="1:38" ht="39.6">
      <c r="A72" s="92" t="s">
        <v>16</v>
      </c>
      <c r="B72" s="93" t="s">
        <v>520</v>
      </c>
      <c r="C72" s="93"/>
      <c r="D72" s="94" t="s">
        <v>530</v>
      </c>
      <c r="E72" s="93" t="s">
        <v>531</v>
      </c>
      <c r="F72" s="93" t="s">
        <v>532</v>
      </c>
      <c r="G72" s="93" t="s">
        <v>533</v>
      </c>
      <c r="H72" s="93" t="s">
        <v>534</v>
      </c>
      <c r="I72" s="93" t="s">
        <v>535</v>
      </c>
      <c r="J72" s="92" t="s">
        <v>536</v>
      </c>
      <c r="K72" s="112" t="s">
        <v>553</v>
      </c>
      <c r="L72" s="113" t="s">
        <v>538</v>
      </c>
      <c r="M72" s="95" t="s">
        <v>539</v>
      </c>
      <c r="N72" s="93" t="s">
        <v>540</v>
      </c>
      <c r="O72" s="94" t="s">
        <v>541</v>
      </c>
      <c r="P72" s="186" t="s">
        <v>542</v>
      </c>
      <c r="Q72" s="188" t="s">
        <v>807</v>
      </c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37"/>
      <c r="AH72" s="37"/>
      <c r="AI72" s="37"/>
      <c r="AJ72" s="37"/>
      <c r="AK72" s="37"/>
      <c r="AL72" s="37"/>
    </row>
    <row r="73" spans="1:38" ht="12.75" customHeight="1">
      <c r="A73" s="176">
        <v>1</v>
      </c>
      <c r="B73" s="177">
        <v>45356</v>
      </c>
      <c r="C73" s="220"/>
      <c r="D73" s="220" t="s">
        <v>294</v>
      </c>
      <c r="E73" s="176" t="s">
        <v>836</v>
      </c>
      <c r="F73" s="176">
        <v>38.94</v>
      </c>
      <c r="G73" s="176">
        <v>34.64</v>
      </c>
      <c r="H73" s="176"/>
      <c r="I73" s="176" t="s">
        <v>874</v>
      </c>
      <c r="J73" s="176" t="s">
        <v>544</v>
      </c>
      <c r="K73" s="176"/>
      <c r="L73" s="236"/>
      <c r="M73" s="237"/>
      <c r="N73" s="176"/>
      <c r="O73" s="223"/>
      <c r="P73" s="179">
        <f>VLOOKUP(D73,'MidCap Intra'!$B$11:$C$571,2,0)</f>
        <v>37.479999999999997</v>
      </c>
      <c r="Q73" s="235"/>
      <c r="R73" s="54" t="s">
        <v>837</v>
      </c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</row>
    <row r="74" spans="1:38" ht="12.75" customHeight="1">
      <c r="A74" s="176">
        <v>2</v>
      </c>
      <c r="B74" s="177">
        <v>45498</v>
      </c>
      <c r="C74" s="220"/>
      <c r="D74" s="220" t="s">
        <v>474</v>
      </c>
      <c r="E74" s="176" t="s">
        <v>543</v>
      </c>
      <c r="F74" s="176" t="s">
        <v>891</v>
      </c>
      <c r="G74" s="176">
        <v>3600</v>
      </c>
      <c r="H74" s="176"/>
      <c r="I74" s="176" t="s">
        <v>892</v>
      </c>
      <c r="J74" s="176" t="s">
        <v>544</v>
      </c>
      <c r="K74" s="176"/>
      <c r="L74" s="236"/>
      <c r="M74" s="237"/>
      <c r="N74" s="176"/>
      <c r="O74" s="223"/>
      <c r="P74" s="179">
        <f>VLOOKUP(D74,'MidCap Intra'!$B$11:$C$571,2,0)</f>
        <v>3894.75</v>
      </c>
      <c r="Q74" s="235"/>
      <c r="R74" s="54" t="s">
        <v>837</v>
      </c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</row>
    <row r="75" spans="1:38" ht="12.75" customHeight="1">
      <c r="A75" s="239">
        <v>3</v>
      </c>
      <c r="B75" s="255">
        <v>45517</v>
      </c>
      <c r="C75" s="313"/>
      <c r="D75" s="313" t="s">
        <v>498</v>
      </c>
      <c r="E75" s="239" t="s">
        <v>543</v>
      </c>
      <c r="F75" s="239">
        <v>4325</v>
      </c>
      <c r="G75" s="239">
        <v>3970</v>
      </c>
      <c r="H75" s="239">
        <v>4615</v>
      </c>
      <c r="I75" s="239" t="s">
        <v>927</v>
      </c>
      <c r="J75" s="238" t="s">
        <v>749</v>
      </c>
      <c r="K75" s="238">
        <f t="shared" ref="K75" si="69">H75-F75</f>
        <v>290</v>
      </c>
      <c r="L75" s="251">
        <f t="shared" ref="L75" si="70">(F75*-0.3)/100</f>
        <v>-12.975</v>
      </c>
      <c r="M75" s="252">
        <f t="shared" ref="M75" si="71">(K75+L75)/F75</f>
        <v>6.4052023121387275E-2</v>
      </c>
      <c r="N75" s="238" t="s">
        <v>545</v>
      </c>
      <c r="O75" s="253">
        <v>45527</v>
      </c>
      <c r="P75" s="254"/>
      <c r="Q75" s="235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</row>
    <row r="76" spans="1:38" ht="12.75" customHeight="1">
      <c r="A76" s="176"/>
      <c r="B76" s="177"/>
      <c r="C76" s="220"/>
      <c r="D76" s="220"/>
      <c r="E76" s="176"/>
      <c r="F76" s="176"/>
      <c r="G76" s="176"/>
      <c r="H76" s="176"/>
      <c r="I76" s="176"/>
      <c r="J76" s="176"/>
      <c r="K76" s="176"/>
      <c r="L76" s="236"/>
      <c r="M76" s="237"/>
      <c r="N76" s="176"/>
      <c r="O76" s="223"/>
      <c r="P76" s="179"/>
      <c r="Q76" s="235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</row>
    <row r="77" spans="1:38" ht="12.75" customHeight="1">
      <c r="A77" s="176"/>
      <c r="B77" s="177"/>
      <c r="C77" s="220"/>
      <c r="D77" s="220"/>
      <c r="E77" s="176"/>
      <c r="F77" s="176"/>
      <c r="G77" s="176"/>
      <c r="H77" s="176"/>
      <c r="I77" s="176"/>
      <c r="J77" s="176"/>
      <c r="K77" s="176"/>
      <c r="L77" s="236"/>
      <c r="M77" s="237"/>
      <c r="N77" s="176"/>
      <c r="O77" s="223"/>
      <c r="P77" s="177"/>
      <c r="Q77" s="235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</row>
    <row r="78" spans="1:38" ht="12.75" customHeight="1">
      <c r="A78" s="102" t="s">
        <v>546</v>
      </c>
      <c r="B78" s="102"/>
      <c r="C78" s="102"/>
      <c r="D78" s="54"/>
      <c r="E78" s="37"/>
      <c r="F78" s="107" t="s">
        <v>548</v>
      </c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</row>
    <row r="79" spans="1:38" ht="12.75" customHeight="1">
      <c r="A79" s="106" t="s">
        <v>547</v>
      </c>
      <c r="B79" s="102"/>
      <c r="C79" s="102"/>
      <c r="D79" s="54"/>
      <c r="E79" s="37"/>
      <c r="F79" s="107" t="s">
        <v>551</v>
      </c>
      <c r="G79" s="54"/>
      <c r="H79" s="54" t="s">
        <v>567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</row>
    <row r="80" spans="1:38" ht="12.75" customHeight="1">
      <c r="A80" s="54"/>
      <c r="B80" s="54"/>
      <c r="C80" s="102"/>
      <c r="D80" s="54"/>
      <c r="E80" s="37"/>
      <c r="F80" s="107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</row>
    <row r="81" spans="1:30" ht="12.75" customHeight="1">
      <c r="A81" s="54"/>
      <c r="B81" s="54"/>
      <c r="C81" s="102"/>
      <c r="D81" s="54"/>
      <c r="E81" s="37"/>
      <c r="F81" s="107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38.25" customHeight="1">
      <c r="A82" s="122" t="s">
        <v>985</v>
      </c>
      <c r="C82" s="122"/>
      <c r="D82" s="54"/>
      <c r="E82" s="122"/>
      <c r="F82" s="6"/>
      <c r="G82" s="6"/>
      <c r="H82" s="110"/>
      <c r="I82" s="6"/>
      <c r="J82" s="110"/>
      <c r="K82" s="111"/>
      <c r="L82" s="6"/>
      <c r="M82" s="6"/>
      <c r="N82" s="1"/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92" t="s">
        <v>16</v>
      </c>
      <c r="B83" s="93" t="s">
        <v>520</v>
      </c>
      <c r="C83" s="93"/>
      <c r="D83" s="94" t="s">
        <v>530</v>
      </c>
      <c r="E83" s="93" t="s">
        <v>531</v>
      </c>
      <c r="F83" s="93" t="s">
        <v>532</v>
      </c>
      <c r="G83" s="93" t="s">
        <v>568</v>
      </c>
      <c r="H83" s="93" t="s">
        <v>569</v>
      </c>
      <c r="I83" s="93" t="s">
        <v>535</v>
      </c>
      <c r="J83" s="123" t="s">
        <v>536</v>
      </c>
      <c r="K83" s="93" t="s">
        <v>537</v>
      </c>
      <c r="L83" s="93" t="s">
        <v>570</v>
      </c>
      <c r="M83" s="93" t="s">
        <v>540</v>
      </c>
      <c r="N83" s="94" t="s">
        <v>541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</v>
      </c>
      <c r="B84" s="125">
        <v>41579</v>
      </c>
      <c r="C84" s="125"/>
      <c r="D84" s="126" t="s">
        <v>571</v>
      </c>
      <c r="E84" s="127" t="s">
        <v>543</v>
      </c>
      <c r="F84" s="128">
        <v>82</v>
      </c>
      <c r="G84" s="127" t="s">
        <v>572</v>
      </c>
      <c r="H84" s="127">
        <v>100</v>
      </c>
      <c r="I84" s="129">
        <v>100</v>
      </c>
      <c r="J84" s="130" t="s">
        <v>573</v>
      </c>
      <c r="K84" s="131">
        <f t="shared" ref="K84:K115" si="72">H84-F84</f>
        <v>18</v>
      </c>
      <c r="L84" s="132">
        <f t="shared" ref="L84:L115" si="73">K84/F84</f>
        <v>0.21951219512195122</v>
      </c>
      <c r="M84" s="127" t="s">
        <v>545</v>
      </c>
      <c r="N84" s="133">
        <v>42657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2</v>
      </c>
      <c r="B85" s="125">
        <v>41794</v>
      </c>
      <c r="C85" s="125"/>
      <c r="D85" s="126" t="s">
        <v>574</v>
      </c>
      <c r="E85" s="127" t="s">
        <v>554</v>
      </c>
      <c r="F85" s="128">
        <v>257</v>
      </c>
      <c r="G85" s="127" t="s">
        <v>572</v>
      </c>
      <c r="H85" s="127">
        <v>300</v>
      </c>
      <c r="I85" s="129">
        <v>300</v>
      </c>
      <c r="J85" s="130" t="s">
        <v>573</v>
      </c>
      <c r="K85" s="131">
        <f t="shared" si="72"/>
        <v>43</v>
      </c>
      <c r="L85" s="132">
        <f t="shared" si="73"/>
        <v>0.16731517509727625</v>
      </c>
      <c r="M85" s="127" t="s">
        <v>545</v>
      </c>
      <c r="N85" s="133">
        <v>41822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3</v>
      </c>
      <c r="B86" s="125">
        <v>41828</v>
      </c>
      <c r="C86" s="125"/>
      <c r="D86" s="126" t="s">
        <v>575</v>
      </c>
      <c r="E86" s="127" t="s">
        <v>554</v>
      </c>
      <c r="F86" s="128">
        <v>393</v>
      </c>
      <c r="G86" s="127" t="s">
        <v>572</v>
      </c>
      <c r="H86" s="127">
        <v>468</v>
      </c>
      <c r="I86" s="129">
        <v>468</v>
      </c>
      <c r="J86" s="130" t="s">
        <v>573</v>
      </c>
      <c r="K86" s="131">
        <f t="shared" si="72"/>
        <v>75</v>
      </c>
      <c r="L86" s="132">
        <f t="shared" si="73"/>
        <v>0.19083969465648856</v>
      </c>
      <c r="M86" s="127" t="s">
        <v>545</v>
      </c>
      <c r="N86" s="133">
        <v>41863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4</v>
      </c>
      <c r="B87" s="125">
        <v>41857</v>
      </c>
      <c r="C87" s="125"/>
      <c r="D87" s="126" t="s">
        <v>576</v>
      </c>
      <c r="E87" s="127" t="s">
        <v>554</v>
      </c>
      <c r="F87" s="128">
        <v>205</v>
      </c>
      <c r="G87" s="127" t="s">
        <v>572</v>
      </c>
      <c r="H87" s="127">
        <v>275</v>
      </c>
      <c r="I87" s="129">
        <v>250</v>
      </c>
      <c r="J87" s="130" t="s">
        <v>573</v>
      </c>
      <c r="K87" s="131">
        <f t="shared" si="72"/>
        <v>70</v>
      </c>
      <c r="L87" s="132">
        <f t="shared" si="73"/>
        <v>0.34146341463414637</v>
      </c>
      <c r="M87" s="127" t="s">
        <v>545</v>
      </c>
      <c r="N87" s="133">
        <v>41962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5</v>
      </c>
      <c r="B88" s="125">
        <v>41886</v>
      </c>
      <c r="C88" s="125"/>
      <c r="D88" s="126" t="s">
        <v>577</v>
      </c>
      <c r="E88" s="127" t="s">
        <v>554</v>
      </c>
      <c r="F88" s="128">
        <v>162</v>
      </c>
      <c r="G88" s="127" t="s">
        <v>572</v>
      </c>
      <c r="H88" s="127">
        <v>190</v>
      </c>
      <c r="I88" s="129">
        <v>190</v>
      </c>
      <c r="J88" s="130" t="s">
        <v>573</v>
      </c>
      <c r="K88" s="131">
        <f t="shared" si="72"/>
        <v>28</v>
      </c>
      <c r="L88" s="132">
        <f t="shared" si="73"/>
        <v>0.1728395061728395</v>
      </c>
      <c r="M88" s="127" t="s">
        <v>545</v>
      </c>
      <c r="N88" s="133">
        <v>42006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6</v>
      </c>
      <c r="B89" s="125">
        <v>41886</v>
      </c>
      <c r="C89" s="125"/>
      <c r="D89" s="126" t="s">
        <v>578</v>
      </c>
      <c r="E89" s="127" t="s">
        <v>554</v>
      </c>
      <c r="F89" s="128">
        <v>75</v>
      </c>
      <c r="G89" s="127" t="s">
        <v>572</v>
      </c>
      <c r="H89" s="127">
        <v>91.5</v>
      </c>
      <c r="I89" s="129" t="s">
        <v>566</v>
      </c>
      <c r="J89" s="130" t="s">
        <v>579</v>
      </c>
      <c r="K89" s="131">
        <f t="shared" si="72"/>
        <v>16.5</v>
      </c>
      <c r="L89" s="132">
        <f t="shared" si="73"/>
        <v>0.22</v>
      </c>
      <c r="M89" s="127" t="s">
        <v>545</v>
      </c>
      <c r="N89" s="133">
        <v>41954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7</v>
      </c>
      <c r="B90" s="125">
        <v>41913</v>
      </c>
      <c r="C90" s="125"/>
      <c r="D90" s="126" t="s">
        <v>580</v>
      </c>
      <c r="E90" s="127" t="s">
        <v>554</v>
      </c>
      <c r="F90" s="128">
        <v>850</v>
      </c>
      <c r="G90" s="127" t="s">
        <v>572</v>
      </c>
      <c r="H90" s="127">
        <v>982.5</v>
      </c>
      <c r="I90" s="129">
        <v>1050</v>
      </c>
      <c r="J90" s="130" t="s">
        <v>581</v>
      </c>
      <c r="K90" s="131">
        <f t="shared" si="72"/>
        <v>132.5</v>
      </c>
      <c r="L90" s="132">
        <f t="shared" si="73"/>
        <v>0.15588235294117647</v>
      </c>
      <c r="M90" s="127" t="s">
        <v>545</v>
      </c>
      <c r="N90" s="133">
        <v>42039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8</v>
      </c>
      <c r="B91" s="125">
        <v>41913</v>
      </c>
      <c r="C91" s="125"/>
      <c r="D91" s="126" t="s">
        <v>582</v>
      </c>
      <c r="E91" s="127" t="s">
        <v>554</v>
      </c>
      <c r="F91" s="128">
        <v>475</v>
      </c>
      <c r="G91" s="127" t="s">
        <v>572</v>
      </c>
      <c r="H91" s="127">
        <v>515</v>
      </c>
      <c r="I91" s="129">
        <v>600</v>
      </c>
      <c r="J91" s="130" t="s">
        <v>583</v>
      </c>
      <c r="K91" s="131">
        <f t="shared" si="72"/>
        <v>40</v>
      </c>
      <c r="L91" s="132">
        <f t="shared" si="73"/>
        <v>8.4210526315789472E-2</v>
      </c>
      <c r="M91" s="127" t="s">
        <v>545</v>
      </c>
      <c r="N91" s="133">
        <v>41939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9</v>
      </c>
      <c r="B92" s="125">
        <v>41913</v>
      </c>
      <c r="C92" s="125"/>
      <c r="D92" s="126" t="s">
        <v>584</v>
      </c>
      <c r="E92" s="127" t="s">
        <v>554</v>
      </c>
      <c r="F92" s="128">
        <v>86</v>
      </c>
      <c r="G92" s="127" t="s">
        <v>572</v>
      </c>
      <c r="H92" s="127">
        <v>99</v>
      </c>
      <c r="I92" s="129">
        <v>140</v>
      </c>
      <c r="J92" s="130" t="s">
        <v>585</v>
      </c>
      <c r="K92" s="131">
        <f t="shared" si="72"/>
        <v>13</v>
      </c>
      <c r="L92" s="132">
        <f t="shared" si="73"/>
        <v>0.15116279069767441</v>
      </c>
      <c r="M92" s="127" t="s">
        <v>545</v>
      </c>
      <c r="N92" s="133">
        <v>41939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10</v>
      </c>
      <c r="B93" s="125">
        <v>41926</v>
      </c>
      <c r="C93" s="125"/>
      <c r="D93" s="126" t="s">
        <v>586</v>
      </c>
      <c r="E93" s="127" t="s">
        <v>554</v>
      </c>
      <c r="F93" s="128">
        <v>496.6</v>
      </c>
      <c r="G93" s="127" t="s">
        <v>572</v>
      </c>
      <c r="H93" s="127">
        <v>621</v>
      </c>
      <c r="I93" s="129">
        <v>580</v>
      </c>
      <c r="J93" s="130" t="s">
        <v>573</v>
      </c>
      <c r="K93" s="131">
        <f t="shared" si="72"/>
        <v>124.39999999999998</v>
      </c>
      <c r="L93" s="132">
        <f t="shared" si="73"/>
        <v>0.25050342327829234</v>
      </c>
      <c r="M93" s="127" t="s">
        <v>545</v>
      </c>
      <c r="N93" s="133">
        <v>42605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11</v>
      </c>
      <c r="B94" s="125">
        <v>41926</v>
      </c>
      <c r="C94" s="125"/>
      <c r="D94" s="126" t="s">
        <v>587</v>
      </c>
      <c r="E94" s="127" t="s">
        <v>554</v>
      </c>
      <c r="F94" s="128">
        <v>2481.9</v>
      </c>
      <c r="G94" s="127" t="s">
        <v>572</v>
      </c>
      <c r="H94" s="127">
        <v>2840</v>
      </c>
      <c r="I94" s="129">
        <v>2870</v>
      </c>
      <c r="J94" s="130" t="s">
        <v>588</v>
      </c>
      <c r="K94" s="131">
        <f t="shared" si="72"/>
        <v>358.09999999999991</v>
      </c>
      <c r="L94" s="132">
        <f t="shared" si="73"/>
        <v>0.14428462065353154</v>
      </c>
      <c r="M94" s="127" t="s">
        <v>545</v>
      </c>
      <c r="N94" s="133">
        <v>42017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12</v>
      </c>
      <c r="B95" s="125">
        <v>41928</v>
      </c>
      <c r="C95" s="125"/>
      <c r="D95" s="126" t="s">
        <v>589</v>
      </c>
      <c r="E95" s="127" t="s">
        <v>554</v>
      </c>
      <c r="F95" s="128">
        <v>84.5</v>
      </c>
      <c r="G95" s="127" t="s">
        <v>572</v>
      </c>
      <c r="H95" s="127">
        <v>93</v>
      </c>
      <c r="I95" s="129">
        <v>110</v>
      </c>
      <c r="J95" s="130" t="s">
        <v>590</v>
      </c>
      <c r="K95" s="131">
        <f t="shared" si="72"/>
        <v>8.5</v>
      </c>
      <c r="L95" s="132">
        <f t="shared" si="73"/>
        <v>0.10059171597633136</v>
      </c>
      <c r="M95" s="127" t="s">
        <v>545</v>
      </c>
      <c r="N95" s="133">
        <v>41939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13</v>
      </c>
      <c r="B96" s="125">
        <v>41928</v>
      </c>
      <c r="C96" s="125"/>
      <c r="D96" s="126" t="s">
        <v>591</v>
      </c>
      <c r="E96" s="127" t="s">
        <v>554</v>
      </c>
      <c r="F96" s="128">
        <v>401</v>
      </c>
      <c r="G96" s="127" t="s">
        <v>572</v>
      </c>
      <c r="H96" s="127">
        <v>428</v>
      </c>
      <c r="I96" s="129">
        <v>450</v>
      </c>
      <c r="J96" s="130" t="s">
        <v>592</v>
      </c>
      <c r="K96" s="131">
        <f t="shared" si="72"/>
        <v>27</v>
      </c>
      <c r="L96" s="132">
        <f t="shared" si="73"/>
        <v>6.7331670822942641E-2</v>
      </c>
      <c r="M96" s="127" t="s">
        <v>545</v>
      </c>
      <c r="N96" s="133">
        <v>42020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14</v>
      </c>
      <c r="B97" s="125">
        <v>41928</v>
      </c>
      <c r="C97" s="125"/>
      <c r="D97" s="126" t="s">
        <v>593</v>
      </c>
      <c r="E97" s="127" t="s">
        <v>554</v>
      </c>
      <c r="F97" s="128">
        <v>101</v>
      </c>
      <c r="G97" s="127" t="s">
        <v>572</v>
      </c>
      <c r="H97" s="127">
        <v>112</v>
      </c>
      <c r="I97" s="129">
        <v>120</v>
      </c>
      <c r="J97" s="130" t="s">
        <v>594</v>
      </c>
      <c r="K97" s="131">
        <f t="shared" si="72"/>
        <v>11</v>
      </c>
      <c r="L97" s="132">
        <f t="shared" si="73"/>
        <v>0.10891089108910891</v>
      </c>
      <c r="M97" s="127" t="s">
        <v>545</v>
      </c>
      <c r="N97" s="133">
        <v>41939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15</v>
      </c>
      <c r="B98" s="125">
        <v>41954</v>
      </c>
      <c r="C98" s="125"/>
      <c r="D98" s="126" t="s">
        <v>595</v>
      </c>
      <c r="E98" s="127" t="s">
        <v>554</v>
      </c>
      <c r="F98" s="128">
        <v>59</v>
      </c>
      <c r="G98" s="127" t="s">
        <v>572</v>
      </c>
      <c r="H98" s="127">
        <v>76</v>
      </c>
      <c r="I98" s="129">
        <v>76</v>
      </c>
      <c r="J98" s="130" t="s">
        <v>573</v>
      </c>
      <c r="K98" s="131">
        <f t="shared" si="72"/>
        <v>17</v>
      </c>
      <c r="L98" s="132">
        <f t="shared" si="73"/>
        <v>0.28813559322033899</v>
      </c>
      <c r="M98" s="127" t="s">
        <v>545</v>
      </c>
      <c r="N98" s="133">
        <v>43032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16</v>
      </c>
      <c r="B99" s="125">
        <v>41954</v>
      </c>
      <c r="C99" s="125"/>
      <c r="D99" s="126" t="s">
        <v>584</v>
      </c>
      <c r="E99" s="127" t="s">
        <v>554</v>
      </c>
      <c r="F99" s="128">
        <v>99</v>
      </c>
      <c r="G99" s="127" t="s">
        <v>572</v>
      </c>
      <c r="H99" s="127">
        <v>120</v>
      </c>
      <c r="I99" s="129">
        <v>120</v>
      </c>
      <c r="J99" s="130" t="s">
        <v>563</v>
      </c>
      <c r="K99" s="131">
        <f t="shared" si="72"/>
        <v>21</v>
      </c>
      <c r="L99" s="132">
        <f t="shared" si="73"/>
        <v>0.21212121212121213</v>
      </c>
      <c r="M99" s="127" t="s">
        <v>545</v>
      </c>
      <c r="N99" s="133">
        <v>41960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17</v>
      </c>
      <c r="B100" s="125">
        <v>41956</v>
      </c>
      <c r="C100" s="125"/>
      <c r="D100" s="126" t="s">
        <v>596</v>
      </c>
      <c r="E100" s="127" t="s">
        <v>554</v>
      </c>
      <c r="F100" s="128">
        <v>22</v>
      </c>
      <c r="G100" s="127" t="s">
        <v>572</v>
      </c>
      <c r="H100" s="127">
        <v>33.549999999999997</v>
      </c>
      <c r="I100" s="129">
        <v>32</v>
      </c>
      <c r="J100" s="130" t="s">
        <v>597</v>
      </c>
      <c r="K100" s="131">
        <f t="shared" si="72"/>
        <v>11.549999999999997</v>
      </c>
      <c r="L100" s="132">
        <f t="shared" si="73"/>
        <v>0.52499999999999991</v>
      </c>
      <c r="M100" s="127" t="s">
        <v>545</v>
      </c>
      <c r="N100" s="133">
        <v>42188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18</v>
      </c>
      <c r="B101" s="125">
        <v>41976</v>
      </c>
      <c r="C101" s="125"/>
      <c r="D101" s="126" t="s">
        <v>598</v>
      </c>
      <c r="E101" s="127" t="s">
        <v>554</v>
      </c>
      <c r="F101" s="128">
        <v>440</v>
      </c>
      <c r="G101" s="127" t="s">
        <v>572</v>
      </c>
      <c r="H101" s="127">
        <v>520</v>
      </c>
      <c r="I101" s="129">
        <v>520</v>
      </c>
      <c r="J101" s="130" t="s">
        <v>599</v>
      </c>
      <c r="K101" s="131">
        <f t="shared" si="72"/>
        <v>80</v>
      </c>
      <c r="L101" s="132">
        <f t="shared" si="73"/>
        <v>0.18181818181818182</v>
      </c>
      <c r="M101" s="127" t="s">
        <v>545</v>
      </c>
      <c r="N101" s="133">
        <v>42208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19</v>
      </c>
      <c r="B102" s="125">
        <v>41976</v>
      </c>
      <c r="C102" s="125"/>
      <c r="D102" s="126" t="s">
        <v>600</v>
      </c>
      <c r="E102" s="127" t="s">
        <v>554</v>
      </c>
      <c r="F102" s="128">
        <v>360</v>
      </c>
      <c r="G102" s="127" t="s">
        <v>572</v>
      </c>
      <c r="H102" s="127">
        <v>427</v>
      </c>
      <c r="I102" s="129">
        <v>425</v>
      </c>
      <c r="J102" s="130" t="s">
        <v>601</v>
      </c>
      <c r="K102" s="131">
        <f t="shared" si="72"/>
        <v>67</v>
      </c>
      <c r="L102" s="132">
        <f t="shared" si="73"/>
        <v>0.18611111111111112</v>
      </c>
      <c r="M102" s="127" t="s">
        <v>545</v>
      </c>
      <c r="N102" s="133">
        <v>42058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20</v>
      </c>
      <c r="B103" s="125">
        <v>42012</v>
      </c>
      <c r="C103" s="125"/>
      <c r="D103" s="126" t="s">
        <v>602</v>
      </c>
      <c r="E103" s="127" t="s">
        <v>554</v>
      </c>
      <c r="F103" s="128">
        <v>360</v>
      </c>
      <c r="G103" s="127" t="s">
        <v>572</v>
      </c>
      <c r="H103" s="127">
        <v>455</v>
      </c>
      <c r="I103" s="129">
        <v>420</v>
      </c>
      <c r="J103" s="130" t="s">
        <v>603</v>
      </c>
      <c r="K103" s="131">
        <f t="shared" si="72"/>
        <v>95</v>
      </c>
      <c r="L103" s="132">
        <f t="shared" si="73"/>
        <v>0.2638888888888889</v>
      </c>
      <c r="M103" s="127" t="s">
        <v>545</v>
      </c>
      <c r="N103" s="133">
        <v>42024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21</v>
      </c>
      <c r="B104" s="125">
        <v>42012</v>
      </c>
      <c r="C104" s="125"/>
      <c r="D104" s="126" t="s">
        <v>604</v>
      </c>
      <c r="E104" s="127" t="s">
        <v>554</v>
      </c>
      <c r="F104" s="128">
        <v>130</v>
      </c>
      <c r="G104" s="127"/>
      <c r="H104" s="127">
        <v>175.5</v>
      </c>
      <c r="I104" s="129">
        <v>165</v>
      </c>
      <c r="J104" s="130" t="s">
        <v>605</v>
      </c>
      <c r="K104" s="131">
        <f t="shared" si="72"/>
        <v>45.5</v>
      </c>
      <c r="L104" s="132">
        <f t="shared" si="73"/>
        <v>0.35</v>
      </c>
      <c r="M104" s="127" t="s">
        <v>545</v>
      </c>
      <c r="N104" s="133">
        <v>43088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22</v>
      </c>
      <c r="B105" s="125">
        <v>42040</v>
      </c>
      <c r="C105" s="125"/>
      <c r="D105" s="126" t="s">
        <v>386</v>
      </c>
      <c r="E105" s="127" t="s">
        <v>543</v>
      </c>
      <c r="F105" s="128">
        <v>98</v>
      </c>
      <c r="G105" s="127"/>
      <c r="H105" s="127">
        <v>120</v>
      </c>
      <c r="I105" s="129">
        <v>120</v>
      </c>
      <c r="J105" s="130" t="s">
        <v>573</v>
      </c>
      <c r="K105" s="131">
        <f t="shared" si="72"/>
        <v>22</v>
      </c>
      <c r="L105" s="132">
        <f t="shared" si="73"/>
        <v>0.22448979591836735</v>
      </c>
      <c r="M105" s="127" t="s">
        <v>545</v>
      </c>
      <c r="N105" s="133">
        <v>42753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23</v>
      </c>
      <c r="B106" s="125">
        <v>42040</v>
      </c>
      <c r="C106" s="125"/>
      <c r="D106" s="126" t="s">
        <v>606</v>
      </c>
      <c r="E106" s="127" t="s">
        <v>543</v>
      </c>
      <c r="F106" s="128">
        <v>196</v>
      </c>
      <c r="G106" s="127"/>
      <c r="H106" s="127">
        <v>262</v>
      </c>
      <c r="I106" s="129">
        <v>255</v>
      </c>
      <c r="J106" s="130" t="s">
        <v>573</v>
      </c>
      <c r="K106" s="131">
        <f t="shared" si="72"/>
        <v>66</v>
      </c>
      <c r="L106" s="132">
        <f t="shared" si="73"/>
        <v>0.33673469387755101</v>
      </c>
      <c r="M106" s="127" t="s">
        <v>545</v>
      </c>
      <c r="N106" s="133">
        <v>42599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34">
        <v>24</v>
      </c>
      <c r="B107" s="135">
        <v>42067</v>
      </c>
      <c r="C107" s="135"/>
      <c r="D107" s="136" t="s">
        <v>385</v>
      </c>
      <c r="E107" s="137" t="s">
        <v>543</v>
      </c>
      <c r="F107" s="138">
        <v>235</v>
      </c>
      <c r="G107" s="138"/>
      <c r="H107" s="139">
        <v>77</v>
      </c>
      <c r="I107" s="139" t="s">
        <v>607</v>
      </c>
      <c r="J107" s="140" t="s">
        <v>608</v>
      </c>
      <c r="K107" s="141">
        <f t="shared" si="72"/>
        <v>-158</v>
      </c>
      <c r="L107" s="142">
        <f t="shared" si="73"/>
        <v>-0.67234042553191486</v>
      </c>
      <c r="M107" s="138" t="s">
        <v>555</v>
      </c>
      <c r="N107" s="135">
        <v>43522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25</v>
      </c>
      <c r="B108" s="125">
        <v>42067</v>
      </c>
      <c r="C108" s="125"/>
      <c r="D108" s="126" t="s">
        <v>609</v>
      </c>
      <c r="E108" s="127" t="s">
        <v>543</v>
      </c>
      <c r="F108" s="128">
        <v>185</v>
      </c>
      <c r="G108" s="127"/>
      <c r="H108" s="127">
        <v>224</v>
      </c>
      <c r="I108" s="129" t="s">
        <v>610</v>
      </c>
      <c r="J108" s="130" t="s">
        <v>573</v>
      </c>
      <c r="K108" s="131">
        <f t="shared" si="72"/>
        <v>39</v>
      </c>
      <c r="L108" s="132">
        <f t="shared" si="73"/>
        <v>0.21081081081081082</v>
      </c>
      <c r="M108" s="127" t="s">
        <v>545</v>
      </c>
      <c r="N108" s="133">
        <v>42647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34">
        <v>26</v>
      </c>
      <c r="B109" s="135">
        <v>42090</v>
      </c>
      <c r="C109" s="135"/>
      <c r="D109" s="143" t="s">
        <v>611</v>
      </c>
      <c r="E109" s="138" t="s">
        <v>543</v>
      </c>
      <c r="F109" s="138">
        <v>49.5</v>
      </c>
      <c r="G109" s="139"/>
      <c r="H109" s="139">
        <v>15.85</v>
      </c>
      <c r="I109" s="139">
        <v>67</v>
      </c>
      <c r="J109" s="140" t="s">
        <v>612</v>
      </c>
      <c r="K109" s="139">
        <f t="shared" si="72"/>
        <v>-33.65</v>
      </c>
      <c r="L109" s="144">
        <f t="shared" si="73"/>
        <v>-0.67979797979797973</v>
      </c>
      <c r="M109" s="138" t="s">
        <v>555</v>
      </c>
      <c r="N109" s="145">
        <v>43627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27</v>
      </c>
      <c r="B110" s="125">
        <v>42093</v>
      </c>
      <c r="C110" s="125"/>
      <c r="D110" s="126" t="s">
        <v>613</v>
      </c>
      <c r="E110" s="127" t="s">
        <v>543</v>
      </c>
      <c r="F110" s="128">
        <v>183.5</v>
      </c>
      <c r="G110" s="127"/>
      <c r="H110" s="127">
        <v>219</v>
      </c>
      <c r="I110" s="129">
        <v>218</v>
      </c>
      <c r="J110" s="130" t="s">
        <v>614</v>
      </c>
      <c r="K110" s="131">
        <f t="shared" si="72"/>
        <v>35.5</v>
      </c>
      <c r="L110" s="132">
        <f t="shared" si="73"/>
        <v>0.19346049046321526</v>
      </c>
      <c r="M110" s="127" t="s">
        <v>545</v>
      </c>
      <c r="N110" s="133">
        <v>42103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28</v>
      </c>
      <c r="B111" s="125">
        <v>42114</v>
      </c>
      <c r="C111" s="125"/>
      <c r="D111" s="126" t="s">
        <v>615</v>
      </c>
      <c r="E111" s="127" t="s">
        <v>543</v>
      </c>
      <c r="F111" s="128">
        <f>(227+237)/2</f>
        <v>232</v>
      </c>
      <c r="G111" s="127"/>
      <c r="H111" s="127">
        <v>298</v>
      </c>
      <c r="I111" s="129">
        <v>298</v>
      </c>
      <c r="J111" s="130" t="s">
        <v>573</v>
      </c>
      <c r="K111" s="131">
        <f t="shared" si="72"/>
        <v>66</v>
      </c>
      <c r="L111" s="132">
        <f t="shared" si="73"/>
        <v>0.28448275862068967</v>
      </c>
      <c r="M111" s="127" t="s">
        <v>545</v>
      </c>
      <c r="N111" s="133">
        <v>42823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29</v>
      </c>
      <c r="B112" s="125">
        <v>42128</v>
      </c>
      <c r="C112" s="125"/>
      <c r="D112" s="126" t="s">
        <v>616</v>
      </c>
      <c r="E112" s="127" t="s">
        <v>554</v>
      </c>
      <c r="F112" s="128">
        <v>385</v>
      </c>
      <c r="G112" s="127"/>
      <c r="H112" s="127">
        <f>212.5+331</f>
        <v>543.5</v>
      </c>
      <c r="I112" s="129">
        <v>510</v>
      </c>
      <c r="J112" s="130" t="s">
        <v>617</v>
      </c>
      <c r="K112" s="131">
        <f t="shared" si="72"/>
        <v>158.5</v>
      </c>
      <c r="L112" s="132">
        <f t="shared" si="73"/>
        <v>0.41168831168831171</v>
      </c>
      <c r="M112" s="127" t="s">
        <v>545</v>
      </c>
      <c r="N112" s="133">
        <v>42235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30</v>
      </c>
      <c r="B113" s="125">
        <v>42128</v>
      </c>
      <c r="C113" s="125"/>
      <c r="D113" s="126" t="s">
        <v>618</v>
      </c>
      <c r="E113" s="127" t="s">
        <v>554</v>
      </c>
      <c r="F113" s="128">
        <v>115.5</v>
      </c>
      <c r="G113" s="127"/>
      <c r="H113" s="127">
        <v>146</v>
      </c>
      <c r="I113" s="129">
        <v>142</v>
      </c>
      <c r="J113" s="130" t="s">
        <v>619</v>
      </c>
      <c r="K113" s="131">
        <f t="shared" si="72"/>
        <v>30.5</v>
      </c>
      <c r="L113" s="132">
        <f t="shared" si="73"/>
        <v>0.26406926406926406</v>
      </c>
      <c r="M113" s="127" t="s">
        <v>545</v>
      </c>
      <c r="N113" s="133">
        <v>42202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31</v>
      </c>
      <c r="B114" s="125">
        <v>42151</v>
      </c>
      <c r="C114" s="125"/>
      <c r="D114" s="126" t="s">
        <v>500</v>
      </c>
      <c r="E114" s="127" t="s">
        <v>554</v>
      </c>
      <c r="F114" s="128">
        <v>237.5</v>
      </c>
      <c r="G114" s="127"/>
      <c r="H114" s="127">
        <v>279.5</v>
      </c>
      <c r="I114" s="129">
        <v>278</v>
      </c>
      <c r="J114" s="130" t="s">
        <v>573</v>
      </c>
      <c r="K114" s="131">
        <f t="shared" si="72"/>
        <v>42</v>
      </c>
      <c r="L114" s="132">
        <f t="shared" si="73"/>
        <v>0.17684210526315788</v>
      </c>
      <c r="M114" s="127" t="s">
        <v>545</v>
      </c>
      <c r="N114" s="133">
        <v>42222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32</v>
      </c>
      <c r="B115" s="125">
        <v>42174</v>
      </c>
      <c r="C115" s="125"/>
      <c r="D115" s="126" t="s">
        <v>591</v>
      </c>
      <c r="E115" s="127" t="s">
        <v>543</v>
      </c>
      <c r="F115" s="128">
        <v>340</v>
      </c>
      <c r="G115" s="127"/>
      <c r="H115" s="127">
        <v>448</v>
      </c>
      <c r="I115" s="129">
        <v>448</v>
      </c>
      <c r="J115" s="130" t="s">
        <v>573</v>
      </c>
      <c r="K115" s="131">
        <f t="shared" si="72"/>
        <v>108</v>
      </c>
      <c r="L115" s="132">
        <f t="shared" si="73"/>
        <v>0.31764705882352939</v>
      </c>
      <c r="M115" s="127" t="s">
        <v>545</v>
      </c>
      <c r="N115" s="133">
        <v>43018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33</v>
      </c>
      <c r="B116" s="125">
        <v>42191</v>
      </c>
      <c r="C116" s="125"/>
      <c r="D116" s="126" t="s">
        <v>620</v>
      </c>
      <c r="E116" s="127" t="s">
        <v>543</v>
      </c>
      <c r="F116" s="128">
        <v>390</v>
      </c>
      <c r="G116" s="127"/>
      <c r="H116" s="127">
        <v>460</v>
      </c>
      <c r="I116" s="129">
        <v>460</v>
      </c>
      <c r="J116" s="130" t="s">
        <v>573</v>
      </c>
      <c r="K116" s="131">
        <f t="shared" ref="K116:K136" si="74">H116-F116</f>
        <v>70</v>
      </c>
      <c r="L116" s="132">
        <f t="shared" ref="L116:L136" si="75">K116/F116</f>
        <v>0.17948717948717949</v>
      </c>
      <c r="M116" s="127" t="s">
        <v>545</v>
      </c>
      <c r="N116" s="133">
        <v>42478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4">
        <v>34</v>
      </c>
      <c r="B117" s="135">
        <v>42195</v>
      </c>
      <c r="C117" s="135"/>
      <c r="D117" s="136" t="s">
        <v>621</v>
      </c>
      <c r="E117" s="137" t="s">
        <v>543</v>
      </c>
      <c r="F117" s="138">
        <v>122.5</v>
      </c>
      <c r="G117" s="138"/>
      <c r="H117" s="139">
        <v>61</v>
      </c>
      <c r="I117" s="139">
        <v>172</v>
      </c>
      <c r="J117" s="140" t="s">
        <v>622</v>
      </c>
      <c r="K117" s="141">
        <f t="shared" si="74"/>
        <v>-61.5</v>
      </c>
      <c r="L117" s="142">
        <f t="shared" si="75"/>
        <v>-0.50204081632653064</v>
      </c>
      <c r="M117" s="138" t="s">
        <v>555</v>
      </c>
      <c r="N117" s="135">
        <v>43333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35</v>
      </c>
      <c r="B118" s="125">
        <v>42219</v>
      </c>
      <c r="C118" s="125"/>
      <c r="D118" s="126" t="s">
        <v>623</v>
      </c>
      <c r="E118" s="127" t="s">
        <v>543</v>
      </c>
      <c r="F118" s="128">
        <v>297.5</v>
      </c>
      <c r="G118" s="127"/>
      <c r="H118" s="127">
        <v>350</v>
      </c>
      <c r="I118" s="129">
        <v>360</v>
      </c>
      <c r="J118" s="130" t="s">
        <v>624</v>
      </c>
      <c r="K118" s="131">
        <f t="shared" si="74"/>
        <v>52.5</v>
      </c>
      <c r="L118" s="132">
        <f t="shared" si="75"/>
        <v>0.17647058823529413</v>
      </c>
      <c r="M118" s="127" t="s">
        <v>545</v>
      </c>
      <c r="N118" s="133">
        <v>42232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36</v>
      </c>
      <c r="B119" s="125">
        <v>42219</v>
      </c>
      <c r="C119" s="125"/>
      <c r="D119" s="126" t="s">
        <v>625</v>
      </c>
      <c r="E119" s="127" t="s">
        <v>543</v>
      </c>
      <c r="F119" s="128">
        <v>115.5</v>
      </c>
      <c r="G119" s="127"/>
      <c r="H119" s="127">
        <v>149</v>
      </c>
      <c r="I119" s="129">
        <v>140</v>
      </c>
      <c r="J119" s="130" t="s">
        <v>626</v>
      </c>
      <c r="K119" s="131">
        <f t="shared" si="74"/>
        <v>33.5</v>
      </c>
      <c r="L119" s="132">
        <f t="shared" si="75"/>
        <v>0.29004329004329005</v>
      </c>
      <c r="M119" s="127" t="s">
        <v>545</v>
      </c>
      <c r="N119" s="133">
        <v>42740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37</v>
      </c>
      <c r="B120" s="125">
        <v>42251</v>
      </c>
      <c r="C120" s="125"/>
      <c r="D120" s="126" t="s">
        <v>500</v>
      </c>
      <c r="E120" s="127" t="s">
        <v>543</v>
      </c>
      <c r="F120" s="128">
        <v>226</v>
      </c>
      <c r="G120" s="127"/>
      <c r="H120" s="127">
        <v>292</v>
      </c>
      <c r="I120" s="129">
        <v>292</v>
      </c>
      <c r="J120" s="130" t="s">
        <v>627</v>
      </c>
      <c r="K120" s="131">
        <f t="shared" si="74"/>
        <v>66</v>
      </c>
      <c r="L120" s="132">
        <f t="shared" si="75"/>
        <v>0.29203539823008851</v>
      </c>
      <c r="M120" s="127" t="s">
        <v>545</v>
      </c>
      <c r="N120" s="133">
        <v>42286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38</v>
      </c>
      <c r="B121" s="125">
        <v>42254</v>
      </c>
      <c r="C121" s="125"/>
      <c r="D121" s="126" t="s">
        <v>615</v>
      </c>
      <c r="E121" s="127" t="s">
        <v>543</v>
      </c>
      <c r="F121" s="128">
        <v>232.5</v>
      </c>
      <c r="G121" s="127"/>
      <c r="H121" s="127">
        <v>312.5</v>
      </c>
      <c r="I121" s="129">
        <v>310</v>
      </c>
      <c r="J121" s="130" t="s">
        <v>573</v>
      </c>
      <c r="K121" s="131">
        <f t="shared" si="74"/>
        <v>80</v>
      </c>
      <c r="L121" s="132">
        <f t="shared" si="75"/>
        <v>0.34408602150537637</v>
      </c>
      <c r="M121" s="127" t="s">
        <v>545</v>
      </c>
      <c r="N121" s="133">
        <v>42823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39</v>
      </c>
      <c r="B122" s="125">
        <v>42268</v>
      </c>
      <c r="C122" s="125"/>
      <c r="D122" s="126" t="s">
        <v>628</v>
      </c>
      <c r="E122" s="127" t="s">
        <v>543</v>
      </c>
      <c r="F122" s="128">
        <v>196.5</v>
      </c>
      <c r="G122" s="127"/>
      <c r="H122" s="127">
        <v>238</v>
      </c>
      <c r="I122" s="129">
        <v>238</v>
      </c>
      <c r="J122" s="130" t="s">
        <v>627</v>
      </c>
      <c r="K122" s="131">
        <f t="shared" si="74"/>
        <v>41.5</v>
      </c>
      <c r="L122" s="132">
        <f t="shared" si="75"/>
        <v>0.21119592875318066</v>
      </c>
      <c r="M122" s="127" t="s">
        <v>545</v>
      </c>
      <c r="N122" s="133">
        <v>42291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40</v>
      </c>
      <c r="B123" s="125">
        <v>42271</v>
      </c>
      <c r="C123" s="125"/>
      <c r="D123" s="126" t="s">
        <v>571</v>
      </c>
      <c r="E123" s="127" t="s">
        <v>543</v>
      </c>
      <c r="F123" s="128">
        <v>65</v>
      </c>
      <c r="G123" s="127"/>
      <c r="H123" s="127">
        <v>82</v>
      </c>
      <c r="I123" s="129">
        <v>82</v>
      </c>
      <c r="J123" s="130" t="s">
        <v>627</v>
      </c>
      <c r="K123" s="131">
        <f t="shared" si="74"/>
        <v>17</v>
      </c>
      <c r="L123" s="132">
        <f t="shared" si="75"/>
        <v>0.26153846153846155</v>
      </c>
      <c r="M123" s="127" t="s">
        <v>545</v>
      </c>
      <c r="N123" s="133">
        <v>42578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41</v>
      </c>
      <c r="B124" s="125">
        <v>42291</v>
      </c>
      <c r="C124" s="125"/>
      <c r="D124" s="126" t="s">
        <v>629</v>
      </c>
      <c r="E124" s="127" t="s">
        <v>543</v>
      </c>
      <c r="F124" s="128">
        <v>144</v>
      </c>
      <c r="G124" s="127"/>
      <c r="H124" s="127">
        <v>182.5</v>
      </c>
      <c r="I124" s="129">
        <v>181</v>
      </c>
      <c r="J124" s="130" t="s">
        <v>627</v>
      </c>
      <c r="K124" s="131">
        <f t="shared" si="74"/>
        <v>38.5</v>
      </c>
      <c r="L124" s="132">
        <f t="shared" si="75"/>
        <v>0.2673611111111111</v>
      </c>
      <c r="M124" s="127" t="s">
        <v>545</v>
      </c>
      <c r="N124" s="133">
        <v>42817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42</v>
      </c>
      <c r="B125" s="125">
        <v>42291</v>
      </c>
      <c r="C125" s="125"/>
      <c r="D125" s="126" t="s">
        <v>630</v>
      </c>
      <c r="E125" s="127" t="s">
        <v>543</v>
      </c>
      <c r="F125" s="128">
        <v>264</v>
      </c>
      <c r="G125" s="127"/>
      <c r="H125" s="127">
        <v>311</v>
      </c>
      <c r="I125" s="129">
        <v>311</v>
      </c>
      <c r="J125" s="130" t="s">
        <v>627</v>
      </c>
      <c r="K125" s="131">
        <f t="shared" si="74"/>
        <v>47</v>
      </c>
      <c r="L125" s="132">
        <f t="shared" si="75"/>
        <v>0.17803030303030304</v>
      </c>
      <c r="M125" s="127" t="s">
        <v>545</v>
      </c>
      <c r="N125" s="133">
        <v>42604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43</v>
      </c>
      <c r="B126" s="125">
        <v>42318</v>
      </c>
      <c r="C126" s="125"/>
      <c r="D126" s="126" t="s">
        <v>631</v>
      </c>
      <c r="E126" s="127" t="s">
        <v>554</v>
      </c>
      <c r="F126" s="128">
        <v>549.5</v>
      </c>
      <c r="G126" s="127"/>
      <c r="H126" s="127">
        <v>630</v>
      </c>
      <c r="I126" s="129">
        <v>630</v>
      </c>
      <c r="J126" s="130" t="s">
        <v>627</v>
      </c>
      <c r="K126" s="131">
        <f t="shared" si="74"/>
        <v>80.5</v>
      </c>
      <c r="L126" s="132">
        <f t="shared" si="75"/>
        <v>0.1464968152866242</v>
      </c>
      <c r="M126" s="127" t="s">
        <v>545</v>
      </c>
      <c r="N126" s="133">
        <v>42419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44</v>
      </c>
      <c r="B127" s="125">
        <v>42342</v>
      </c>
      <c r="C127" s="125"/>
      <c r="D127" s="126" t="s">
        <v>632</v>
      </c>
      <c r="E127" s="127" t="s">
        <v>543</v>
      </c>
      <c r="F127" s="128">
        <v>1027.5</v>
      </c>
      <c r="G127" s="127"/>
      <c r="H127" s="127">
        <v>1315</v>
      </c>
      <c r="I127" s="129">
        <v>1250</v>
      </c>
      <c r="J127" s="130" t="s">
        <v>627</v>
      </c>
      <c r="K127" s="131">
        <f t="shared" si="74"/>
        <v>287.5</v>
      </c>
      <c r="L127" s="132">
        <f t="shared" si="75"/>
        <v>0.27980535279805352</v>
      </c>
      <c r="M127" s="127" t="s">
        <v>545</v>
      </c>
      <c r="N127" s="133">
        <v>43244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45</v>
      </c>
      <c r="B128" s="125">
        <v>42367</v>
      </c>
      <c r="C128" s="125"/>
      <c r="D128" s="126" t="s">
        <v>633</v>
      </c>
      <c r="E128" s="127" t="s">
        <v>543</v>
      </c>
      <c r="F128" s="128">
        <v>465</v>
      </c>
      <c r="G128" s="127"/>
      <c r="H128" s="127">
        <v>540</v>
      </c>
      <c r="I128" s="129">
        <v>540</v>
      </c>
      <c r="J128" s="130" t="s">
        <v>627</v>
      </c>
      <c r="K128" s="131">
        <f t="shared" si="74"/>
        <v>75</v>
      </c>
      <c r="L128" s="132">
        <f t="shared" si="75"/>
        <v>0.16129032258064516</v>
      </c>
      <c r="M128" s="127" t="s">
        <v>545</v>
      </c>
      <c r="N128" s="133">
        <v>42530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46</v>
      </c>
      <c r="B129" s="125">
        <v>42380</v>
      </c>
      <c r="C129" s="125"/>
      <c r="D129" s="126" t="s">
        <v>386</v>
      </c>
      <c r="E129" s="127" t="s">
        <v>554</v>
      </c>
      <c r="F129" s="128">
        <v>81</v>
      </c>
      <c r="G129" s="127"/>
      <c r="H129" s="127">
        <v>110</v>
      </c>
      <c r="I129" s="129">
        <v>110</v>
      </c>
      <c r="J129" s="130" t="s">
        <v>627</v>
      </c>
      <c r="K129" s="131">
        <f t="shared" si="74"/>
        <v>29</v>
      </c>
      <c r="L129" s="132">
        <f t="shared" si="75"/>
        <v>0.35802469135802467</v>
      </c>
      <c r="M129" s="127" t="s">
        <v>545</v>
      </c>
      <c r="N129" s="133">
        <v>42745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47</v>
      </c>
      <c r="B130" s="125">
        <v>42382</v>
      </c>
      <c r="C130" s="125"/>
      <c r="D130" s="126" t="s">
        <v>634</v>
      </c>
      <c r="E130" s="127" t="s">
        <v>554</v>
      </c>
      <c r="F130" s="128">
        <v>417.5</v>
      </c>
      <c r="G130" s="127"/>
      <c r="H130" s="127">
        <v>547</v>
      </c>
      <c r="I130" s="129">
        <v>535</v>
      </c>
      <c r="J130" s="130" t="s">
        <v>627</v>
      </c>
      <c r="K130" s="131">
        <f t="shared" si="74"/>
        <v>129.5</v>
      </c>
      <c r="L130" s="132">
        <f t="shared" si="75"/>
        <v>0.31017964071856285</v>
      </c>
      <c r="M130" s="127" t="s">
        <v>545</v>
      </c>
      <c r="N130" s="133">
        <v>42578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48</v>
      </c>
      <c r="B131" s="125">
        <v>42408</v>
      </c>
      <c r="C131" s="125"/>
      <c r="D131" s="126" t="s">
        <v>635</v>
      </c>
      <c r="E131" s="127" t="s">
        <v>543</v>
      </c>
      <c r="F131" s="128">
        <v>650</v>
      </c>
      <c r="G131" s="127"/>
      <c r="H131" s="127">
        <v>800</v>
      </c>
      <c r="I131" s="129">
        <v>800</v>
      </c>
      <c r="J131" s="130" t="s">
        <v>627</v>
      </c>
      <c r="K131" s="131">
        <f t="shared" si="74"/>
        <v>150</v>
      </c>
      <c r="L131" s="132">
        <f t="shared" si="75"/>
        <v>0.23076923076923078</v>
      </c>
      <c r="M131" s="127" t="s">
        <v>545</v>
      </c>
      <c r="N131" s="133">
        <v>43154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49</v>
      </c>
      <c r="B132" s="125">
        <v>42433</v>
      </c>
      <c r="C132" s="125"/>
      <c r="D132" s="126" t="s">
        <v>231</v>
      </c>
      <c r="E132" s="127" t="s">
        <v>543</v>
      </c>
      <c r="F132" s="128">
        <v>437.5</v>
      </c>
      <c r="G132" s="127"/>
      <c r="H132" s="127">
        <v>504.5</v>
      </c>
      <c r="I132" s="129">
        <v>522</v>
      </c>
      <c r="J132" s="130" t="s">
        <v>636</v>
      </c>
      <c r="K132" s="131">
        <f t="shared" si="74"/>
        <v>67</v>
      </c>
      <c r="L132" s="132">
        <f t="shared" si="75"/>
        <v>0.15314285714285714</v>
      </c>
      <c r="M132" s="127" t="s">
        <v>545</v>
      </c>
      <c r="N132" s="133">
        <v>42480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50</v>
      </c>
      <c r="B133" s="125">
        <v>42438</v>
      </c>
      <c r="C133" s="125"/>
      <c r="D133" s="126" t="s">
        <v>637</v>
      </c>
      <c r="E133" s="127" t="s">
        <v>543</v>
      </c>
      <c r="F133" s="128">
        <v>189.5</v>
      </c>
      <c r="G133" s="127"/>
      <c r="H133" s="127">
        <v>218</v>
      </c>
      <c r="I133" s="129">
        <v>218</v>
      </c>
      <c r="J133" s="130" t="s">
        <v>627</v>
      </c>
      <c r="K133" s="131">
        <f t="shared" si="74"/>
        <v>28.5</v>
      </c>
      <c r="L133" s="132">
        <f t="shared" si="75"/>
        <v>0.15039577836411611</v>
      </c>
      <c r="M133" s="127" t="s">
        <v>545</v>
      </c>
      <c r="N133" s="133">
        <v>43034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4">
        <v>51</v>
      </c>
      <c r="B134" s="135">
        <v>42471</v>
      </c>
      <c r="C134" s="135"/>
      <c r="D134" s="143" t="s">
        <v>638</v>
      </c>
      <c r="E134" s="138" t="s">
        <v>543</v>
      </c>
      <c r="F134" s="138">
        <v>36.5</v>
      </c>
      <c r="G134" s="139"/>
      <c r="H134" s="139">
        <v>15.85</v>
      </c>
      <c r="I134" s="139">
        <v>60</v>
      </c>
      <c r="J134" s="140" t="s">
        <v>639</v>
      </c>
      <c r="K134" s="141">
        <f t="shared" si="74"/>
        <v>-20.65</v>
      </c>
      <c r="L134" s="142">
        <f t="shared" si="75"/>
        <v>-0.5657534246575342</v>
      </c>
      <c r="M134" s="138" t="s">
        <v>555</v>
      </c>
      <c r="N134" s="146">
        <v>43627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52</v>
      </c>
      <c r="B135" s="125">
        <v>42472</v>
      </c>
      <c r="C135" s="125"/>
      <c r="D135" s="126" t="s">
        <v>640</v>
      </c>
      <c r="E135" s="127" t="s">
        <v>543</v>
      </c>
      <c r="F135" s="128">
        <v>93</v>
      </c>
      <c r="G135" s="127"/>
      <c r="H135" s="127">
        <v>149</v>
      </c>
      <c r="I135" s="129">
        <v>140</v>
      </c>
      <c r="J135" s="130" t="s">
        <v>641</v>
      </c>
      <c r="K135" s="131">
        <f t="shared" si="74"/>
        <v>56</v>
      </c>
      <c r="L135" s="132">
        <f t="shared" si="75"/>
        <v>0.60215053763440862</v>
      </c>
      <c r="M135" s="127" t="s">
        <v>545</v>
      </c>
      <c r="N135" s="133">
        <v>42740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53</v>
      </c>
      <c r="B136" s="125">
        <v>42472</v>
      </c>
      <c r="C136" s="125"/>
      <c r="D136" s="126" t="s">
        <v>642</v>
      </c>
      <c r="E136" s="127" t="s">
        <v>543</v>
      </c>
      <c r="F136" s="128">
        <v>130</v>
      </c>
      <c r="G136" s="127"/>
      <c r="H136" s="127">
        <v>150</v>
      </c>
      <c r="I136" s="129" t="s">
        <v>643</v>
      </c>
      <c r="J136" s="130" t="s">
        <v>627</v>
      </c>
      <c r="K136" s="131">
        <f t="shared" si="74"/>
        <v>20</v>
      </c>
      <c r="L136" s="132">
        <f t="shared" si="75"/>
        <v>0.15384615384615385</v>
      </c>
      <c r="M136" s="127" t="s">
        <v>545</v>
      </c>
      <c r="N136" s="133">
        <v>42564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54</v>
      </c>
      <c r="B137" s="125">
        <v>42473</v>
      </c>
      <c r="C137" s="125"/>
      <c r="D137" s="126" t="s">
        <v>644</v>
      </c>
      <c r="E137" s="127" t="s">
        <v>543</v>
      </c>
      <c r="F137" s="128">
        <v>196</v>
      </c>
      <c r="G137" s="127"/>
      <c r="H137" s="127">
        <v>299</v>
      </c>
      <c r="I137" s="129">
        <v>299</v>
      </c>
      <c r="J137" s="130" t="s">
        <v>627</v>
      </c>
      <c r="K137" s="131">
        <v>103</v>
      </c>
      <c r="L137" s="132">
        <v>0.52551020408163296</v>
      </c>
      <c r="M137" s="127" t="s">
        <v>545</v>
      </c>
      <c r="N137" s="133">
        <v>42620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55</v>
      </c>
      <c r="B138" s="125">
        <v>42473</v>
      </c>
      <c r="C138" s="125"/>
      <c r="D138" s="126" t="s">
        <v>645</v>
      </c>
      <c r="E138" s="127" t="s">
        <v>543</v>
      </c>
      <c r="F138" s="128">
        <v>88</v>
      </c>
      <c r="G138" s="127"/>
      <c r="H138" s="127">
        <v>103</v>
      </c>
      <c r="I138" s="129">
        <v>103</v>
      </c>
      <c r="J138" s="130" t="s">
        <v>627</v>
      </c>
      <c r="K138" s="131">
        <v>15</v>
      </c>
      <c r="L138" s="132">
        <v>0.170454545454545</v>
      </c>
      <c r="M138" s="127" t="s">
        <v>545</v>
      </c>
      <c r="N138" s="133">
        <v>42530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56</v>
      </c>
      <c r="B139" s="125">
        <v>42492</v>
      </c>
      <c r="C139" s="125"/>
      <c r="D139" s="126" t="s">
        <v>646</v>
      </c>
      <c r="E139" s="127" t="s">
        <v>543</v>
      </c>
      <c r="F139" s="128">
        <v>127.5</v>
      </c>
      <c r="G139" s="127"/>
      <c r="H139" s="127">
        <v>148</v>
      </c>
      <c r="I139" s="129" t="s">
        <v>647</v>
      </c>
      <c r="J139" s="130" t="s">
        <v>627</v>
      </c>
      <c r="K139" s="131">
        <f>H139-F139</f>
        <v>20.5</v>
      </c>
      <c r="L139" s="132">
        <f>K139/F139</f>
        <v>0.16078431372549021</v>
      </c>
      <c r="M139" s="127" t="s">
        <v>545</v>
      </c>
      <c r="N139" s="133">
        <v>42564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57</v>
      </c>
      <c r="B140" s="125">
        <v>42493</v>
      </c>
      <c r="C140" s="125"/>
      <c r="D140" s="126" t="s">
        <v>648</v>
      </c>
      <c r="E140" s="127" t="s">
        <v>543</v>
      </c>
      <c r="F140" s="128">
        <v>675</v>
      </c>
      <c r="G140" s="127"/>
      <c r="H140" s="127">
        <v>815</v>
      </c>
      <c r="I140" s="129" t="s">
        <v>649</v>
      </c>
      <c r="J140" s="130" t="s">
        <v>627</v>
      </c>
      <c r="K140" s="131">
        <f>H140-F140</f>
        <v>140</v>
      </c>
      <c r="L140" s="132">
        <f>K140/F140</f>
        <v>0.2074074074074074</v>
      </c>
      <c r="M140" s="127" t="s">
        <v>545</v>
      </c>
      <c r="N140" s="133">
        <v>43154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58</v>
      </c>
      <c r="B141" s="135">
        <v>42522</v>
      </c>
      <c r="C141" s="135"/>
      <c r="D141" s="136" t="s">
        <v>650</v>
      </c>
      <c r="E141" s="137" t="s">
        <v>543</v>
      </c>
      <c r="F141" s="138">
        <v>500</v>
      </c>
      <c r="G141" s="138"/>
      <c r="H141" s="139">
        <v>232.5</v>
      </c>
      <c r="I141" s="139" t="s">
        <v>651</v>
      </c>
      <c r="J141" s="140" t="s">
        <v>652</v>
      </c>
      <c r="K141" s="141">
        <f>H141-F141</f>
        <v>-267.5</v>
      </c>
      <c r="L141" s="142">
        <f>K141/F141</f>
        <v>-0.53500000000000003</v>
      </c>
      <c r="M141" s="138" t="s">
        <v>555</v>
      </c>
      <c r="N141" s="135">
        <v>43735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59</v>
      </c>
      <c r="B142" s="125">
        <v>42527</v>
      </c>
      <c r="C142" s="125"/>
      <c r="D142" s="126" t="s">
        <v>502</v>
      </c>
      <c r="E142" s="127" t="s">
        <v>543</v>
      </c>
      <c r="F142" s="128">
        <v>110</v>
      </c>
      <c r="G142" s="127"/>
      <c r="H142" s="127">
        <v>126.5</v>
      </c>
      <c r="I142" s="129">
        <v>125</v>
      </c>
      <c r="J142" s="130" t="s">
        <v>579</v>
      </c>
      <c r="K142" s="131">
        <f>H142-F142</f>
        <v>16.5</v>
      </c>
      <c r="L142" s="132">
        <f>K142/F142</f>
        <v>0.15</v>
      </c>
      <c r="M142" s="127" t="s">
        <v>545</v>
      </c>
      <c r="N142" s="133">
        <v>42552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60</v>
      </c>
      <c r="B143" s="125">
        <v>42538</v>
      </c>
      <c r="C143" s="125"/>
      <c r="D143" s="126" t="s">
        <v>653</v>
      </c>
      <c r="E143" s="127" t="s">
        <v>543</v>
      </c>
      <c r="F143" s="128">
        <v>44</v>
      </c>
      <c r="G143" s="127"/>
      <c r="H143" s="127">
        <v>69.5</v>
      </c>
      <c r="I143" s="129">
        <v>69.5</v>
      </c>
      <c r="J143" s="130" t="s">
        <v>654</v>
      </c>
      <c r="K143" s="131">
        <f>H143-F143</f>
        <v>25.5</v>
      </c>
      <c r="L143" s="132">
        <f>K143/F143</f>
        <v>0.57954545454545459</v>
      </c>
      <c r="M143" s="127" t="s">
        <v>545</v>
      </c>
      <c r="N143" s="133">
        <v>42977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61</v>
      </c>
      <c r="B144" s="125">
        <v>42549</v>
      </c>
      <c r="C144" s="125"/>
      <c r="D144" s="126" t="s">
        <v>655</v>
      </c>
      <c r="E144" s="127" t="s">
        <v>543</v>
      </c>
      <c r="F144" s="128">
        <v>262.5</v>
      </c>
      <c r="G144" s="127"/>
      <c r="H144" s="127">
        <v>340</v>
      </c>
      <c r="I144" s="129">
        <v>333</v>
      </c>
      <c r="J144" s="130" t="s">
        <v>656</v>
      </c>
      <c r="K144" s="131">
        <v>77.5</v>
      </c>
      <c r="L144" s="132">
        <v>0.29523809523809502</v>
      </c>
      <c r="M144" s="127" t="s">
        <v>545</v>
      </c>
      <c r="N144" s="133">
        <v>43017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62</v>
      </c>
      <c r="B145" s="125">
        <v>42549</v>
      </c>
      <c r="C145" s="125"/>
      <c r="D145" s="126" t="s">
        <v>657</v>
      </c>
      <c r="E145" s="127" t="s">
        <v>543</v>
      </c>
      <c r="F145" s="128">
        <v>840</v>
      </c>
      <c r="G145" s="127"/>
      <c r="H145" s="127">
        <v>1230</v>
      </c>
      <c r="I145" s="129">
        <v>1230</v>
      </c>
      <c r="J145" s="130" t="s">
        <v>627</v>
      </c>
      <c r="K145" s="131">
        <v>390</v>
      </c>
      <c r="L145" s="132">
        <v>0.46428571428571402</v>
      </c>
      <c r="M145" s="127" t="s">
        <v>545</v>
      </c>
      <c r="N145" s="133">
        <v>42649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47">
        <v>63</v>
      </c>
      <c r="B146" s="148">
        <v>42556</v>
      </c>
      <c r="C146" s="148"/>
      <c r="D146" s="149" t="s">
        <v>658</v>
      </c>
      <c r="E146" s="150" t="s">
        <v>543</v>
      </c>
      <c r="F146" s="150">
        <v>395</v>
      </c>
      <c r="G146" s="151"/>
      <c r="H146" s="151">
        <f>(468.5+342.5)/2</f>
        <v>405.5</v>
      </c>
      <c r="I146" s="151">
        <v>510</v>
      </c>
      <c r="J146" s="152" t="s">
        <v>659</v>
      </c>
      <c r="K146" s="153">
        <f t="shared" ref="K146:K152" si="76">H146-F146</f>
        <v>10.5</v>
      </c>
      <c r="L146" s="154">
        <f t="shared" ref="L146:L152" si="77">K146/F146</f>
        <v>2.6582278481012658E-2</v>
      </c>
      <c r="M146" s="150" t="s">
        <v>562</v>
      </c>
      <c r="N146" s="148">
        <v>43606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4">
        <v>64</v>
      </c>
      <c r="B147" s="135">
        <v>42584</v>
      </c>
      <c r="C147" s="135"/>
      <c r="D147" s="136" t="s">
        <v>660</v>
      </c>
      <c r="E147" s="137" t="s">
        <v>554</v>
      </c>
      <c r="F147" s="138">
        <f>169.5-12.8</f>
        <v>156.69999999999999</v>
      </c>
      <c r="G147" s="138"/>
      <c r="H147" s="139">
        <v>77</v>
      </c>
      <c r="I147" s="139" t="s">
        <v>661</v>
      </c>
      <c r="J147" s="140" t="s">
        <v>662</v>
      </c>
      <c r="K147" s="141">
        <f t="shared" si="76"/>
        <v>-79.699999999999989</v>
      </c>
      <c r="L147" s="142">
        <f t="shared" si="77"/>
        <v>-0.50861518825781749</v>
      </c>
      <c r="M147" s="138" t="s">
        <v>555</v>
      </c>
      <c r="N147" s="135">
        <v>43522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4">
        <v>65</v>
      </c>
      <c r="B148" s="135">
        <v>42586</v>
      </c>
      <c r="C148" s="135"/>
      <c r="D148" s="136" t="s">
        <v>663</v>
      </c>
      <c r="E148" s="137" t="s">
        <v>543</v>
      </c>
      <c r="F148" s="138">
        <v>400</v>
      </c>
      <c r="G148" s="138"/>
      <c r="H148" s="139">
        <v>305</v>
      </c>
      <c r="I148" s="139">
        <v>475</v>
      </c>
      <c r="J148" s="140" t="s">
        <v>664</v>
      </c>
      <c r="K148" s="141">
        <f t="shared" si="76"/>
        <v>-95</v>
      </c>
      <c r="L148" s="142">
        <f t="shared" si="77"/>
        <v>-0.23749999999999999</v>
      </c>
      <c r="M148" s="138" t="s">
        <v>555</v>
      </c>
      <c r="N148" s="135">
        <v>43606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66</v>
      </c>
      <c r="B149" s="125">
        <v>42593</v>
      </c>
      <c r="C149" s="125"/>
      <c r="D149" s="126" t="s">
        <v>665</v>
      </c>
      <c r="E149" s="127" t="s">
        <v>543</v>
      </c>
      <c r="F149" s="128">
        <v>86.5</v>
      </c>
      <c r="G149" s="127"/>
      <c r="H149" s="127">
        <v>130</v>
      </c>
      <c r="I149" s="129">
        <v>130</v>
      </c>
      <c r="J149" s="130" t="s">
        <v>666</v>
      </c>
      <c r="K149" s="131">
        <f t="shared" si="76"/>
        <v>43.5</v>
      </c>
      <c r="L149" s="132">
        <f t="shared" si="77"/>
        <v>0.50289017341040465</v>
      </c>
      <c r="M149" s="127" t="s">
        <v>545</v>
      </c>
      <c r="N149" s="133">
        <v>43091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4">
        <v>67</v>
      </c>
      <c r="B150" s="135">
        <v>42600</v>
      </c>
      <c r="C150" s="135"/>
      <c r="D150" s="136" t="s">
        <v>119</v>
      </c>
      <c r="E150" s="137" t="s">
        <v>543</v>
      </c>
      <c r="F150" s="138">
        <v>133.5</v>
      </c>
      <c r="G150" s="138"/>
      <c r="H150" s="139">
        <v>126.5</v>
      </c>
      <c r="I150" s="139">
        <v>178</v>
      </c>
      <c r="J150" s="140" t="s">
        <v>667</v>
      </c>
      <c r="K150" s="141">
        <f t="shared" si="76"/>
        <v>-7</v>
      </c>
      <c r="L150" s="142">
        <f t="shared" si="77"/>
        <v>-5.2434456928838954E-2</v>
      </c>
      <c r="M150" s="138" t="s">
        <v>555</v>
      </c>
      <c r="N150" s="135">
        <v>42615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68</v>
      </c>
      <c r="B151" s="125">
        <v>42613</v>
      </c>
      <c r="C151" s="125"/>
      <c r="D151" s="126" t="s">
        <v>668</v>
      </c>
      <c r="E151" s="127" t="s">
        <v>543</v>
      </c>
      <c r="F151" s="128">
        <v>560</v>
      </c>
      <c r="G151" s="127"/>
      <c r="H151" s="127">
        <v>725</v>
      </c>
      <c r="I151" s="129">
        <v>725</v>
      </c>
      <c r="J151" s="130" t="s">
        <v>573</v>
      </c>
      <c r="K151" s="131">
        <f t="shared" si="76"/>
        <v>165</v>
      </c>
      <c r="L151" s="132">
        <f t="shared" si="77"/>
        <v>0.29464285714285715</v>
      </c>
      <c r="M151" s="127" t="s">
        <v>545</v>
      </c>
      <c r="N151" s="133">
        <v>42456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69</v>
      </c>
      <c r="B152" s="125">
        <v>42614</v>
      </c>
      <c r="C152" s="125"/>
      <c r="D152" s="126" t="s">
        <v>669</v>
      </c>
      <c r="E152" s="127" t="s">
        <v>543</v>
      </c>
      <c r="F152" s="128">
        <v>160.5</v>
      </c>
      <c r="G152" s="127"/>
      <c r="H152" s="127">
        <v>210</v>
      </c>
      <c r="I152" s="129">
        <v>210</v>
      </c>
      <c r="J152" s="130" t="s">
        <v>573</v>
      </c>
      <c r="K152" s="131">
        <f t="shared" si="76"/>
        <v>49.5</v>
      </c>
      <c r="L152" s="132">
        <f t="shared" si="77"/>
        <v>0.30841121495327101</v>
      </c>
      <c r="M152" s="127" t="s">
        <v>545</v>
      </c>
      <c r="N152" s="133">
        <v>42871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70</v>
      </c>
      <c r="B153" s="125">
        <v>42646</v>
      </c>
      <c r="C153" s="125"/>
      <c r="D153" s="126" t="s">
        <v>395</v>
      </c>
      <c r="E153" s="127" t="s">
        <v>543</v>
      </c>
      <c r="F153" s="128">
        <v>430</v>
      </c>
      <c r="G153" s="127"/>
      <c r="H153" s="127">
        <v>596</v>
      </c>
      <c r="I153" s="129">
        <v>575</v>
      </c>
      <c r="J153" s="130" t="s">
        <v>670</v>
      </c>
      <c r="K153" s="131">
        <v>166</v>
      </c>
      <c r="L153" s="132">
        <v>0.38604651162790699</v>
      </c>
      <c r="M153" s="127" t="s">
        <v>545</v>
      </c>
      <c r="N153" s="133">
        <v>42769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71</v>
      </c>
      <c r="B154" s="125">
        <v>42657</v>
      </c>
      <c r="C154" s="125"/>
      <c r="D154" s="126" t="s">
        <v>671</v>
      </c>
      <c r="E154" s="127" t="s">
        <v>543</v>
      </c>
      <c r="F154" s="128">
        <v>280</v>
      </c>
      <c r="G154" s="127"/>
      <c r="H154" s="127">
        <v>345</v>
      </c>
      <c r="I154" s="129">
        <v>345</v>
      </c>
      <c r="J154" s="130" t="s">
        <v>573</v>
      </c>
      <c r="K154" s="131">
        <f t="shared" ref="K154:K159" si="78">H154-F154</f>
        <v>65</v>
      </c>
      <c r="L154" s="132">
        <f>K154/F154</f>
        <v>0.23214285714285715</v>
      </c>
      <c r="M154" s="127" t="s">
        <v>545</v>
      </c>
      <c r="N154" s="133">
        <v>42814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72</v>
      </c>
      <c r="B155" s="125">
        <v>42657</v>
      </c>
      <c r="C155" s="125"/>
      <c r="D155" s="126" t="s">
        <v>672</v>
      </c>
      <c r="E155" s="127" t="s">
        <v>543</v>
      </c>
      <c r="F155" s="128">
        <v>245</v>
      </c>
      <c r="G155" s="127"/>
      <c r="H155" s="127">
        <v>325.5</v>
      </c>
      <c r="I155" s="129">
        <v>330</v>
      </c>
      <c r="J155" s="130" t="s">
        <v>673</v>
      </c>
      <c r="K155" s="131">
        <f t="shared" si="78"/>
        <v>80.5</v>
      </c>
      <c r="L155" s="132">
        <f>K155/F155</f>
        <v>0.32857142857142857</v>
      </c>
      <c r="M155" s="127" t="s">
        <v>545</v>
      </c>
      <c r="N155" s="133">
        <v>42769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73</v>
      </c>
      <c r="B156" s="125">
        <v>42660</v>
      </c>
      <c r="C156" s="125"/>
      <c r="D156" s="126" t="s">
        <v>674</v>
      </c>
      <c r="E156" s="127" t="s">
        <v>543</v>
      </c>
      <c r="F156" s="128">
        <v>125</v>
      </c>
      <c r="G156" s="127"/>
      <c r="H156" s="127">
        <v>160</v>
      </c>
      <c r="I156" s="129">
        <v>160</v>
      </c>
      <c r="J156" s="130" t="s">
        <v>627</v>
      </c>
      <c r="K156" s="131">
        <f t="shared" si="78"/>
        <v>35</v>
      </c>
      <c r="L156" s="132">
        <v>0.28000000000000003</v>
      </c>
      <c r="M156" s="127" t="s">
        <v>545</v>
      </c>
      <c r="N156" s="133">
        <v>42803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74</v>
      </c>
      <c r="B157" s="125">
        <v>42660</v>
      </c>
      <c r="C157" s="125"/>
      <c r="D157" s="126" t="s">
        <v>675</v>
      </c>
      <c r="E157" s="127" t="s">
        <v>543</v>
      </c>
      <c r="F157" s="128">
        <v>114</v>
      </c>
      <c r="G157" s="127"/>
      <c r="H157" s="127">
        <v>145</v>
      </c>
      <c r="I157" s="129">
        <v>145</v>
      </c>
      <c r="J157" s="130" t="s">
        <v>627</v>
      </c>
      <c r="K157" s="131">
        <f t="shared" si="78"/>
        <v>31</v>
      </c>
      <c r="L157" s="132">
        <f>K157/F157</f>
        <v>0.27192982456140352</v>
      </c>
      <c r="M157" s="127" t="s">
        <v>545</v>
      </c>
      <c r="N157" s="133">
        <v>42859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75</v>
      </c>
      <c r="B158" s="125">
        <v>42660</v>
      </c>
      <c r="C158" s="125"/>
      <c r="D158" s="126" t="s">
        <v>676</v>
      </c>
      <c r="E158" s="127" t="s">
        <v>543</v>
      </c>
      <c r="F158" s="128">
        <v>212</v>
      </c>
      <c r="G158" s="127"/>
      <c r="H158" s="127">
        <v>280</v>
      </c>
      <c r="I158" s="129">
        <v>276</v>
      </c>
      <c r="J158" s="130" t="s">
        <v>677</v>
      </c>
      <c r="K158" s="131">
        <f t="shared" si="78"/>
        <v>68</v>
      </c>
      <c r="L158" s="132">
        <f>K158/F158</f>
        <v>0.32075471698113206</v>
      </c>
      <c r="M158" s="127" t="s">
        <v>545</v>
      </c>
      <c r="N158" s="133">
        <v>42858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76</v>
      </c>
      <c r="B159" s="125">
        <v>42678</v>
      </c>
      <c r="C159" s="125"/>
      <c r="D159" s="126" t="s">
        <v>438</v>
      </c>
      <c r="E159" s="127" t="s">
        <v>543</v>
      </c>
      <c r="F159" s="128">
        <v>155</v>
      </c>
      <c r="G159" s="127"/>
      <c r="H159" s="127">
        <v>210</v>
      </c>
      <c r="I159" s="129">
        <v>210</v>
      </c>
      <c r="J159" s="130" t="s">
        <v>678</v>
      </c>
      <c r="K159" s="131">
        <f t="shared" si="78"/>
        <v>55</v>
      </c>
      <c r="L159" s="132">
        <f>K159/F159</f>
        <v>0.35483870967741937</v>
      </c>
      <c r="M159" s="127" t="s">
        <v>545</v>
      </c>
      <c r="N159" s="133">
        <v>42944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4">
        <v>77</v>
      </c>
      <c r="B160" s="135">
        <v>42710</v>
      </c>
      <c r="C160" s="135"/>
      <c r="D160" s="136" t="s">
        <v>679</v>
      </c>
      <c r="E160" s="137" t="s">
        <v>543</v>
      </c>
      <c r="F160" s="138">
        <v>150.5</v>
      </c>
      <c r="G160" s="138"/>
      <c r="H160" s="139">
        <v>72.5</v>
      </c>
      <c r="I160" s="139">
        <v>174</v>
      </c>
      <c r="J160" s="140" t="s">
        <v>680</v>
      </c>
      <c r="K160" s="141">
        <v>-78</v>
      </c>
      <c r="L160" s="142">
        <v>-0.51827242524916906</v>
      </c>
      <c r="M160" s="138" t="s">
        <v>555</v>
      </c>
      <c r="N160" s="135">
        <v>43333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78</v>
      </c>
      <c r="B161" s="125">
        <v>42712</v>
      </c>
      <c r="C161" s="125"/>
      <c r="D161" s="126" t="s">
        <v>681</v>
      </c>
      <c r="E161" s="127" t="s">
        <v>543</v>
      </c>
      <c r="F161" s="128">
        <v>380</v>
      </c>
      <c r="G161" s="127"/>
      <c r="H161" s="127">
        <v>478</v>
      </c>
      <c r="I161" s="129">
        <v>468</v>
      </c>
      <c r="J161" s="130" t="s">
        <v>627</v>
      </c>
      <c r="K161" s="131">
        <f>H161-F161</f>
        <v>98</v>
      </c>
      <c r="L161" s="132">
        <f>K161/F161</f>
        <v>0.25789473684210529</v>
      </c>
      <c r="M161" s="127" t="s">
        <v>545</v>
      </c>
      <c r="N161" s="133">
        <v>43025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79</v>
      </c>
      <c r="B162" s="125">
        <v>42734</v>
      </c>
      <c r="C162" s="125"/>
      <c r="D162" s="126" t="s">
        <v>118</v>
      </c>
      <c r="E162" s="127" t="s">
        <v>543</v>
      </c>
      <c r="F162" s="128">
        <v>305</v>
      </c>
      <c r="G162" s="127"/>
      <c r="H162" s="127">
        <v>375</v>
      </c>
      <c r="I162" s="129">
        <v>375</v>
      </c>
      <c r="J162" s="130" t="s">
        <v>627</v>
      </c>
      <c r="K162" s="131">
        <f>H162-F162</f>
        <v>70</v>
      </c>
      <c r="L162" s="132">
        <f>K162/F162</f>
        <v>0.22950819672131148</v>
      </c>
      <c r="M162" s="127" t="s">
        <v>545</v>
      </c>
      <c r="N162" s="133">
        <v>42768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80</v>
      </c>
      <c r="B163" s="125">
        <v>42739</v>
      </c>
      <c r="C163" s="125"/>
      <c r="D163" s="126" t="s">
        <v>102</v>
      </c>
      <c r="E163" s="127" t="s">
        <v>543</v>
      </c>
      <c r="F163" s="128">
        <v>99.5</v>
      </c>
      <c r="G163" s="127"/>
      <c r="H163" s="127">
        <v>158</v>
      </c>
      <c r="I163" s="129">
        <v>158</v>
      </c>
      <c r="J163" s="130" t="s">
        <v>627</v>
      </c>
      <c r="K163" s="131">
        <f>H163-F163</f>
        <v>58.5</v>
      </c>
      <c r="L163" s="132">
        <f>K163/F163</f>
        <v>0.5879396984924623</v>
      </c>
      <c r="M163" s="127" t="s">
        <v>545</v>
      </c>
      <c r="N163" s="133">
        <v>42898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81</v>
      </c>
      <c r="B164" s="125">
        <v>42739</v>
      </c>
      <c r="C164" s="125"/>
      <c r="D164" s="126" t="s">
        <v>102</v>
      </c>
      <c r="E164" s="127" t="s">
        <v>543</v>
      </c>
      <c r="F164" s="128">
        <v>99.5</v>
      </c>
      <c r="G164" s="127"/>
      <c r="H164" s="127">
        <v>158</v>
      </c>
      <c r="I164" s="129">
        <v>158</v>
      </c>
      <c r="J164" s="130" t="s">
        <v>627</v>
      </c>
      <c r="K164" s="131">
        <v>58.5</v>
      </c>
      <c r="L164" s="132">
        <v>0.58793969849246197</v>
      </c>
      <c r="M164" s="127" t="s">
        <v>545</v>
      </c>
      <c r="N164" s="133">
        <v>42898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82</v>
      </c>
      <c r="B165" s="125">
        <v>42786</v>
      </c>
      <c r="C165" s="125"/>
      <c r="D165" s="126" t="s">
        <v>204</v>
      </c>
      <c r="E165" s="127" t="s">
        <v>543</v>
      </c>
      <c r="F165" s="128">
        <v>140.5</v>
      </c>
      <c r="G165" s="127"/>
      <c r="H165" s="127">
        <v>220</v>
      </c>
      <c r="I165" s="129">
        <v>220</v>
      </c>
      <c r="J165" s="130" t="s">
        <v>627</v>
      </c>
      <c r="K165" s="131">
        <f>H165-F165</f>
        <v>79.5</v>
      </c>
      <c r="L165" s="132">
        <f>K165/F165</f>
        <v>0.5658362989323843</v>
      </c>
      <c r="M165" s="127" t="s">
        <v>545</v>
      </c>
      <c r="N165" s="133">
        <v>42864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4">
        <v>83</v>
      </c>
      <c r="B166" s="125">
        <v>42786</v>
      </c>
      <c r="C166" s="125"/>
      <c r="D166" s="126" t="s">
        <v>682</v>
      </c>
      <c r="E166" s="127" t="s">
        <v>543</v>
      </c>
      <c r="F166" s="128">
        <v>202.5</v>
      </c>
      <c r="G166" s="127"/>
      <c r="H166" s="127">
        <v>234</v>
      </c>
      <c r="I166" s="129">
        <v>234</v>
      </c>
      <c r="J166" s="130" t="s">
        <v>627</v>
      </c>
      <c r="K166" s="131">
        <v>31.5</v>
      </c>
      <c r="L166" s="132">
        <v>0.155555555555556</v>
      </c>
      <c r="M166" s="127" t="s">
        <v>545</v>
      </c>
      <c r="N166" s="133">
        <v>42836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4">
        <v>84</v>
      </c>
      <c r="B167" s="125">
        <v>42818</v>
      </c>
      <c r="C167" s="125"/>
      <c r="D167" s="126" t="s">
        <v>683</v>
      </c>
      <c r="E167" s="127" t="s">
        <v>543</v>
      </c>
      <c r="F167" s="128">
        <v>300.5</v>
      </c>
      <c r="G167" s="127"/>
      <c r="H167" s="127">
        <v>417.5</v>
      </c>
      <c r="I167" s="129">
        <v>420</v>
      </c>
      <c r="J167" s="130" t="s">
        <v>684</v>
      </c>
      <c r="K167" s="131">
        <f>H167-F167</f>
        <v>117</v>
      </c>
      <c r="L167" s="132">
        <f>K167/F167</f>
        <v>0.38935108153078202</v>
      </c>
      <c r="M167" s="127" t="s">
        <v>545</v>
      </c>
      <c r="N167" s="133">
        <v>43070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85</v>
      </c>
      <c r="B168" s="125">
        <v>42818</v>
      </c>
      <c r="C168" s="125"/>
      <c r="D168" s="126" t="s">
        <v>657</v>
      </c>
      <c r="E168" s="127" t="s">
        <v>543</v>
      </c>
      <c r="F168" s="128">
        <v>850</v>
      </c>
      <c r="G168" s="127"/>
      <c r="H168" s="127">
        <v>1042.5</v>
      </c>
      <c r="I168" s="129">
        <v>1023</v>
      </c>
      <c r="J168" s="130" t="s">
        <v>685</v>
      </c>
      <c r="K168" s="131">
        <v>192.5</v>
      </c>
      <c r="L168" s="132">
        <v>0.22647058823529401</v>
      </c>
      <c r="M168" s="127" t="s">
        <v>545</v>
      </c>
      <c r="N168" s="133">
        <v>42830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4">
        <v>86</v>
      </c>
      <c r="B169" s="125">
        <v>42830</v>
      </c>
      <c r="C169" s="125"/>
      <c r="D169" s="126" t="s">
        <v>464</v>
      </c>
      <c r="E169" s="127" t="s">
        <v>543</v>
      </c>
      <c r="F169" s="128">
        <v>785</v>
      </c>
      <c r="G169" s="127"/>
      <c r="H169" s="127">
        <v>930</v>
      </c>
      <c r="I169" s="129">
        <v>920</v>
      </c>
      <c r="J169" s="130" t="s">
        <v>686</v>
      </c>
      <c r="K169" s="131">
        <f>H169-F169</f>
        <v>145</v>
      </c>
      <c r="L169" s="132">
        <f>K169/F169</f>
        <v>0.18471337579617833</v>
      </c>
      <c r="M169" s="127" t="s">
        <v>545</v>
      </c>
      <c r="N169" s="133">
        <v>42976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4">
        <v>87</v>
      </c>
      <c r="B170" s="135">
        <v>42831</v>
      </c>
      <c r="C170" s="135"/>
      <c r="D170" s="136" t="s">
        <v>687</v>
      </c>
      <c r="E170" s="137" t="s">
        <v>543</v>
      </c>
      <c r="F170" s="138">
        <v>40</v>
      </c>
      <c r="G170" s="138"/>
      <c r="H170" s="139">
        <v>13.1</v>
      </c>
      <c r="I170" s="139">
        <v>60</v>
      </c>
      <c r="J170" s="140" t="s">
        <v>688</v>
      </c>
      <c r="K170" s="141">
        <v>-26.9</v>
      </c>
      <c r="L170" s="142">
        <v>-0.67249999999999999</v>
      </c>
      <c r="M170" s="138" t="s">
        <v>555</v>
      </c>
      <c r="N170" s="135">
        <v>43138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88</v>
      </c>
      <c r="B171" s="125">
        <v>42837</v>
      </c>
      <c r="C171" s="125"/>
      <c r="D171" s="126" t="s">
        <v>100</v>
      </c>
      <c r="E171" s="127" t="s">
        <v>543</v>
      </c>
      <c r="F171" s="128">
        <v>289.5</v>
      </c>
      <c r="G171" s="127"/>
      <c r="H171" s="127">
        <v>354</v>
      </c>
      <c r="I171" s="129">
        <v>360</v>
      </c>
      <c r="J171" s="130" t="s">
        <v>689</v>
      </c>
      <c r="K171" s="131">
        <f t="shared" ref="K171:K179" si="79">H171-F171</f>
        <v>64.5</v>
      </c>
      <c r="L171" s="132">
        <f t="shared" ref="L171:L179" si="80">K171/F171</f>
        <v>0.22279792746113988</v>
      </c>
      <c r="M171" s="127" t="s">
        <v>545</v>
      </c>
      <c r="N171" s="133">
        <v>43040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89</v>
      </c>
      <c r="B172" s="125">
        <v>42845</v>
      </c>
      <c r="C172" s="125"/>
      <c r="D172" s="126" t="s">
        <v>412</v>
      </c>
      <c r="E172" s="127" t="s">
        <v>543</v>
      </c>
      <c r="F172" s="128">
        <v>700</v>
      </c>
      <c r="G172" s="127"/>
      <c r="H172" s="127">
        <v>840</v>
      </c>
      <c r="I172" s="129">
        <v>840</v>
      </c>
      <c r="J172" s="130" t="s">
        <v>690</v>
      </c>
      <c r="K172" s="131">
        <f t="shared" si="79"/>
        <v>140</v>
      </c>
      <c r="L172" s="132">
        <f t="shared" si="80"/>
        <v>0.2</v>
      </c>
      <c r="M172" s="127" t="s">
        <v>545</v>
      </c>
      <c r="N172" s="133">
        <v>42893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90</v>
      </c>
      <c r="B173" s="125">
        <v>42887</v>
      </c>
      <c r="C173" s="125"/>
      <c r="D173" s="126" t="s">
        <v>691</v>
      </c>
      <c r="E173" s="127" t="s">
        <v>543</v>
      </c>
      <c r="F173" s="128">
        <v>130</v>
      </c>
      <c r="G173" s="127"/>
      <c r="H173" s="127">
        <v>144.25</v>
      </c>
      <c r="I173" s="129">
        <v>170</v>
      </c>
      <c r="J173" s="130" t="s">
        <v>692</v>
      </c>
      <c r="K173" s="131">
        <f t="shared" si="79"/>
        <v>14.25</v>
      </c>
      <c r="L173" s="132">
        <f t="shared" si="80"/>
        <v>0.10961538461538461</v>
      </c>
      <c r="M173" s="127" t="s">
        <v>545</v>
      </c>
      <c r="N173" s="133">
        <v>43675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4">
        <v>91</v>
      </c>
      <c r="B174" s="125">
        <v>42901</v>
      </c>
      <c r="C174" s="125"/>
      <c r="D174" s="126" t="s">
        <v>693</v>
      </c>
      <c r="E174" s="127" t="s">
        <v>543</v>
      </c>
      <c r="F174" s="128">
        <v>214.5</v>
      </c>
      <c r="G174" s="127"/>
      <c r="H174" s="127">
        <v>262</v>
      </c>
      <c r="I174" s="129">
        <v>262</v>
      </c>
      <c r="J174" s="130" t="s">
        <v>564</v>
      </c>
      <c r="K174" s="131">
        <f t="shared" si="79"/>
        <v>47.5</v>
      </c>
      <c r="L174" s="132">
        <f t="shared" si="80"/>
        <v>0.22144522144522144</v>
      </c>
      <c r="M174" s="127" t="s">
        <v>545</v>
      </c>
      <c r="N174" s="133">
        <v>42977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92</v>
      </c>
      <c r="B175" s="156">
        <v>42933</v>
      </c>
      <c r="C175" s="156"/>
      <c r="D175" s="157" t="s">
        <v>694</v>
      </c>
      <c r="E175" s="158" t="s">
        <v>543</v>
      </c>
      <c r="F175" s="159">
        <v>370</v>
      </c>
      <c r="G175" s="158"/>
      <c r="H175" s="158">
        <v>447.5</v>
      </c>
      <c r="I175" s="160">
        <v>450</v>
      </c>
      <c r="J175" s="161" t="s">
        <v>627</v>
      </c>
      <c r="K175" s="131">
        <f t="shared" si="79"/>
        <v>77.5</v>
      </c>
      <c r="L175" s="162">
        <f t="shared" si="80"/>
        <v>0.20945945945945946</v>
      </c>
      <c r="M175" s="158" t="s">
        <v>545</v>
      </c>
      <c r="N175" s="163">
        <v>43035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93</v>
      </c>
      <c r="B176" s="156">
        <v>42943</v>
      </c>
      <c r="C176" s="156"/>
      <c r="D176" s="157" t="s">
        <v>202</v>
      </c>
      <c r="E176" s="158" t="s">
        <v>543</v>
      </c>
      <c r="F176" s="159">
        <v>657.5</v>
      </c>
      <c r="G176" s="158"/>
      <c r="H176" s="158">
        <v>825</v>
      </c>
      <c r="I176" s="160">
        <v>820</v>
      </c>
      <c r="J176" s="161" t="s">
        <v>627</v>
      </c>
      <c r="K176" s="131">
        <f t="shared" si="79"/>
        <v>167.5</v>
      </c>
      <c r="L176" s="162">
        <f t="shared" si="80"/>
        <v>0.25475285171102663</v>
      </c>
      <c r="M176" s="158" t="s">
        <v>545</v>
      </c>
      <c r="N176" s="163">
        <v>43090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94</v>
      </c>
      <c r="B177" s="125">
        <v>42964</v>
      </c>
      <c r="C177" s="125"/>
      <c r="D177" s="126" t="s">
        <v>373</v>
      </c>
      <c r="E177" s="127" t="s">
        <v>543</v>
      </c>
      <c r="F177" s="128">
        <v>605</v>
      </c>
      <c r="G177" s="127"/>
      <c r="H177" s="127">
        <v>750</v>
      </c>
      <c r="I177" s="129">
        <v>750</v>
      </c>
      <c r="J177" s="130" t="s">
        <v>686</v>
      </c>
      <c r="K177" s="131">
        <f t="shared" si="79"/>
        <v>145</v>
      </c>
      <c r="L177" s="132">
        <f t="shared" si="80"/>
        <v>0.23966942148760331</v>
      </c>
      <c r="M177" s="127" t="s">
        <v>545</v>
      </c>
      <c r="N177" s="133">
        <v>43027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4">
        <v>95</v>
      </c>
      <c r="B178" s="135">
        <v>42979</v>
      </c>
      <c r="C178" s="135"/>
      <c r="D178" s="143" t="s">
        <v>695</v>
      </c>
      <c r="E178" s="138" t="s">
        <v>543</v>
      </c>
      <c r="F178" s="138">
        <v>255</v>
      </c>
      <c r="G178" s="139"/>
      <c r="H178" s="139">
        <v>217.25</v>
      </c>
      <c r="I178" s="139">
        <v>320</v>
      </c>
      <c r="J178" s="140" t="s">
        <v>696</v>
      </c>
      <c r="K178" s="141">
        <f t="shared" si="79"/>
        <v>-37.75</v>
      </c>
      <c r="L178" s="144">
        <f t="shared" si="80"/>
        <v>-0.14803921568627451</v>
      </c>
      <c r="M178" s="138" t="s">
        <v>555</v>
      </c>
      <c r="N178" s="135">
        <v>43661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4">
        <v>96</v>
      </c>
      <c r="B179" s="125">
        <v>42997</v>
      </c>
      <c r="C179" s="125"/>
      <c r="D179" s="126" t="s">
        <v>697</v>
      </c>
      <c r="E179" s="127" t="s">
        <v>543</v>
      </c>
      <c r="F179" s="128">
        <v>215</v>
      </c>
      <c r="G179" s="127"/>
      <c r="H179" s="127">
        <v>258</v>
      </c>
      <c r="I179" s="129">
        <v>258</v>
      </c>
      <c r="J179" s="130" t="s">
        <v>627</v>
      </c>
      <c r="K179" s="131">
        <f t="shared" si="79"/>
        <v>43</v>
      </c>
      <c r="L179" s="132">
        <f t="shared" si="80"/>
        <v>0.2</v>
      </c>
      <c r="M179" s="127" t="s">
        <v>545</v>
      </c>
      <c r="N179" s="133">
        <v>43040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4">
        <v>97</v>
      </c>
      <c r="B180" s="125">
        <v>42997</v>
      </c>
      <c r="C180" s="125"/>
      <c r="D180" s="126" t="s">
        <v>697</v>
      </c>
      <c r="E180" s="127" t="s">
        <v>543</v>
      </c>
      <c r="F180" s="128">
        <v>215</v>
      </c>
      <c r="G180" s="127"/>
      <c r="H180" s="127">
        <v>258</v>
      </c>
      <c r="I180" s="129">
        <v>258</v>
      </c>
      <c r="J180" s="161" t="s">
        <v>627</v>
      </c>
      <c r="K180" s="131">
        <v>43</v>
      </c>
      <c r="L180" s="132">
        <v>0.2</v>
      </c>
      <c r="M180" s="127" t="s">
        <v>545</v>
      </c>
      <c r="N180" s="133">
        <v>43040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5">
        <v>98</v>
      </c>
      <c r="B181" s="156">
        <v>42998</v>
      </c>
      <c r="C181" s="156"/>
      <c r="D181" s="157" t="s">
        <v>698</v>
      </c>
      <c r="E181" s="158" t="s">
        <v>543</v>
      </c>
      <c r="F181" s="128">
        <v>75</v>
      </c>
      <c r="G181" s="158"/>
      <c r="H181" s="158">
        <v>90</v>
      </c>
      <c r="I181" s="160">
        <v>90</v>
      </c>
      <c r="J181" s="130" t="s">
        <v>699</v>
      </c>
      <c r="K181" s="131">
        <f t="shared" ref="K181:K186" si="81">H181-F181</f>
        <v>15</v>
      </c>
      <c r="L181" s="132">
        <f t="shared" ref="L181:L186" si="82">K181/F181</f>
        <v>0.2</v>
      </c>
      <c r="M181" s="127" t="s">
        <v>545</v>
      </c>
      <c r="N181" s="133">
        <v>43019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55">
        <v>99</v>
      </c>
      <c r="B182" s="156">
        <v>43011</v>
      </c>
      <c r="C182" s="156"/>
      <c r="D182" s="157" t="s">
        <v>700</v>
      </c>
      <c r="E182" s="158" t="s">
        <v>543</v>
      </c>
      <c r="F182" s="159">
        <v>315</v>
      </c>
      <c r="G182" s="158"/>
      <c r="H182" s="158">
        <v>392</v>
      </c>
      <c r="I182" s="160">
        <v>384</v>
      </c>
      <c r="J182" s="161" t="s">
        <v>701</v>
      </c>
      <c r="K182" s="131">
        <f t="shared" si="81"/>
        <v>77</v>
      </c>
      <c r="L182" s="162">
        <f t="shared" si="82"/>
        <v>0.24444444444444444</v>
      </c>
      <c r="M182" s="158" t="s">
        <v>545</v>
      </c>
      <c r="N182" s="163">
        <v>43017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100</v>
      </c>
      <c r="B183" s="156">
        <v>43013</v>
      </c>
      <c r="C183" s="156"/>
      <c r="D183" s="157" t="s">
        <v>442</v>
      </c>
      <c r="E183" s="158" t="s">
        <v>543</v>
      </c>
      <c r="F183" s="159">
        <v>145</v>
      </c>
      <c r="G183" s="158"/>
      <c r="H183" s="158">
        <v>179</v>
      </c>
      <c r="I183" s="160">
        <v>180</v>
      </c>
      <c r="J183" s="161" t="s">
        <v>702</v>
      </c>
      <c r="K183" s="131">
        <f t="shared" si="81"/>
        <v>34</v>
      </c>
      <c r="L183" s="162">
        <f t="shared" si="82"/>
        <v>0.23448275862068965</v>
      </c>
      <c r="M183" s="158" t="s">
        <v>545</v>
      </c>
      <c r="N183" s="163">
        <v>43025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101</v>
      </c>
      <c r="B184" s="156">
        <v>43014</v>
      </c>
      <c r="C184" s="156"/>
      <c r="D184" s="157" t="s">
        <v>348</v>
      </c>
      <c r="E184" s="158" t="s">
        <v>543</v>
      </c>
      <c r="F184" s="159">
        <v>256</v>
      </c>
      <c r="G184" s="158"/>
      <c r="H184" s="158">
        <v>323</v>
      </c>
      <c r="I184" s="160">
        <v>320</v>
      </c>
      <c r="J184" s="161" t="s">
        <v>627</v>
      </c>
      <c r="K184" s="131">
        <f t="shared" si="81"/>
        <v>67</v>
      </c>
      <c r="L184" s="162">
        <f t="shared" si="82"/>
        <v>0.26171875</v>
      </c>
      <c r="M184" s="158" t="s">
        <v>545</v>
      </c>
      <c r="N184" s="163">
        <v>43067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102</v>
      </c>
      <c r="B185" s="156">
        <v>43017</v>
      </c>
      <c r="C185" s="156"/>
      <c r="D185" s="157" t="s">
        <v>362</v>
      </c>
      <c r="E185" s="158" t="s">
        <v>543</v>
      </c>
      <c r="F185" s="159">
        <v>137.5</v>
      </c>
      <c r="G185" s="158"/>
      <c r="H185" s="158">
        <v>184</v>
      </c>
      <c r="I185" s="160">
        <v>183</v>
      </c>
      <c r="J185" s="161" t="s">
        <v>703</v>
      </c>
      <c r="K185" s="131">
        <f t="shared" si="81"/>
        <v>46.5</v>
      </c>
      <c r="L185" s="162">
        <f t="shared" si="82"/>
        <v>0.33818181818181819</v>
      </c>
      <c r="M185" s="158" t="s">
        <v>545</v>
      </c>
      <c r="N185" s="163">
        <v>43108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103</v>
      </c>
      <c r="B186" s="156">
        <v>43018</v>
      </c>
      <c r="C186" s="156"/>
      <c r="D186" s="157" t="s">
        <v>704</v>
      </c>
      <c r="E186" s="158" t="s">
        <v>543</v>
      </c>
      <c r="F186" s="159">
        <v>125.5</v>
      </c>
      <c r="G186" s="158"/>
      <c r="H186" s="158">
        <v>158</v>
      </c>
      <c r="I186" s="160">
        <v>155</v>
      </c>
      <c r="J186" s="161" t="s">
        <v>705</v>
      </c>
      <c r="K186" s="131">
        <f t="shared" si="81"/>
        <v>32.5</v>
      </c>
      <c r="L186" s="162">
        <f t="shared" si="82"/>
        <v>0.25896414342629481</v>
      </c>
      <c r="M186" s="158" t="s">
        <v>545</v>
      </c>
      <c r="N186" s="163">
        <v>43067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55">
        <v>104</v>
      </c>
      <c r="B187" s="156">
        <v>43018</v>
      </c>
      <c r="C187" s="156"/>
      <c r="D187" s="157" t="s">
        <v>706</v>
      </c>
      <c r="E187" s="158" t="s">
        <v>543</v>
      </c>
      <c r="F187" s="159">
        <v>895</v>
      </c>
      <c r="G187" s="158"/>
      <c r="H187" s="158">
        <v>1122.5</v>
      </c>
      <c r="I187" s="160">
        <v>1078</v>
      </c>
      <c r="J187" s="161" t="s">
        <v>707</v>
      </c>
      <c r="K187" s="131">
        <v>227.5</v>
      </c>
      <c r="L187" s="162">
        <v>0.25418994413407803</v>
      </c>
      <c r="M187" s="158" t="s">
        <v>545</v>
      </c>
      <c r="N187" s="163">
        <v>43117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105</v>
      </c>
      <c r="B188" s="156">
        <v>43020</v>
      </c>
      <c r="C188" s="156"/>
      <c r="D188" s="157" t="s">
        <v>357</v>
      </c>
      <c r="E188" s="158" t="s">
        <v>543</v>
      </c>
      <c r="F188" s="159">
        <v>525</v>
      </c>
      <c r="G188" s="158"/>
      <c r="H188" s="158">
        <v>629</v>
      </c>
      <c r="I188" s="160">
        <v>629</v>
      </c>
      <c r="J188" s="161" t="s">
        <v>627</v>
      </c>
      <c r="K188" s="131">
        <v>104</v>
      </c>
      <c r="L188" s="162">
        <v>0.19809523809523799</v>
      </c>
      <c r="M188" s="158" t="s">
        <v>545</v>
      </c>
      <c r="N188" s="163">
        <v>43119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5">
        <v>106</v>
      </c>
      <c r="B189" s="156">
        <v>43046</v>
      </c>
      <c r="C189" s="156"/>
      <c r="D189" s="157" t="s">
        <v>390</v>
      </c>
      <c r="E189" s="158" t="s">
        <v>543</v>
      </c>
      <c r="F189" s="159">
        <v>740</v>
      </c>
      <c r="G189" s="158"/>
      <c r="H189" s="158">
        <v>892.5</v>
      </c>
      <c r="I189" s="160">
        <v>900</v>
      </c>
      <c r="J189" s="161" t="s">
        <v>708</v>
      </c>
      <c r="K189" s="131">
        <f>H189-F189</f>
        <v>152.5</v>
      </c>
      <c r="L189" s="162">
        <f>K189/F189</f>
        <v>0.20608108108108109</v>
      </c>
      <c r="M189" s="158" t="s">
        <v>545</v>
      </c>
      <c r="N189" s="163">
        <v>43052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4">
        <v>107</v>
      </c>
      <c r="B190" s="125">
        <v>43073</v>
      </c>
      <c r="C190" s="125"/>
      <c r="D190" s="126" t="s">
        <v>709</v>
      </c>
      <c r="E190" s="127" t="s">
        <v>543</v>
      </c>
      <c r="F190" s="128">
        <v>118.5</v>
      </c>
      <c r="G190" s="127"/>
      <c r="H190" s="127">
        <v>143.5</v>
      </c>
      <c r="I190" s="129">
        <v>145</v>
      </c>
      <c r="J190" s="130" t="s">
        <v>710</v>
      </c>
      <c r="K190" s="131">
        <f>H190-F190</f>
        <v>25</v>
      </c>
      <c r="L190" s="132">
        <f>K190/F190</f>
        <v>0.2109704641350211</v>
      </c>
      <c r="M190" s="127" t="s">
        <v>545</v>
      </c>
      <c r="N190" s="133">
        <v>43097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4">
        <v>108</v>
      </c>
      <c r="B191" s="135">
        <v>43090</v>
      </c>
      <c r="C191" s="135"/>
      <c r="D191" s="136" t="s">
        <v>417</v>
      </c>
      <c r="E191" s="137" t="s">
        <v>543</v>
      </c>
      <c r="F191" s="138">
        <v>715</v>
      </c>
      <c r="G191" s="138"/>
      <c r="H191" s="139">
        <v>500</v>
      </c>
      <c r="I191" s="139">
        <v>872</v>
      </c>
      <c r="J191" s="140" t="s">
        <v>711</v>
      </c>
      <c r="K191" s="141">
        <f>H191-F191</f>
        <v>-215</v>
      </c>
      <c r="L191" s="142">
        <f>K191/F191</f>
        <v>-0.30069930069930068</v>
      </c>
      <c r="M191" s="138" t="s">
        <v>555</v>
      </c>
      <c r="N191" s="135">
        <v>43670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4">
        <v>109</v>
      </c>
      <c r="B192" s="125">
        <v>43098</v>
      </c>
      <c r="C192" s="125"/>
      <c r="D192" s="126" t="s">
        <v>700</v>
      </c>
      <c r="E192" s="127" t="s">
        <v>543</v>
      </c>
      <c r="F192" s="128">
        <v>435</v>
      </c>
      <c r="G192" s="127"/>
      <c r="H192" s="127">
        <v>542.5</v>
      </c>
      <c r="I192" s="129">
        <v>539</v>
      </c>
      <c r="J192" s="130" t="s">
        <v>627</v>
      </c>
      <c r="K192" s="131">
        <v>107.5</v>
      </c>
      <c r="L192" s="132">
        <v>0.247126436781609</v>
      </c>
      <c r="M192" s="127" t="s">
        <v>545</v>
      </c>
      <c r="N192" s="133">
        <v>43206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4">
        <v>110</v>
      </c>
      <c r="B193" s="125">
        <v>43098</v>
      </c>
      <c r="C193" s="125"/>
      <c r="D193" s="126" t="s">
        <v>516</v>
      </c>
      <c r="E193" s="127" t="s">
        <v>543</v>
      </c>
      <c r="F193" s="128">
        <v>885</v>
      </c>
      <c r="G193" s="127"/>
      <c r="H193" s="127">
        <v>1090</v>
      </c>
      <c r="I193" s="129">
        <v>1084</v>
      </c>
      <c r="J193" s="130" t="s">
        <v>627</v>
      </c>
      <c r="K193" s="131">
        <v>205</v>
      </c>
      <c r="L193" s="132">
        <v>0.23163841807909599</v>
      </c>
      <c r="M193" s="127" t="s">
        <v>545</v>
      </c>
      <c r="N193" s="133">
        <v>43213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4">
        <v>111</v>
      </c>
      <c r="B194" s="165">
        <v>43192</v>
      </c>
      <c r="C194" s="165"/>
      <c r="D194" s="143" t="s">
        <v>712</v>
      </c>
      <c r="E194" s="138" t="s">
        <v>543</v>
      </c>
      <c r="F194" s="166">
        <v>478.5</v>
      </c>
      <c r="G194" s="138"/>
      <c r="H194" s="138">
        <v>442</v>
      </c>
      <c r="I194" s="139">
        <v>613</v>
      </c>
      <c r="J194" s="140" t="s">
        <v>713</v>
      </c>
      <c r="K194" s="141">
        <f>H194-F194</f>
        <v>-36.5</v>
      </c>
      <c r="L194" s="142">
        <f>K194/F194</f>
        <v>-7.6280041797283177E-2</v>
      </c>
      <c r="M194" s="138" t="s">
        <v>555</v>
      </c>
      <c r="N194" s="135">
        <v>43762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4">
        <v>112</v>
      </c>
      <c r="B195" s="135">
        <v>43194</v>
      </c>
      <c r="C195" s="135"/>
      <c r="D195" s="136" t="s">
        <v>714</v>
      </c>
      <c r="E195" s="137" t="s">
        <v>543</v>
      </c>
      <c r="F195" s="138">
        <f>141.5-7.3</f>
        <v>134.19999999999999</v>
      </c>
      <c r="G195" s="138"/>
      <c r="H195" s="139">
        <v>77</v>
      </c>
      <c r="I195" s="139">
        <v>180</v>
      </c>
      <c r="J195" s="140" t="s">
        <v>715</v>
      </c>
      <c r="K195" s="141">
        <f>H195-F195</f>
        <v>-57.199999999999989</v>
      </c>
      <c r="L195" s="142">
        <f>K195/F195</f>
        <v>-0.42622950819672129</v>
      </c>
      <c r="M195" s="138" t="s">
        <v>555</v>
      </c>
      <c r="N195" s="135">
        <v>43522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4">
        <v>113</v>
      </c>
      <c r="B196" s="135">
        <v>43209</v>
      </c>
      <c r="C196" s="135"/>
      <c r="D196" s="136" t="s">
        <v>716</v>
      </c>
      <c r="E196" s="137" t="s">
        <v>543</v>
      </c>
      <c r="F196" s="138">
        <v>430</v>
      </c>
      <c r="G196" s="138"/>
      <c r="H196" s="139">
        <v>220</v>
      </c>
      <c r="I196" s="139">
        <v>537</v>
      </c>
      <c r="J196" s="140" t="s">
        <v>717</v>
      </c>
      <c r="K196" s="141">
        <f>H196-F196</f>
        <v>-210</v>
      </c>
      <c r="L196" s="142">
        <f>K196/F196</f>
        <v>-0.48837209302325579</v>
      </c>
      <c r="M196" s="138" t="s">
        <v>555</v>
      </c>
      <c r="N196" s="135">
        <v>43252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114</v>
      </c>
      <c r="B197" s="156">
        <v>43220</v>
      </c>
      <c r="C197" s="156"/>
      <c r="D197" s="157" t="s">
        <v>718</v>
      </c>
      <c r="E197" s="158" t="s">
        <v>543</v>
      </c>
      <c r="F197" s="158">
        <v>153.5</v>
      </c>
      <c r="G197" s="158"/>
      <c r="H197" s="158">
        <v>196</v>
      </c>
      <c r="I197" s="160">
        <v>196</v>
      </c>
      <c r="J197" s="130" t="s">
        <v>719</v>
      </c>
      <c r="K197" s="131">
        <f>H197-F197</f>
        <v>42.5</v>
      </c>
      <c r="L197" s="132">
        <f>K197/F197</f>
        <v>0.27687296416938112</v>
      </c>
      <c r="M197" s="127" t="s">
        <v>545</v>
      </c>
      <c r="N197" s="133">
        <v>43605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4">
        <v>115</v>
      </c>
      <c r="B198" s="135">
        <v>43306</v>
      </c>
      <c r="C198" s="135"/>
      <c r="D198" s="136" t="s">
        <v>687</v>
      </c>
      <c r="E198" s="137" t="s">
        <v>543</v>
      </c>
      <c r="F198" s="138">
        <v>27.5</v>
      </c>
      <c r="G198" s="138"/>
      <c r="H198" s="139">
        <v>13.1</v>
      </c>
      <c r="I198" s="139">
        <v>60</v>
      </c>
      <c r="J198" s="140" t="s">
        <v>720</v>
      </c>
      <c r="K198" s="141">
        <v>-14.4</v>
      </c>
      <c r="L198" s="142">
        <v>-0.52363636363636401</v>
      </c>
      <c r="M198" s="138" t="s">
        <v>555</v>
      </c>
      <c r="N198" s="135">
        <v>43138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4">
        <v>116</v>
      </c>
      <c r="B199" s="165">
        <v>43318</v>
      </c>
      <c r="C199" s="165"/>
      <c r="D199" s="143" t="s">
        <v>721</v>
      </c>
      <c r="E199" s="138" t="s">
        <v>543</v>
      </c>
      <c r="F199" s="138">
        <v>148.5</v>
      </c>
      <c r="G199" s="138"/>
      <c r="H199" s="138">
        <v>102</v>
      </c>
      <c r="I199" s="139">
        <v>182</v>
      </c>
      <c r="J199" s="140" t="s">
        <v>722</v>
      </c>
      <c r="K199" s="141">
        <f>H199-F199</f>
        <v>-46.5</v>
      </c>
      <c r="L199" s="142">
        <f>K199/F199</f>
        <v>-0.31313131313131315</v>
      </c>
      <c r="M199" s="138" t="s">
        <v>555</v>
      </c>
      <c r="N199" s="135">
        <v>43661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4">
        <v>117</v>
      </c>
      <c r="B200" s="125">
        <v>43335</v>
      </c>
      <c r="C200" s="125"/>
      <c r="D200" s="126" t="s">
        <v>723</v>
      </c>
      <c r="E200" s="127" t="s">
        <v>543</v>
      </c>
      <c r="F200" s="158">
        <v>285</v>
      </c>
      <c r="G200" s="127"/>
      <c r="H200" s="127">
        <v>355</v>
      </c>
      <c r="I200" s="129">
        <v>364</v>
      </c>
      <c r="J200" s="130" t="s">
        <v>724</v>
      </c>
      <c r="K200" s="131">
        <v>70</v>
      </c>
      <c r="L200" s="132">
        <v>0.24561403508771901</v>
      </c>
      <c r="M200" s="127" t="s">
        <v>545</v>
      </c>
      <c r="N200" s="133">
        <v>43455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4">
        <v>118</v>
      </c>
      <c r="B201" s="125">
        <v>43341</v>
      </c>
      <c r="C201" s="125"/>
      <c r="D201" s="126" t="s">
        <v>382</v>
      </c>
      <c r="E201" s="127" t="s">
        <v>543</v>
      </c>
      <c r="F201" s="158">
        <v>525</v>
      </c>
      <c r="G201" s="127"/>
      <c r="H201" s="127">
        <v>585</v>
      </c>
      <c r="I201" s="129">
        <v>635</v>
      </c>
      <c r="J201" s="130" t="s">
        <v>725</v>
      </c>
      <c r="K201" s="131">
        <f t="shared" ref="K201:K232" si="83">H201-F201</f>
        <v>60</v>
      </c>
      <c r="L201" s="132">
        <f t="shared" ref="L201:L232" si="84">K201/F201</f>
        <v>0.11428571428571428</v>
      </c>
      <c r="M201" s="127" t="s">
        <v>545</v>
      </c>
      <c r="N201" s="133">
        <v>43662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4">
        <v>119</v>
      </c>
      <c r="B202" s="125">
        <v>43395</v>
      </c>
      <c r="C202" s="125"/>
      <c r="D202" s="126" t="s">
        <v>373</v>
      </c>
      <c r="E202" s="127" t="s">
        <v>543</v>
      </c>
      <c r="F202" s="158">
        <v>475</v>
      </c>
      <c r="G202" s="127"/>
      <c r="H202" s="127">
        <v>574</v>
      </c>
      <c r="I202" s="129">
        <v>570</v>
      </c>
      <c r="J202" s="130" t="s">
        <v>627</v>
      </c>
      <c r="K202" s="131">
        <f t="shared" si="83"/>
        <v>99</v>
      </c>
      <c r="L202" s="132">
        <f t="shared" si="84"/>
        <v>0.20842105263157895</v>
      </c>
      <c r="M202" s="127" t="s">
        <v>545</v>
      </c>
      <c r="N202" s="133">
        <v>43403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120</v>
      </c>
      <c r="B203" s="156">
        <v>43397</v>
      </c>
      <c r="C203" s="156"/>
      <c r="D203" s="157" t="s">
        <v>726</v>
      </c>
      <c r="E203" s="158" t="s">
        <v>543</v>
      </c>
      <c r="F203" s="158">
        <v>707.5</v>
      </c>
      <c r="G203" s="158"/>
      <c r="H203" s="158">
        <v>872</v>
      </c>
      <c r="I203" s="160">
        <v>872</v>
      </c>
      <c r="J203" s="161" t="s">
        <v>627</v>
      </c>
      <c r="K203" s="131">
        <f t="shared" si="83"/>
        <v>164.5</v>
      </c>
      <c r="L203" s="162">
        <f t="shared" si="84"/>
        <v>0.23250883392226149</v>
      </c>
      <c r="M203" s="158" t="s">
        <v>545</v>
      </c>
      <c r="N203" s="163">
        <v>43482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121</v>
      </c>
      <c r="B204" s="156">
        <v>43398</v>
      </c>
      <c r="C204" s="156"/>
      <c r="D204" s="157" t="s">
        <v>727</v>
      </c>
      <c r="E204" s="158" t="s">
        <v>543</v>
      </c>
      <c r="F204" s="158">
        <v>162</v>
      </c>
      <c r="G204" s="158"/>
      <c r="H204" s="158">
        <v>204</v>
      </c>
      <c r="I204" s="160">
        <v>209</v>
      </c>
      <c r="J204" s="161" t="s">
        <v>728</v>
      </c>
      <c r="K204" s="131">
        <f t="shared" si="83"/>
        <v>42</v>
      </c>
      <c r="L204" s="162">
        <f t="shared" si="84"/>
        <v>0.25925925925925924</v>
      </c>
      <c r="M204" s="158" t="s">
        <v>545</v>
      </c>
      <c r="N204" s="163">
        <v>43539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122</v>
      </c>
      <c r="B205" s="156">
        <v>43399</v>
      </c>
      <c r="C205" s="156"/>
      <c r="D205" s="157" t="s">
        <v>458</v>
      </c>
      <c r="E205" s="158" t="s">
        <v>543</v>
      </c>
      <c r="F205" s="158">
        <v>240</v>
      </c>
      <c r="G205" s="158"/>
      <c r="H205" s="158">
        <v>297</v>
      </c>
      <c r="I205" s="160">
        <v>297</v>
      </c>
      <c r="J205" s="161" t="s">
        <v>627</v>
      </c>
      <c r="K205" s="167">
        <f t="shared" si="83"/>
        <v>57</v>
      </c>
      <c r="L205" s="162">
        <f t="shared" si="84"/>
        <v>0.23749999999999999</v>
      </c>
      <c r="M205" s="158" t="s">
        <v>545</v>
      </c>
      <c r="N205" s="163">
        <v>43417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4">
        <v>123</v>
      </c>
      <c r="B206" s="125">
        <v>43439</v>
      </c>
      <c r="C206" s="125"/>
      <c r="D206" s="126" t="s">
        <v>729</v>
      </c>
      <c r="E206" s="127" t="s">
        <v>543</v>
      </c>
      <c r="F206" s="127">
        <v>202.5</v>
      </c>
      <c r="G206" s="127"/>
      <c r="H206" s="127">
        <v>255</v>
      </c>
      <c r="I206" s="129">
        <v>252</v>
      </c>
      <c r="J206" s="130" t="s">
        <v>627</v>
      </c>
      <c r="K206" s="131">
        <f t="shared" si="83"/>
        <v>52.5</v>
      </c>
      <c r="L206" s="132">
        <f t="shared" si="84"/>
        <v>0.25925925925925924</v>
      </c>
      <c r="M206" s="127" t="s">
        <v>545</v>
      </c>
      <c r="N206" s="133">
        <v>43542</v>
      </c>
      <c r="O206" s="54"/>
      <c r="P206" s="54"/>
      <c r="Q206" s="191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124</v>
      </c>
      <c r="B207" s="156">
        <v>43465</v>
      </c>
      <c r="C207" s="125"/>
      <c r="D207" s="157" t="s">
        <v>155</v>
      </c>
      <c r="E207" s="158" t="s">
        <v>543</v>
      </c>
      <c r="F207" s="158">
        <v>710</v>
      </c>
      <c r="G207" s="158"/>
      <c r="H207" s="158">
        <v>866</v>
      </c>
      <c r="I207" s="160">
        <v>866</v>
      </c>
      <c r="J207" s="161" t="s">
        <v>627</v>
      </c>
      <c r="K207" s="131">
        <f t="shared" si="83"/>
        <v>156</v>
      </c>
      <c r="L207" s="132">
        <f t="shared" si="84"/>
        <v>0.21971830985915494</v>
      </c>
      <c r="M207" s="127" t="s">
        <v>545</v>
      </c>
      <c r="N207" s="133">
        <v>43553</v>
      </c>
      <c r="O207" s="54"/>
      <c r="P207" s="54"/>
      <c r="Q207" s="191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125</v>
      </c>
      <c r="B208" s="156">
        <v>43522</v>
      </c>
      <c r="C208" s="156"/>
      <c r="D208" s="157" t="s">
        <v>169</v>
      </c>
      <c r="E208" s="158" t="s">
        <v>543</v>
      </c>
      <c r="F208" s="158">
        <v>337.25</v>
      </c>
      <c r="G208" s="158"/>
      <c r="H208" s="158">
        <v>398.5</v>
      </c>
      <c r="I208" s="160">
        <v>411</v>
      </c>
      <c r="J208" s="130" t="s">
        <v>730</v>
      </c>
      <c r="K208" s="131">
        <f t="shared" si="83"/>
        <v>61.25</v>
      </c>
      <c r="L208" s="132">
        <f t="shared" si="84"/>
        <v>0.1816160118606375</v>
      </c>
      <c r="M208" s="127" t="s">
        <v>545</v>
      </c>
      <c r="N208" s="133">
        <v>43760</v>
      </c>
      <c r="O208" s="54"/>
      <c r="P208" s="54"/>
      <c r="Q208" s="191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8">
        <v>126</v>
      </c>
      <c r="B209" s="169">
        <v>43559</v>
      </c>
      <c r="C209" s="169"/>
      <c r="D209" s="170" t="s">
        <v>731</v>
      </c>
      <c r="E209" s="171" t="s">
        <v>543</v>
      </c>
      <c r="F209" s="171">
        <v>130</v>
      </c>
      <c r="G209" s="171"/>
      <c r="H209" s="171">
        <v>65</v>
      </c>
      <c r="I209" s="172">
        <v>158</v>
      </c>
      <c r="J209" s="140" t="s">
        <v>732</v>
      </c>
      <c r="K209" s="141">
        <f t="shared" si="83"/>
        <v>-65</v>
      </c>
      <c r="L209" s="142">
        <f t="shared" si="84"/>
        <v>-0.5</v>
      </c>
      <c r="M209" s="138" t="s">
        <v>555</v>
      </c>
      <c r="N209" s="135">
        <v>43726</v>
      </c>
      <c r="O209" s="54"/>
      <c r="P209" s="54"/>
      <c r="Q209" s="191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127</v>
      </c>
      <c r="B210" s="156">
        <v>43017</v>
      </c>
      <c r="C210" s="156"/>
      <c r="D210" s="157" t="s">
        <v>204</v>
      </c>
      <c r="E210" s="158" t="s">
        <v>543</v>
      </c>
      <c r="F210" s="158">
        <v>141.5</v>
      </c>
      <c r="G210" s="158"/>
      <c r="H210" s="158">
        <v>183.5</v>
      </c>
      <c r="I210" s="160">
        <v>210</v>
      </c>
      <c r="J210" s="130" t="s">
        <v>728</v>
      </c>
      <c r="K210" s="131">
        <f t="shared" si="83"/>
        <v>42</v>
      </c>
      <c r="L210" s="132">
        <f t="shared" si="84"/>
        <v>0.29681978798586572</v>
      </c>
      <c r="M210" s="127" t="s">
        <v>545</v>
      </c>
      <c r="N210" s="133">
        <v>43042</v>
      </c>
      <c r="O210" s="54"/>
      <c r="P210" s="54"/>
      <c r="Q210" s="191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8">
        <v>128</v>
      </c>
      <c r="B211" s="169">
        <v>43074</v>
      </c>
      <c r="C211" s="169"/>
      <c r="D211" s="170" t="s">
        <v>733</v>
      </c>
      <c r="E211" s="171" t="s">
        <v>543</v>
      </c>
      <c r="F211" s="166">
        <v>172</v>
      </c>
      <c r="G211" s="171"/>
      <c r="H211" s="171">
        <v>155.25</v>
      </c>
      <c r="I211" s="172">
        <v>230</v>
      </c>
      <c r="J211" s="140" t="s">
        <v>734</v>
      </c>
      <c r="K211" s="141">
        <f t="shared" si="83"/>
        <v>-16.75</v>
      </c>
      <c r="L211" s="142">
        <f t="shared" si="84"/>
        <v>-9.7383720930232565E-2</v>
      </c>
      <c r="M211" s="138" t="s">
        <v>555</v>
      </c>
      <c r="N211" s="135">
        <v>43787</v>
      </c>
      <c r="O211" s="54"/>
      <c r="P211" s="54"/>
      <c r="Q211" s="191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129</v>
      </c>
      <c r="B212" s="156">
        <v>43398</v>
      </c>
      <c r="C212" s="156"/>
      <c r="D212" s="157" t="s">
        <v>117</v>
      </c>
      <c r="E212" s="158" t="s">
        <v>543</v>
      </c>
      <c r="F212" s="158">
        <v>698.5</v>
      </c>
      <c r="G212" s="158"/>
      <c r="H212" s="158">
        <v>890</v>
      </c>
      <c r="I212" s="160">
        <v>890</v>
      </c>
      <c r="J212" s="130" t="s">
        <v>735</v>
      </c>
      <c r="K212" s="131">
        <f t="shared" si="83"/>
        <v>191.5</v>
      </c>
      <c r="L212" s="132">
        <f t="shared" si="84"/>
        <v>0.27415891195418757</v>
      </c>
      <c r="M212" s="127" t="s">
        <v>545</v>
      </c>
      <c r="N212" s="133">
        <v>44328</v>
      </c>
      <c r="O212" s="54"/>
      <c r="P212" s="54"/>
      <c r="Q212" s="191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130</v>
      </c>
      <c r="B213" s="156">
        <v>42877</v>
      </c>
      <c r="C213" s="156"/>
      <c r="D213" s="157" t="s">
        <v>736</v>
      </c>
      <c r="E213" s="158" t="s">
        <v>543</v>
      </c>
      <c r="F213" s="158">
        <v>127.6</v>
      </c>
      <c r="G213" s="158"/>
      <c r="H213" s="158">
        <v>138</v>
      </c>
      <c r="I213" s="160">
        <v>190</v>
      </c>
      <c r="J213" s="130" t="s">
        <v>737</v>
      </c>
      <c r="K213" s="131">
        <f t="shared" si="83"/>
        <v>10.400000000000006</v>
      </c>
      <c r="L213" s="132">
        <f t="shared" si="84"/>
        <v>8.1504702194357417E-2</v>
      </c>
      <c r="M213" s="127" t="s">
        <v>545</v>
      </c>
      <c r="N213" s="133">
        <v>43774</v>
      </c>
      <c r="O213" s="54"/>
      <c r="P213" s="54"/>
      <c r="Q213" s="191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131</v>
      </c>
      <c r="B214" s="156">
        <v>43158</v>
      </c>
      <c r="C214" s="156"/>
      <c r="D214" s="157" t="s">
        <v>738</v>
      </c>
      <c r="E214" s="158" t="s">
        <v>543</v>
      </c>
      <c r="F214" s="158">
        <v>317</v>
      </c>
      <c r="G214" s="158"/>
      <c r="H214" s="158">
        <v>382.5</v>
      </c>
      <c r="I214" s="160">
        <v>398</v>
      </c>
      <c r="J214" s="130" t="s">
        <v>739</v>
      </c>
      <c r="K214" s="131">
        <f t="shared" si="83"/>
        <v>65.5</v>
      </c>
      <c r="L214" s="132">
        <f t="shared" si="84"/>
        <v>0.20662460567823343</v>
      </c>
      <c r="M214" s="127" t="s">
        <v>545</v>
      </c>
      <c r="N214" s="133">
        <v>44238</v>
      </c>
      <c r="O214" s="54"/>
      <c r="P214" s="54"/>
      <c r="Q214" s="191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8">
        <v>132</v>
      </c>
      <c r="B215" s="169">
        <v>43164</v>
      </c>
      <c r="C215" s="169"/>
      <c r="D215" s="170" t="s">
        <v>161</v>
      </c>
      <c r="E215" s="171" t="s">
        <v>543</v>
      </c>
      <c r="F215" s="166">
        <f>510-14.4</f>
        <v>495.6</v>
      </c>
      <c r="G215" s="171"/>
      <c r="H215" s="171">
        <v>350</v>
      </c>
      <c r="I215" s="172">
        <v>672</v>
      </c>
      <c r="J215" s="140" t="s">
        <v>740</v>
      </c>
      <c r="K215" s="141">
        <f t="shared" si="83"/>
        <v>-145.60000000000002</v>
      </c>
      <c r="L215" s="142">
        <f t="shared" si="84"/>
        <v>-0.29378531073446329</v>
      </c>
      <c r="M215" s="138" t="s">
        <v>555</v>
      </c>
      <c r="N215" s="135">
        <v>43887</v>
      </c>
      <c r="O215" s="54"/>
      <c r="P215" s="54"/>
      <c r="Q215" s="191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8">
        <v>133</v>
      </c>
      <c r="B216" s="169">
        <v>43237</v>
      </c>
      <c r="C216" s="169"/>
      <c r="D216" s="170" t="s">
        <v>741</v>
      </c>
      <c r="E216" s="171" t="s">
        <v>543</v>
      </c>
      <c r="F216" s="166">
        <v>230.3</v>
      </c>
      <c r="G216" s="171"/>
      <c r="H216" s="171">
        <v>102.5</v>
      </c>
      <c r="I216" s="172">
        <v>348</v>
      </c>
      <c r="J216" s="140" t="s">
        <v>742</v>
      </c>
      <c r="K216" s="141">
        <f t="shared" si="83"/>
        <v>-127.80000000000001</v>
      </c>
      <c r="L216" s="142">
        <f t="shared" si="84"/>
        <v>-0.55492835432045162</v>
      </c>
      <c r="M216" s="138" t="s">
        <v>555</v>
      </c>
      <c r="N216" s="135">
        <v>43896</v>
      </c>
      <c r="O216" s="54"/>
      <c r="P216" s="54"/>
      <c r="Q216" s="191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134</v>
      </c>
      <c r="B217" s="156">
        <v>43258</v>
      </c>
      <c r="C217" s="156"/>
      <c r="D217" s="157" t="s">
        <v>421</v>
      </c>
      <c r="E217" s="158" t="s">
        <v>543</v>
      </c>
      <c r="F217" s="158">
        <f>342.5-5.1</f>
        <v>337.4</v>
      </c>
      <c r="G217" s="158"/>
      <c r="H217" s="158">
        <v>412.5</v>
      </c>
      <c r="I217" s="160">
        <v>439</v>
      </c>
      <c r="J217" s="130" t="s">
        <v>743</v>
      </c>
      <c r="K217" s="131">
        <f t="shared" si="83"/>
        <v>75.100000000000023</v>
      </c>
      <c r="L217" s="132">
        <f t="shared" si="84"/>
        <v>0.22258446947243635</v>
      </c>
      <c r="M217" s="127" t="s">
        <v>545</v>
      </c>
      <c r="N217" s="133">
        <v>44230</v>
      </c>
      <c r="O217" s="54"/>
      <c r="P217" s="54"/>
      <c r="Q217" s="191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49">
        <v>135</v>
      </c>
      <c r="B218" s="148">
        <v>43285</v>
      </c>
      <c r="C218" s="148"/>
      <c r="D218" s="149" t="s">
        <v>56</v>
      </c>
      <c r="E218" s="150" t="s">
        <v>543</v>
      </c>
      <c r="F218" s="150">
        <f>127.5-5.53</f>
        <v>121.97</v>
      </c>
      <c r="G218" s="151"/>
      <c r="H218" s="151">
        <v>122.5</v>
      </c>
      <c r="I218" s="151">
        <v>170</v>
      </c>
      <c r="J218" s="152" t="s">
        <v>744</v>
      </c>
      <c r="K218" s="153">
        <f t="shared" si="83"/>
        <v>0.53000000000000114</v>
      </c>
      <c r="L218" s="154">
        <f t="shared" si="84"/>
        <v>4.3453308190538747E-3</v>
      </c>
      <c r="M218" s="150" t="s">
        <v>562</v>
      </c>
      <c r="N218" s="148">
        <v>44431</v>
      </c>
      <c r="O218" s="54"/>
      <c r="P218" s="54"/>
      <c r="Q218" s="191"/>
      <c r="R218" s="37" t="s">
        <v>839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8">
        <v>136</v>
      </c>
      <c r="B219" s="169">
        <v>43294</v>
      </c>
      <c r="C219" s="169"/>
      <c r="D219" s="170" t="s">
        <v>745</v>
      </c>
      <c r="E219" s="171" t="s">
        <v>543</v>
      </c>
      <c r="F219" s="166">
        <v>46.5</v>
      </c>
      <c r="G219" s="171"/>
      <c r="H219" s="171">
        <v>17</v>
      </c>
      <c r="I219" s="172">
        <v>59</v>
      </c>
      <c r="J219" s="140" t="s">
        <v>746</v>
      </c>
      <c r="K219" s="141">
        <f t="shared" si="83"/>
        <v>-29.5</v>
      </c>
      <c r="L219" s="142">
        <f t="shared" si="84"/>
        <v>-0.63440860215053763</v>
      </c>
      <c r="M219" s="138" t="s">
        <v>555</v>
      </c>
      <c r="N219" s="135">
        <v>43887</v>
      </c>
      <c r="O219" s="54"/>
      <c r="P219" s="54"/>
      <c r="Q219" s="191"/>
      <c r="R219" s="37" t="s">
        <v>839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137</v>
      </c>
      <c r="B220" s="156">
        <v>43396</v>
      </c>
      <c r="C220" s="156"/>
      <c r="D220" s="157" t="s">
        <v>405</v>
      </c>
      <c r="E220" s="158" t="s">
        <v>543</v>
      </c>
      <c r="F220" s="158">
        <v>156.5</v>
      </c>
      <c r="G220" s="158"/>
      <c r="H220" s="158">
        <v>207.5</v>
      </c>
      <c r="I220" s="160">
        <v>191</v>
      </c>
      <c r="J220" s="130" t="s">
        <v>627</v>
      </c>
      <c r="K220" s="131">
        <f t="shared" si="83"/>
        <v>51</v>
      </c>
      <c r="L220" s="132">
        <f t="shared" si="84"/>
        <v>0.32587859424920129</v>
      </c>
      <c r="M220" s="127" t="s">
        <v>545</v>
      </c>
      <c r="N220" s="133">
        <v>44369</v>
      </c>
      <c r="O220" s="54"/>
      <c r="P220" s="54"/>
      <c r="Q220" s="191"/>
      <c r="R220" s="37" t="s">
        <v>839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138</v>
      </c>
      <c r="B221" s="156">
        <v>43439</v>
      </c>
      <c r="C221" s="156"/>
      <c r="D221" s="157" t="s">
        <v>336</v>
      </c>
      <c r="E221" s="158" t="s">
        <v>543</v>
      </c>
      <c r="F221" s="158">
        <v>259.5</v>
      </c>
      <c r="G221" s="158"/>
      <c r="H221" s="158">
        <v>320</v>
      </c>
      <c r="I221" s="160">
        <v>320</v>
      </c>
      <c r="J221" s="130" t="s">
        <v>627</v>
      </c>
      <c r="K221" s="131">
        <f t="shared" si="83"/>
        <v>60.5</v>
      </c>
      <c r="L221" s="132">
        <f t="shared" si="84"/>
        <v>0.23314065510597304</v>
      </c>
      <c r="M221" s="127" t="s">
        <v>545</v>
      </c>
      <c r="N221" s="133">
        <v>44323</v>
      </c>
      <c r="O221" s="54"/>
      <c r="P221" s="54"/>
      <c r="Q221" s="191"/>
      <c r="R221" s="37" t="s">
        <v>838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8">
        <v>139</v>
      </c>
      <c r="B222" s="169">
        <v>43439</v>
      </c>
      <c r="C222" s="169"/>
      <c r="D222" s="170" t="s">
        <v>747</v>
      </c>
      <c r="E222" s="171" t="s">
        <v>543</v>
      </c>
      <c r="F222" s="171">
        <v>715</v>
      </c>
      <c r="G222" s="171"/>
      <c r="H222" s="171">
        <v>445</v>
      </c>
      <c r="I222" s="172">
        <v>840</v>
      </c>
      <c r="J222" s="140" t="s">
        <v>748</v>
      </c>
      <c r="K222" s="141">
        <f t="shared" si="83"/>
        <v>-270</v>
      </c>
      <c r="L222" s="142">
        <f t="shared" si="84"/>
        <v>-0.3776223776223776</v>
      </c>
      <c r="M222" s="138" t="s">
        <v>555</v>
      </c>
      <c r="N222" s="135">
        <v>43800</v>
      </c>
      <c r="O222" s="54"/>
      <c r="P222" s="54"/>
      <c r="Q222" s="191"/>
      <c r="R222" s="37" t="s">
        <v>838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140</v>
      </c>
      <c r="B223" s="156">
        <v>43469</v>
      </c>
      <c r="C223" s="156"/>
      <c r="D223" s="157" t="s">
        <v>175</v>
      </c>
      <c r="E223" s="158" t="s">
        <v>543</v>
      </c>
      <c r="F223" s="158">
        <v>875</v>
      </c>
      <c r="G223" s="158"/>
      <c r="H223" s="158">
        <v>1165</v>
      </c>
      <c r="I223" s="160">
        <v>1185</v>
      </c>
      <c r="J223" s="130" t="s">
        <v>749</v>
      </c>
      <c r="K223" s="131">
        <f t="shared" si="83"/>
        <v>290</v>
      </c>
      <c r="L223" s="132">
        <f t="shared" si="84"/>
        <v>0.33142857142857141</v>
      </c>
      <c r="M223" s="127" t="s">
        <v>545</v>
      </c>
      <c r="N223" s="133">
        <v>43847</v>
      </c>
      <c r="O223" s="54"/>
      <c r="P223" s="54"/>
      <c r="Q223" s="191"/>
      <c r="R223" s="37" t="s">
        <v>838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141</v>
      </c>
      <c r="B224" s="156">
        <v>43559</v>
      </c>
      <c r="C224" s="156"/>
      <c r="D224" s="157" t="s">
        <v>354</v>
      </c>
      <c r="E224" s="158" t="s">
        <v>543</v>
      </c>
      <c r="F224" s="158">
        <f>387-14.63</f>
        <v>372.37</v>
      </c>
      <c r="G224" s="158"/>
      <c r="H224" s="158">
        <v>490</v>
      </c>
      <c r="I224" s="160">
        <v>490</v>
      </c>
      <c r="J224" s="130" t="s">
        <v>627</v>
      </c>
      <c r="K224" s="131">
        <f t="shared" si="83"/>
        <v>117.63</v>
      </c>
      <c r="L224" s="132">
        <f t="shared" si="84"/>
        <v>0.31589548030185027</v>
      </c>
      <c r="M224" s="127" t="s">
        <v>545</v>
      </c>
      <c r="N224" s="133">
        <v>43850</v>
      </c>
      <c r="O224" s="54"/>
      <c r="P224" s="54"/>
      <c r="Q224" s="191"/>
      <c r="R224" s="37" t="s">
        <v>839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8">
        <v>142</v>
      </c>
      <c r="B225" s="169">
        <v>43578</v>
      </c>
      <c r="C225" s="169"/>
      <c r="D225" s="170" t="s">
        <v>750</v>
      </c>
      <c r="E225" s="171" t="s">
        <v>554</v>
      </c>
      <c r="F225" s="171">
        <v>220</v>
      </c>
      <c r="G225" s="171"/>
      <c r="H225" s="171">
        <v>127.5</v>
      </c>
      <c r="I225" s="172">
        <v>284</v>
      </c>
      <c r="J225" s="140" t="s">
        <v>751</v>
      </c>
      <c r="K225" s="141">
        <f t="shared" si="83"/>
        <v>-92.5</v>
      </c>
      <c r="L225" s="142">
        <f t="shared" si="84"/>
        <v>-0.42045454545454547</v>
      </c>
      <c r="M225" s="138" t="s">
        <v>555</v>
      </c>
      <c r="N225" s="135">
        <v>43896</v>
      </c>
      <c r="O225" s="54"/>
      <c r="P225" s="54"/>
      <c r="Q225" s="191"/>
      <c r="R225" s="37" t="s">
        <v>838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143</v>
      </c>
      <c r="B226" s="156">
        <v>43622</v>
      </c>
      <c r="C226" s="156"/>
      <c r="D226" s="157" t="s">
        <v>459</v>
      </c>
      <c r="E226" s="158" t="s">
        <v>554</v>
      </c>
      <c r="F226" s="158">
        <v>332.8</v>
      </c>
      <c r="G226" s="158"/>
      <c r="H226" s="158">
        <v>405</v>
      </c>
      <c r="I226" s="160">
        <v>419</v>
      </c>
      <c r="J226" s="130" t="s">
        <v>752</v>
      </c>
      <c r="K226" s="131">
        <f t="shared" si="83"/>
        <v>72.199999999999989</v>
      </c>
      <c r="L226" s="132">
        <f t="shared" si="84"/>
        <v>0.21694711538461534</v>
      </c>
      <c r="M226" s="127" t="s">
        <v>545</v>
      </c>
      <c r="N226" s="133">
        <v>43860</v>
      </c>
      <c r="O226" s="54"/>
      <c r="P226" s="54"/>
      <c r="Q226" s="191"/>
      <c r="R226" s="37" t="s">
        <v>838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49">
        <v>144</v>
      </c>
      <c r="B227" s="148">
        <v>43641</v>
      </c>
      <c r="C227" s="148"/>
      <c r="D227" s="149" t="s">
        <v>167</v>
      </c>
      <c r="E227" s="150" t="s">
        <v>543</v>
      </c>
      <c r="F227" s="150">
        <v>386</v>
      </c>
      <c r="G227" s="151"/>
      <c r="H227" s="151">
        <v>395</v>
      </c>
      <c r="I227" s="151">
        <v>452</v>
      </c>
      <c r="J227" s="152" t="s">
        <v>753</v>
      </c>
      <c r="K227" s="153">
        <f t="shared" si="83"/>
        <v>9</v>
      </c>
      <c r="L227" s="154">
        <f t="shared" si="84"/>
        <v>2.3316062176165803E-2</v>
      </c>
      <c r="M227" s="150" t="s">
        <v>562</v>
      </c>
      <c r="N227" s="148">
        <v>43868</v>
      </c>
      <c r="O227" s="54"/>
      <c r="P227" s="54"/>
      <c r="Q227" s="191"/>
      <c r="R227" s="37" t="s">
        <v>839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49">
        <v>145</v>
      </c>
      <c r="B228" s="148">
        <v>43707</v>
      </c>
      <c r="C228" s="148"/>
      <c r="D228" s="149" t="s">
        <v>142</v>
      </c>
      <c r="E228" s="150" t="s">
        <v>543</v>
      </c>
      <c r="F228" s="150">
        <v>137.5</v>
      </c>
      <c r="G228" s="151"/>
      <c r="H228" s="151">
        <v>138.5</v>
      </c>
      <c r="I228" s="151">
        <v>190</v>
      </c>
      <c r="J228" s="152" t="s">
        <v>754</v>
      </c>
      <c r="K228" s="153">
        <f t="shared" si="83"/>
        <v>1</v>
      </c>
      <c r="L228" s="154">
        <f t="shared" si="84"/>
        <v>7.2727272727272727E-3</v>
      </c>
      <c r="M228" s="150" t="s">
        <v>562</v>
      </c>
      <c r="N228" s="148">
        <v>44432</v>
      </c>
      <c r="O228" s="54"/>
      <c r="P228" s="54"/>
      <c r="Q228" s="191"/>
      <c r="R228" s="37" t="s">
        <v>839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146</v>
      </c>
      <c r="B229" s="156">
        <v>43731</v>
      </c>
      <c r="C229" s="156"/>
      <c r="D229" s="157" t="s">
        <v>414</v>
      </c>
      <c r="E229" s="158" t="s">
        <v>543</v>
      </c>
      <c r="F229" s="158">
        <v>235</v>
      </c>
      <c r="G229" s="158"/>
      <c r="H229" s="158">
        <v>295</v>
      </c>
      <c r="I229" s="160">
        <v>296</v>
      </c>
      <c r="J229" s="130" t="s">
        <v>755</v>
      </c>
      <c r="K229" s="131">
        <f t="shared" si="83"/>
        <v>60</v>
      </c>
      <c r="L229" s="132">
        <f t="shared" si="84"/>
        <v>0.25531914893617019</v>
      </c>
      <c r="M229" s="127" t="s">
        <v>545</v>
      </c>
      <c r="N229" s="133">
        <v>43844</v>
      </c>
      <c r="O229" s="54"/>
      <c r="P229" s="54"/>
      <c r="Q229" s="191"/>
      <c r="R229" s="37" t="s">
        <v>838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147</v>
      </c>
      <c r="B230" s="156">
        <v>43752</v>
      </c>
      <c r="C230" s="156"/>
      <c r="D230" s="157" t="s">
        <v>756</v>
      </c>
      <c r="E230" s="158" t="s">
        <v>543</v>
      </c>
      <c r="F230" s="158">
        <v>277.5</v>
      </c>
      <c r="G230" s="158"/>
      <c r="H230" s="158">
        <v>333</v>
      </c>
      <c r="I230" s="160">
        <v>333</v>
      </c>
      <c r="J230" s="130" t="s">
        <v>757</v>
      </c>
      <c r="K230" s="131">
        <f t="shared" si="83"/>
        <v>55.5</v>
      </c>
      <c r="L230" s="132">
        <f t="shared" si="84"/>
        <v>0.2</v>
      </c>
      <c r="M230" s="127" t="s">
        <v>545</v>
      </c>
      <c r="N230" s="133">
        <v>43846</v>
      </c>
      <c r="O230" s="54"/>
      <c r="P230" s="54"/>
      <c r="Q230" s="191"/>
      <c r="R230" s="37" t="s">
        <v>839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148</v>
      </c>
      <c r="B231" s="156">
        <v>43752</v>
      </c>
      <c r="C231" s="156"/>
      <c r="D231" s="157" t="s">
        <v>758</v>
      </c>
      <c r="E231" s="158" t="s">
        <v>543</v>
      </c>
      <c r="F231" s="158">
        <v>930</v>
      </c>
      <c r="G231" s="158"/>
      <c r="H231" s="158">
        <v>1165</v>
      </c>
      <c r="I231" s="160">
        <v>1200</v>
      </c>
      <c r="J231" s="130" t="s">
        <v>759</v>
      </c>
      <c r="K231" s="131">
        <f t="shared" si="83"/>
        <v>235</v>
      </c>
      <c r="L231" s="132">
        <f t="shared" si="84"/>
        <v>0.25268817204301075</v>
      </c>
      <c r="M231" s="127" t="s">
        <v>545</v>
      </c>
      <c r="N231" s="133">
        <v>43847</v>
      </c>
      <c r="O231" s="54"/>
      <c r="P231" s="54"/>
      <c r="Q231" s="191"/>
      <c r="R231" s="37" t="s">
        <v>839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149</v>
      </c>
      <c r="B232" s="156">
        <v>43753</v>
      </c>
      <c r="C232" s="156"/>
      <c r="D232" s="157" t="s">
        <v>760</v>
      </c>
      <c r="E232" s="158" t="s">
        <v>543</v>
      </c>
      <c r="F232" s="128">
        <v>111</v>
      </c>
      <c r="G232" s="158"/>
      <c r="H232" s="158">
        <v>141</v>
      </c>
      <c r="I232" s="160">
        <v>141</v>
      </c>
      <c r="J232" s="130" t="s">
        <v>761</v>
      </c>
      <c r="K232" s="131">
        <f t="shared" si="83"/>
        <v>30</v>
      </c>
      <c r="L232" s="132">
        <f t="shared" si="84"/>
        <v>0.27027027027027029</v>
      </c>
      <c r="M232" s="127" t="s">
        <v>545</v>
      </c>
      <c r="N232" s="133">
        <v>44328</v>
      </c>
      <c r="O232" s="54"/>
      <c r="P232" s="54"/>
      <c r="Q232" s="191"/>
      <c r="R232" s="37" t="s">
        <v>839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150</v>
      </c>
      <c r="B233" s="156">
        <v>43753</v>
      </c>
      <c r="C233" s="156"/>
      <c r="D233" s="157" t="s">
        <v>762</v>
      </c>
      <c r="E233" s="158" t="s">
        <v>543</v>
      </c>
      <c r="F233" s="128">
        <v>296</v>
      </c>
      <c r="G233" s="158"/>
      <c r="H233" s="158">
        <v>370</v>
      </c>
      <c r="I233" s="160">
        <v>370</v>
      </c>
      <c r="J233" s="130" t="s">
        <v>627</v>
      </c>
      <c r="K233" s="131">
        <f t="shared" ref="K233:K258" si="85">H233-F233</f>
        <v>74</v>
      </c>
      <c r="L233" s="132">
        <f t="shared" ref="L233:L258" si="86">K233/F233</f>
        <v>0.25</v>
      </c>
      <c r="M233" s="127" t="s">
        <v>545</v>
      </c>
      <c r="N233" s="133">
        <v>43853</v>
      </c>
      <c r="O233" s="54"/>
      <c r="P233" s="54"/>
      <c r="Q233" s="191"/>
      <c r="R233" s="37" t="s">
        <v>839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151</v>
      </c>
      <c r="B234" s="156">
        <v>43754</v>
      </c>
      <c r="C234" s="156"/>
      <c r="D234" s="157" t="s">
        <v>763</v>
      </c>
      <c r="E234" s="158" t="s">
        <v>543</v>
      </c>
      <c r="F234" s="128">
        <v>300</v>
      </c>
      <c r="G234" s="158"/>
      <c r="H234" s="158">
        <v>382.5</v>
      </c>
      <c r="I234" s="160">
        <v>344</v>
      </c>
      <c r="J234" s="130" t="s">
        <v>764</v>
      </c>
      <c r="K234" s="131">
        <f t="shared" si="85"/>
        <v>82.5</v>
      </c>
      <c r="L234" s="132">
        <f t="shared" si="86"/>
        <v>0.27500000000000002</v>
      </c>
      <c r="M234" s="127" t="s">
        <v>545</v>
      </c>
      <c r="N234" s="133">
        <v>44238</v>
      </c>
      <c r="O234" s="54"/>
      <c r="P234" s="54"/>
      <c r="Q234" s="191"/>
      <c r="R234" s="37" t="s">
        <v>839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152</v>
      </c>
      <c r="B235" s="156">
        <v>43832</v>
      </c>
      <c r="C235" s="156"/>
      <c r="D235" s="157" t="s">
        <v>765</v>
      </c>
      <c r="E235" s="158" t="s">
        <v>543</v>
      </c>
      <c r="F235" s="128">
        <v>495</v>
      </c>
      <c r="G235" s="158"/>
      <c r="H235" s="158">
        <v>595</v>
      </c>
      <c r="I235" s="160">
        <v>590</v>
      </c>
      <c r="J235" s="130" t="s">
        <v>565</v>
      </c>
      <c r="K235" s="131">
        <f t="shared" si="85"/>
        <v>100</v>
      </c>
      <c r="L235" s="132">
        <f t="shared" si="86"/>
        <v>0.20202020202020202</v>
      </c>
      <c r="M235" s="127" t="s">
        <v>545</v>
      </c>
      <c r="N235" s="133">
        <v>44589</v>
      </c>
      <c r="O235" s="54"/>
      <c r="P235" s="54"/>
      <c r="Q235" s="191"/>
      <c r="R235" s="37" t="s">
        <v>839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153</v>
      </c>
      <c r="B236" s="156">
        <v>43966</v>
      </c>
      <c r="C236" s="156"/>
      <c r="D236" s="157" t="s">
        <v>74</v>
      </c>
      <c r="E236" s="158" t="s">
        <v>543</v>
      </c>
      <c r="F236" s="128">
        <v>67.5</v>
      </c>
      <c r="G236" s="158"/>
      <c r="H236" s="158">
        <v>86</v>
      </c>
      <c r="I236" s="160">
        <v>86</v>
      </c>
      <c r="J236" s="130" t="s">
        <v>766</v>
      </c>
      <c r="K236" s="131">
        <f t="shared" si="85"/>
        <v>18.5</v>
      </c>
      <c r="L236" s="132">
        <f t="shared" si="86"/>
        <v>0.27407407407407408</v>
      </c>
      <c r="M236" s="127" t="s">
        <v>545</v>
      </c>
      <c r="N236" s="133">
        <v>44008</v>
      </c>
      <c r="O236" s="54"/>
      <c r="P236" s="54"/>
      <c r="Q236" s="191"/>
      <c r="R236" s="37" t="s">
        <v>839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154</v>
      </c>
      <c r="B237" s="156">
        <v>44035</v>
      </c>
      <c r="C237" s="156"/>
      <c r="D237" s="157" t="s">
        <v>458</v>
      </c>
      <c r="E237" s="158" t="s">
        <v>543</v>
      </c>
      <c r="F237" s="128">
        <v>231</v>
      </c>
      <c r="G237" s="158"/>
      <c r="H237" s="158">
        <v>281</v>
      </c>
      <c r="I237" s="160">
        <v>281</v>
      </c>
      <c r="J237" s="130" t="s">
        <v>627</v>
      </c>
      <c r="K237" s="131">
        <f t="shared" si="85"/>
        <v>50</v>
      </c>
      <c r="L237" s="132">
        <f t="shared" si="86"/>
        <v>0.21645021645021645</v>
      </c>
      <c r="M237" s="127" t="s">
        <v>545</v>
      </c>
      <c r="N237" s="133">
        <v>44358</v>
      </c>
      <c r="O237" s="54"/>
      <c r="P237" s="54"/>
      <c r="Q237" s="191"/>
      <c r="R237" s="37" t="s">
        <v>839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155</v>
      </c>
      <c r="B238" s="156">
        <v>44092</v>
      </c>
      <c r="C238" s="156"/>
      <c r="D238" s="157" t="s">
        <v>140</v>
      </c>
      <c r="E238" s="158" t="s">
        <v>543</v>
      </c>
      <c r="F238" s="158">
        <v>206</v>
      </c>
      <c r="G238" s="158"/>
      <c r="H238" s="158">
        <v>248</v>
      </c>
      <c r="I238" s="160">
        <v>248</v>
      </c>
      <c r="J238" s="130" t="s">
        <v>627</v>
      </c>
      <c r="K238" s="131">
        <f t="shared" si="85"/>
        <v>42</v>
      </c>
      <c r="L238" s="132">
        <f t="shared" si="86"/>
        <v>0.20388349514563106</v>
      </c>
      <c r="M238" s="127" t="s">
        <v>545</v>
      </c>
      <c r="N238" s="133">
        <v>44214</v>
      </c>
      <c r="O238" s="54"/>
      <c r="P238" s="54"/>
      <c r="Q238" s="191"/>
      <c r="R238" s="37" t="s">
        <v>838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156</v>
      </c>
      <c r="B239" s="156">
        <v>44140</v>
      </c>
      <c r="C239" s="156"/>
      <c r="D239" s="157" t="s">
        <v>140</v>
      </c>
      <c r="E239" s="158" t="s">
        <v>543</v>
      </c>
      <c r="F239" s="158">
        <v>182.5</v>
      </c>
      <c r="G239" s="158"/>
      <c r="H239" s="158">
        <v>248</v>
      </c>
      <c r="I239" s="160">
        <v>248</v>
      </c>
      <c r="J239" s="130" t="s">
        <v>627</v>
      </c>
      <c r="K239" s="131">
        <f t="shared" si="85"/>
        <v>65.5</v>
      </c>
      <c r="L239" s="132">
        <f t="shared" si="86"/>
        <v>0.35890410958904112</v>
      </c>
      <c r="M239" s="127" t="s">
        <v>545</v>
      </c>
      <c r="N239" s="133">
        <v>44214</v>
      </c>
      <c r="O239" s="54"/>
      <c r="P239" s="54"/>
      <c r="Q239" s="191"/>
      <c r="R239" s="37" t="s">
        <v>838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157</v>
      </c>
      <c r="B240" s="156">
        <v>44140</v>
      </c>
      <c r="C240" s="156"/>
      <c r="D240" s="157" t="s">
        <v>336</v>
      </c>
      <c r="E240" s="158" t="s">
        <v>543</v>
      </c>
      <c r="F240" s="158">
        <v>247.5</v>
      </c>
      <c r="G240" s="158"/>
      <c r="H240" s="158">
        <v>320</v>
      </c>
      <c r="I240" s="160">
        <v>320</v>
      </c>
      <c r="J240" s="130" t="s">
        <v>627</v>
      </c>
      <c r="K240" s="131">
        <f t="shared" si="85"/>
        <v>72.5</v>
      </c>
      <c r="L240" s="132">
        <f t="shared" si="86"/>
        <v>0.29292929292929293</v>
      </c>
      <c r="M240" s="127" t="s">
        <v>545</v>
      </c>
      <c r="N240" s="133">
        <v>44323</v>
      </c>
      <c r="O240" s="54"/>
      <c r="P240" s="54"/>
      <c r="Q240" s="191"/>
      <c r="R240" s="37" t="s">
        <v>839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158</v>
      </c>
      <c r="B241" s="156">
        <v>44140</v>
      </c>
      <c r="C241" s="156"/>
      <c r="D241" s="157" t="s">
        <v>198</v>
      </c>
      <c r="E241" s="158" t="s">
        <v>543</v>
      </c>
      <c r="F241" s="128">
        <v>925</v>
      </c>
      <c r="G241" s="158"/>
      <c r="H241" s="158">
        <v>1095</v>
      </c>
      <c r="I241" s="160">
        <v>1093</v>
      </c>
      <c r="J241" s="130" t="s">
        <v>767</v>
      </c>
      <c r="K241" s="131">
        <f t="shared" si="85"/>
        <v>170</v>
      </c>
      <c r="L241" s="132">
        <f t="shared" si="86"/>
        <v>0.18378378378378379</v>
      </c>
      <c r="M241" s="127" t="s">
        <v>545</v>
      </c>
      <c r="N241" s="133">
        <v>44201</v>
      </c>
      <c r="O241" s="54"/>
      <c r="P241" s="54"/>
      <c r="Q241" s="191"/>
      <c r="R241" s="37" t="s">
        <v>838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5">
        <v>159</v>
      </c>
      <c r="B242" s="156">
        <v>44140</v>
      </c>
      <c r="C242" s="156"/>
      <c r="D242" s="157" t="s">
        <v>354</v>
      </c>
      <c r="E242" s="158" t="s">
        <v>543</v>
      </c>
      <c r="F242" s="128">
        <v>332.5</v>
      </c>
      <c r="G242" s="158"/>
      <c r="H242" s="158">
        <v>393</v>
      </c>
      <c r="I242" s="160">
        <v>406</v>
      </c>
      <c r="J242" s="130" t="s">
        <v>768</v>
      </c>
      <c r="K242" s="131">
        <f t="shared" si="85"/>
        <v>60.5</v>
      </c>
      <c r="L242" s="132">
        <f t="shared" si="86"/>
        <v>0.18195488721804512</v>
      </c>
      <c r="M242" s="127" t="s">
        <v>545</v>
      </c>
      <c r="N242" s="133">
        <v>44256</v>
      </c>
      <c r="O242" s="54"/>
      <c r="P242" s="54"/>
      <c r="Q242" s="191"/>
      <c r="R242" s="37" t="s">
        <v>839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55">
        <v>160</v>
      </c>
      <c r="B243" s="156">
        <v>44141</v>
      </c>
      <c r="C243" s="156"/>
      <c r="D243" s="157" t="s">
        <v>458</v>
      </c>
      <c r="E243" s="158" t="s">
        <v>543</v>
      </c>
      <c r="F243" s="128">
        <v>231</v>
      </c>
      <c r="G243" s="158"/>
      <c r="H243" s="158">
        <v>281</v>
      </c>
      <c r="I243" s="160">
        <v>281</v>
      </c>
      <c r="J243" s="130" t="s">
        <v>627</v>
      </c>
      <c r="K243" s="131">
        <f t="shared" si="85"/>
        <v>50</v>
      </c>
      <c r="L243" s="132">
        <f t="shared" si="86"/>
        <v>0.21645021645021645</v>
      </c>
      <c r="M243" s="127" t="s">
        <v>545</v>
      </c>
      <c r="N243" s="133">
        <v>44358</v>
      </c>
      <c r="O243" s="54"/>
      <c r="P243" s="54"/>
      <c r="Q243" s="191"/>
      <c r="R243" s="37" t="s">
        <v>838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55">
        <v>161</v>
      </c>
      <c r="B244" s="156">
        <v>44187</v>
      </c>
      <c r="C244" s="156"/>
      <c r="D244" s="157" t="s">
        <v>769</v>
      </c>
      <c r="E244" s="158" t="s">
        <v>543</v>
      </c>
      <c r="F244" s="128">
        <v>190</v>
      </c>
      <c r="G244" s="158"/>
      <c r="H244" s="158">
        <v>239</v>
      </c>
      <c r="I244" s="160">
        <v>239</v>
      </c>
      <c r="J244" s="130" t="s">
        <v>770</v>
      </c>
      <c r="K244" s="131">
        <f t="shared" si="85"/>
        <v>49</v>
      </c>
      <c r="L244" s="132">
        <f t="shared" si="86"/>
        <v>0.25789473684210529</v>
      </c>
      <c r="M244" s="127" t="s">
        <v>545</v>
      </c>
      <c r="N244" s="133">
        <v>44844</v>
      </c>
      <c r="O244" s="54"/>
      <c r="P244" s="54"/>
      <c r="Q244" s="191"/>
      <c r="R244" s="37" t="s">
        <v>838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55">
        <v>162</v>
      </c>
      <c r="B245" s="156">
        <v>44258</v>
      </c>
      <c r="C245" s="156"/>
      <c r="D245" s="157" t="s">
        <v>765</v>
      </c>
      <c r="E245" s="158" t="s">
        <v>543</v>
      </c>
      <c r="F245" s="128">
        <v>495</v>
      </c>
      <c r="G245" s="158"/>
      <c r="H245" s="158">
        <v>595</v>
      </c>
      <c r="I245" s="160">
        <v>590</v>
      </c>
      <c r="J245" s="130" t="s">
        <v>565</v>
      </c>
      <c r="K245" s="131">
        <f t="shared" si="85"/>
        <v>100</v>
      </c>
      <c r="L245" s="132">
        <f t="shared" si="86"/>
        <v>0.20202020202020202</v>
      </c>
      <c r="M245" s="127" t="s">
        <v>545</v>
      </c>
      <c r="N245" s="133">
        <v>44589</v>
      </c>
      <c r="O245" s="54"/>
      <c r="P245" s="54"/>
      <c r="Q245" s="191"/>
      <c r="R245" s="37" t="s">
        <v>838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5">
        <v>163</v>
      </c>
      <c r="B246" s="156">
        <v>44274</v>
      </c>
      <c r="C246" s="156"/>
      <c r="D246" s="157" t="s">
        <v>354</v>
      </c>
      <c r="E246" s="158" t="s">
        <v>543</v>
      </c>
      <c r="F246" s="128">
        <v>355</v>
      </c>
      <c r="G246" s="158"/>
      <c r="H246" s="158">
        <v>422.5</v>
      </c>
      <c r="I246" s="160">
        <v>420</v>
      </c>
      <c r="J246" s="130" t="s">
        <v>771</v>
      </c>
      <c r="K246" s="131">
        <f t="shared" si="85"/>
        <v>67.5</v>
      </c>
      <c r="L246" s="132">
        <f t="shared" si="86"/>
        <v>0.19014084507042253</v>
      </c>
      <c r="M246" s="127" t="s">
        <v>545</v>
      </c>
      <c r="N246" s="133">
        <v>44361</v>
      </c>
      <c r="O246" s="54"/>
      <c r="P246" s="54"/>
      <c r="R246" s="37" t="s">
        <v>838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5">
        <v>164</v>
      </c>
      <c r="B247" s="156">
        <v>44295</v>
      </c>
      <c r="C247" s="156"/>
      <c r="D247" s="157" t="s">
        <v>318</v>
      </c>
      <c r="E247" s="158" t="s">
        <v>543</v>
      </c>
      <c r="F247" s="128">
        <v>555</v>
      </c>
      <c r="G247" s="158"/>
      <c r="H247" s="158">
        <v>663</v>
      </c>
      <c r="I247" s="160">
        <v>663</v>
      </c>
      <c r="J247" s="130" t="s">
        <v>772</v>
      </c>
      <c r="K247" s="131">
        <f t="shared" si="85"/>
        <v>108</v>
      </c>
      <c r="L247" s="132">
        <f t="shared" si="86"/>
        <v>0.19459459459459461</v>
      </c>
      <c r="M247" s="127" t="s">
        <v>545</v>
      </c>
      <c r="N247" s="133">
        <v>44321</v>
      </c>
      <c r="O247" s="54"/>
      <c r="P247" s="54"/>
      <c r="Q247" s="191"/>
      <c r="R247" s="37" t="s">
        <v>838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5">
        <v>165</v>
      </c>
      <c r="B248" s="156">
        <v>44308</v>
      </c>
      <c r="C248" s="156"/>
      <c r="D248" s="157" t="s">
        <v>736</v>
      </c>
      <c r="E248" s="158" t="s">
        <v>543</v>
      </c>
      <c r="F248" s="128">
        <v>126.5</v>
      </c>
      <c r="G248" s="158"/>
      <c r="H248" s="158">
        <v>155</v>
      </c>
      <c r="I248" s="160">
        <v>155</v>
      </c>
      <c r="J248" s="130" t="s">
        <v>627</v>
      </c>
      <c r="K248" s="131">
        <f t="shared" si="85"/>
        <v>28.5</v>
      </c>
      <c r="L248" s="132">
        <f t="shared" si="86"/>
        <v>0.22529644268774704</v>
      </c>
      <c r="M248" s="127" t="s">
        <v>545</v>
      </c>
      <c r="N248" s="133">
        <v>44362</v>
      </c>
      <c r="O248" s="54"/>
      <c r="P248" s="54"/>
      <c r="R248" s="37" t="s">
        <v>838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34">
        <v>166</v>
      </c>
      <c r="B249" s="165">
        <v>44368</v>
      </c>
      <c r="C249" s="165"/>
      <c r="D249" s="136" t="s">
        <v>773</v>
      </c>
      <c r="E249" s="138" t="s">
        <v>543</v>
      </c>
      <c r="F249" s="166">
        <v>287.5</v>
      </c>
      <c r="G249" s="138"/>
      <c r="H249" s="138">
        <v>245</v>
      </c>
      <c r="I249" s="139">
        <v>344</v>
      </c>
      <c r="J249" s="140" t="s">
        <v>774</v>
      </c>
      <c r="K249" s="141">
        <f t="shared" si="85"/>
        <v>-42.5</v>
      </c>
      <c r="L249" s="142">
        <f t="shared" si="86"/>
        <v>-0.14782608695652175</v>
      </c>
      <c r="M249" s="138" t="s">
        <v>555</v>
      </c>
      <c r="N249" s="135">
        <v>44508</v>
      </c>
      <c r="O249" s="54"/>
      <c r="P249" s="54"/>
      <c r="R249" s="37" t="s">
        <v>838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5">
        <v>167</v>
      </c>
      <c r="B250" s="156">
        <v>44368</v>
      </c>
      <c r="C250" s="156"/>
      <c r="D250" s="157" t="s">
        <v>458</v>
      </c>
      <c r="E250" s="158" t="s">
        <v>543</v>
      </c>
      <c r="F250" s="128">
        <v>241</v>
      </c>
      <c r="G250" s="158"/>
      <c r="H250" s="158">
        <v>298</v>
      </c>
      <c r="I250" s="160">
        <v>320</v>
      </c>
      <c r="J250" s="130" t="s">
        <v>627</v>
      </c>
      <c r="K250" s="131">
        <f t="shared" si="85"/>
        <v>57</v>
      </c>
      <c r="L250" s="132">
        <f t="shared" si="86"/>
        <v>0.23651452282157676</v>
      </c>
      <c r="M250" s="127" t="s">
        <v>545</v>
      </c>
      <c r="N250" s="133">
        <v>44802</v>
      </c>
      <c r="O250" s="54"/>
      <c r="P250" s="54"/>
      <c r="R250" s="37" t="s">
        <v>838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168</v>
      </c>
      <c r="B251" s="156">
        <v>44406</v>
      </c>
      <c r="C251" s="156"/>
      <c r="D251" s="157" t="s">
        <v>736</v>
      </c>
      <c r="E251" s="158" t="s">
        <v>543</v>
      </c>
      <c r="F251" s="128">
        <v>162.5</v>
      </c>
      <c r="G251" s="158"/>
      <c r="H251" s="158">
        <v>200</v>
      </c>
      <c r="I251" s="160">
        <v>200</v>
      </c>
      <c r="J251" s="130" t="s">
        <v>627</v>
      </c>
      <c r="K251" s="131">
        <f t="shared" si="85"/>
        <v>37.5</v>
      </c>
      <c r="L251" s="132">
        <f t="shared" si="86"/>
        <v>0.23076923076923078</v>
      </c>
      <c r="M251" s="127" t="s">
        <v>545</v>
      </c>
      <c r="N251" s="133">
        <v>44802</v>
      </c>
      <c r="O251" s="54"/>
      <c r="P251" s="54"/>
      <c r="R251" s="37" t="s">
        <v>838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169</v>
      </c>
      <c r="B252" s="156">
        <v>44462</v>
      </c>
      <c r="C252" s="156"/>
      <c r="D252" s="157" t="s">
        <v>422</v>
      </c>
      <c r="E252" s="158" t="s">
        <v>543</v>
      </c>
      <c r="F252" s="128">
        <v>1235</v>
      </c>
      <c r="G252" s="158"/>
      <c r="H252" s="158">
        <v>1505</v>
      </c>
      <c r="I252" s="160">
        <v>1500</v>
      </c>
      <c r="J252" s="130" t="s">
        <v>627</v>
      </c>
      <c r="K252" s="131">
        <f t="shared" si="85"/>
        <v>270</v>
      </c>
      <c r="L252" s="132">
        <f t="shared" si="86"/>
        <v>0.21862348178137653</v>
      </c>
      <c r="M252" s="127" t="s">
        <v>545</v>
      </c>
      <c r="N252" s="133">
        <v>44564</v>
      </c>
      <c r="O252" s="54"/>
      <c r="P252" s="54"/>
      <c r="R252" s="37" t="s">
        <v>838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170</v>
      </c>
      <c r="B253" s="156">
        <v>44480</v>
      </c>
      <c r="C253" s="156"/>
      <c r="D253" s="157" t="s">
        <v>775</v>
      </c>
      <c r="E253" s="158" t="s">
        <v>543</v>
      </c>
      <c r="F253" s="128">
        <v>58.75</v>
      </c>
      <c r="G253" s="158"/>
      <c r="H253" s="158">
        <v>64.25</v>
      </c>
      <c r="I253" s="160"/>
      <c r="J253" s="130" t="s">
        <v>627</v>
      </c>
      <c r="K253" s="131">
        <f t="shared" si="85"/>
        <v>5.5</v>
      </c>
      <c r="L253" s="132">
        <f t="shared" si="86"/>
        <v>9.3617021276595741E-2</v>
      </c>
      <c r="M253" s="127" t="s">
        <v>545</v>
      </c>
      <c r="N253" s="133">
        <v>45322</v>
      </c>
      <c r="O253" s="54"/>
      <c r="P253" s="54"/>
      <c r="R253" s="37" t="s">
        <v>838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4">
        <v>171</v>
      </c>
      <c r="B254" s="125">
        <v>44481</v>
      </c>
      <c r="C254" s="125"/>
      <c r="D254" s="126" t="s">
        <v>272</v>
      </c>
      <c r="E254" s="127" t="s">
        <v>543</v>
      </c>
      <c r="F254" s="128">
        <v>315</v>
      </c>
      <c r="G254" s="127"/>
      <c r="H254" s="127">
        <v>335</v>
      </c>
      <c r="I254" s="129">
        <v>380</v>
      </c>
      <c r="J254" s="130" t="s">
        <v>813</v>
      </c>
      <c r="K254" s="131">
        <f t="shared" si="85"/>
        <v>20</v>
      </c>
      <c r="L254" s="132">
        <f t="shared" si="86"/>
        <v>6.3492063492063489E-2</v>
      </c>
      <c r="M254" s="127" t="s">
        <v>545</v>
      </c>
      <c r="N254" s="133">
        <v>45297</v>
      </c>
      <c r="O254" s="54"/>
      <c r="P254" s="54"/>
      <c r="R254" s="37" t="s">
        <v>838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4">
        <v>172</v>
      </c>
      <c r="B255" s="125">
        <v>44481</v>
      </c>
      <c r="C255" s="125"/>
      <c r="D255" s="126" t="s">
        <v>776</v>
      </c>
      <c r="E255" s="127" t="s">
        <v>543</v>
      </c>
      <c r="F255" s="128">
        <v>45.5</v>
      </c>
      <c r="G255" s="127"/>
      <c r="H255" s="127">
        <v>56.5</v>
      </c>
      <c r="I255" s="129">
        <v>56</v>
      </c>
      <c r="J255" s="130" t="s">
        <v>627</v>
      </c>
      <c r="K255" s="131">
        <f t="shared" si="85"/>
        <v>11</v>
      </c>
      <c r="L255" s="132">
        <f t="shared" si="86"/>
        <v>0.24175824175824176</v>
      </c>
      <c r="M255" s="127" t="s">
        <v>545</v>
      </c>
      <c r="N255" s="133">
        <v>44881</v>
      </c>
      <c r="O255" s="54"/>
      <c r="P255" s="54"/>
      <c r="R255" s="37" t="s">
        <v>838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4">
        <v>173</v>
      </c>
      <c r="B256" s="125">
        <v>44551</v>
      </c>
      <c r="C256" s="125"/>
      <c r="D256" s="126" t="s">
        <v>128</v>
      </c>
      <c r="E256" s="127" t="s">
        <v>543</v>
      </c>
      <c r="F256" s="128">
        <v>2300</v>
      </c>
      <c r="G256" s="127"/>
      <c r="H256" s="127">
        <f>(2820+2200)/2</f>
        <v>2510</v>
      </c>
      <c r="I256" s="129">
        <v>3000</v>
      </c>
      <c r="J256" s="130" t="s">
        <v>777</v>
      </c>
      <c r="K256" s="131">
        <f t="shared" si="85"/>
        <v>210</v>
      </c>
      <c r="L256" s="132">
        <f t="shared" si="86"/>
        <v>9.1304347826086957E-2</v>
      </c>
      <c r="M256" s="127" t="s">
        <v>545</v>
      </c>
      <c r="N256" s="133">
        <v>44649</v>
      </c>
      <c r="O256" s="54"/>
      <c r="P256" s="54"/>
      <c r="R256" s="37" t="s">
        <v>838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24">
        <v>174</v>
      </c>
      <c r="B257" s="125">
        <v>44606</v>
      </c>
      <c r="C257" s="125"/>
      <c r="D257" s="126" t="s">
        <v>412</v>
      </c>
      <c r="E257" s="127" t="s">
        <v>543</v>
      </c>
      <c r="F257" s="128">
        <v>635</v>
      </c>
      <c r="G257" s="127"/>
      <c r="H257" s="127">
        <v>700</v>
      </c>
      <c r="I257" s="129">
        <v>764</v>
      </c>
      <c r="J257" s="130" t="s">
        <v>802</v>
      </c>
      <c r="K257" s="131">
        <f t="shared" si="85"/>
        <v>65</v>
      </c>
      <c r="L257" s="132">
        <f t="shared" si="86"/>
        <v>0.10236220472440945</v>
      </c>
      <c r="M257" s="127" t="s">
        <v>545</v>
      </c>
      <c r="N257" s="133">
        <v>45159</v>
      </c>
      <c r="O257" s="54"/>
      <c r="P257" s="54"/>
      <c r="R257" s="37" t="s">
        <v>838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24">
        <v>175</v>
      </c>
      <c r="B258" s="125">
        <v>44613</v>
      </c>
      <c r="C258" s="125"/>
      <c r="D258" s="126" t="s">
        <v>422</v>
      </c>
      <c r="E258" s="127" t="s">
        <v>543</v>
      </c>
      <c r="F258" s="128">
        <v>1255</v>
      </c>
      <c r="G258" s="127"/>
      <c r="H258" s="127">
        <v>1515</v>
      </c>
      <c r="I258" s="129">
        <v>1510</v>
      </c>
      <c r="J258" s="130" t="s">
        <v>627</v>
      </c>
      <c r="K258" s="131">
        <f t="shared" si="85"/>
        <v>260</v>
      </c>
      <c r="L258" s="132">
        <f t="shared" si="86"/>
        <v>0.20717131474103587</v>
      </c>
      <c r="M258" s="127" t="s">
        <v>545</v>
      </c>
      <c r="N258" s="133">
        <v>44834</v>
      </c>
      <c r="O258" s="54"/>
      <c r="P258" s="54"/>
      <c r="R258" s="37" t="s">
        <v>838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250">
        <v>176</v>
      </c>
      <c r="B259" s="241">
        <v>44670</v>
      </c>
      <c r="C259" s="241"/>
      <c r="D259" s="242" t="s">
        <v>509</v>
      </c>
      <c r="E259" s="243" t="s">
        <v>543</v>
      </c>
      <c r="F259" s="244">
        <v>445</v>
      </c>
      <c r="G259" s="244"/>
      <c r="H259" s="244">
        <v>460</v>
      </c>
      <c r="I259" s="244">
        <v>553</v>
      </c>
      <c r="J259" s="245" t="s">
        <v>833</v>
      </c>
      <c r="K259" s="246">
        <f t="shared" ref="K259" si="87">H259-F259</f>
        <v>15</v>
      </c>
      <c r="L259" s="247">
        <f t="shared" ref="L259" si="88">K259/F259</f>
        <v>3.3707865168539325E-2</v>
      </c>
      <c r="M259" s="248" t="s">
        <v>562</v>
      </c>
      <c r="N259" s="249">
        <v>45397</v>
      </c>
      <c r="O259" s="54"/>
      <c r="P259" s="54"/>
      <c r="R259" s="37" t="s">
        <v>838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55">
        <v>177</v>
      </c>
      <c r="B260" s="156">
        <v>44746</v>
      </c>
      <c r="C260" s="156"/>
      <c r="D260" s="157" t="s">
        <v>778</v>
      </c>
      <c r="E260" s="158" t="s">
        <v>543</v>
      </c>
      <c r="F260" s="158">
        <v>207.5</v>
      </c>
      <c r="G260" s="158"/>
      <c r="H260" s="158">
        <v>254</v>
      </c>
      <c r="I260" s="160">
        <v>254</v>
      </c>
      <c r="J260" s="130" t="s">
        <v>627</v>
      </c>
      <c r="K260" s="131">
        <f t="shared" ref="K260:K270" si="89">H260-F260</f>
        <v>46.5</v>
      </c>
      <c r="L260" s="132">
        <f t="shared" ref="L260:L270" si="90">K260/F260</f>
        <v>0.22409638554216868</v>
      </c>
      <c r="M260" s="127" t="s">
        <v>545</v>
      </c>
      <c r="N260" s="133">
        <v>44792</v>
      </c>
      <c r="O260" s="54"/>
      <c r="P260" s="54"/>
      <c r="R260" s="37" t="s">
        <v>838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8" ht="12.75" customHeight="1">
      <c r="A261" s="155">
        <v>178</v>
      </c>
      <c r="B261" s="156">
        <v>44775</v>
      </c>
      <c r="C261" s="156"/>
      <c r="D261" s="157" t="s">
        <v>460</v>
      </c>
      <c r="E261" s="158" t="s">
        <v>543</v>
      </c>
      <c r="F261" s="158">
        <v>31.25</v>
      </c>
      <c r="G261" s="158"/>
      <c r="H261" s="158">
        <v>38.75</v>
      </c>
      <c r="I261" s="160">
        <v>38</v>
      </c>
      <c r="J261" s="130" t="s">
        <v>627</v>
      </c>
      <c r="K261" s="131">
        <f t="shared" si="89"/>
        <v>7.5</v>
      </c>
      <c r="L261" s="132">
        <f t="shared" si="90"/>
        <v>0.24</v>
      </c>
      <c r="M261" s="127" t="s">
        <v>545</v>
      </c>
      <c r="N261" s="133">
        <v>44844</v>
      </c>
      <c r="O261" s="54"/>
      <c r="P261" s="54"/>
      <c r="R261" s="37" t="s">
        <v>838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8" ht="12.75" customHeight="1">
      <c r="A262" s="155">
        <v>179</v>
      </c>
      <c r="B262" s="156">
        <v>44841</v>
      </c>
      <c r="C262" s="156"/>
      <c r="D262" s="157" t="s">
        <v>779</v>
      </c>
      <c r="E262" s="158" t="s">
        <v>543</v>
      </c>
      <c r="F262" s="128">
        <v>665</v>
      </c>
      <c r="G262" s="158"/>
      <c r="H262" s="158">
        <v>807.5</v>
      </c>
      <c r="I262" s="160">
        <v>840</v>
      </c>
      <c r="J262" s="130" t="s">
        <v>777</v>
      </c>
      <c r="K262" s="131">
        <f t="shared" si="89"/>
        <v>142.5</v>
      </c>
      <c r="L262" s="132">
        <f t="shared" si="90"/>
        <v>0.21428571428571427</v>
      </c>
      <c r="M262" s="127" t="s">
        <v>545</v>
      </c>
      <c r="N262" s="133">
        <v>45097</v>
      </c>
      <c r="O262" s="54"/>
      <c r="P262" s="54"/>
      <c r="R262" s="37" t="s">
        <v>838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8" ht="12.75" customHeight="1">
      <c r="A263" s="155">
        <v>180</v>
      </c>
      <c r="B263" s="156">
        <v>44844</v>
      </c>
      <c r="C263" s="156"/>
      <c r="D263" s="157" t="s">
        <v>414</v>
      </c>
      <c r="E263" s="158" t="s">
        <v>543</v>
      </c>
      <c r="F263" s="128">
        <v>227.5</v>
      </c>
      <c r="G263" s="158"/>
      <c r="H263" s="158">
        <v>270</v>
      </c>
      <c r="I263" s="160">
        <v>291</v>
      </c>
      <c r="J263" s="130" t="s">
        <v>804</v>
      </c>
      <c r="K263" s="131">
        <f t="shared" si="89"/>
        <v>42.5</v>
      </c>
      <c r="L263" s="132">
        <f t="shared" si="90"/>
        <v>0.18681318681318682</v>
      </c>
      <c r="M263" s="127" t="s">
        <v>545</v>
      </c>
      <c r="N263" s="133">
        <v>45160</v>
      </c>
      <c r="O263" s="54"/>
      <c r="P263" s="54"/>
      <c r="R263" s="37" t="s">
        <v>838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8" ht="12.75" customHeight="1">
      <c r="A264" s="155">
        <v>181</v>
      </c>
      <c r="B264" s="156">
        <v>44845</v>
      </c>
      <c r="C264" s="156"/>
      <c r="D264" s="157" t="s">
        <v>412</v>
      </c>
      <c r="E264" s="158" t="s">
        <v>543</v>
      </c>
      <c r="F264" s="128">
        <v>555</v>
      </c>
      <c r="G264" s="158"/>
      <c r="H264" s="158">
        <v>700</v>
      </c>
      <c r="I264" s="160">
        <v>765</v>
      </c>
      <c r="J264" s="130" t="s">
        <v>803</v>
      </c>
      <c r="K264" s="131">
        <f t="shared" si="89"/>
        <v>145</v>
      </c>
      <c r="L264" s="132">
        <f t="shared" si="90"/>
        <v>0.26126126126126126</v>
      </c>
      <c r="M264" s="127" t="s">
        <v>545</v>
      </c>
      <c r="N264" s="133">
        <v>45159</v>
      </c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8" ht="12.75" customHeight="1">
      <c r="A265" s="155">
        <v>182</v>
      </c>
      <c r="B265" s="156">
        <v>44981</v>
      </c>
      <c r="C265" s="156"/>
      <c r="D265" s="157" t="s">
        <v>427</v>
      </c>
      <c r="E265" s="158" t="s">
        <v>543</v>
      </c>
      <c r="F265" s="128">
        <v>1675</v>
      </c>
      <c r="G265" s="158"/>
      <c r="H265" s="158">
        <v>2080</v>
      </c>
      <c r="I265" s="160">
        <v>2080</v>
      </c>
      <c r="J265" s="130" t="s">
        <v>627</v>
      </c>
      <c r="K265" s="131">
        <f t="shared" si="89"/>
        <v>405</v>
      </c>
      <c r="L265" s="132">
        <f t="shared" si="90"/>
        <v>0.2417910447761194</v>
      </c>
      <c r="M265" s="127" t="s">
        <v>545</v>
      </c>
      <c r="N265" s="133">
        <v>45119</v>
      </c>
      <c r="O265" s="54"/>
      <c r="P265" s="54"/>
      <c r="R265" s="37" t="s">
        <v>838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8" ht="12.75" customHeight="1">
      <c r="A266" s="155">
        <v>183</v>
      </c>
      <c r="B266" s="156">
        <v>44986</v>
      </c>
      <c r="C266" s="156"/>
      <c r="D266" s="157" t="s">
        <v>460</v>
      </c>
      <c r="E266" s="158" t="s">
        <v>543</v>
      </c>
      <c r="F266" s="128">
        <v>57.5</v>
      </c>
      <c r="G266" s="158"/>
      <c r="H266" s="158">
        <v>120</v>
      </c>
      <c r="I266" s="160">
        <v>120</v>
      </c>
      <c r="J266" s="130" t="s">
        <v>627</v>
      </c>
      <c r="K266" s="131">
        <f t="shared" si="89"/>
        <v>62.5</v>
      </c>
      <c r="L266" s="132">
        <f t="shared" si="90"/>
        <v>1.0869565217391304</v>
      </c>
      <c r="M266" s="127" t="s">
        <v>545</v>
      </c>
      <c r="N266" s="133">
        <v>45049</v>
      </c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8" ht="12.75" customHeight="1">
      <c r="A267" s="155">
        <v>184</v>
      </c>
      <c r="B267" s="156">
        <v>45008</v>
      </c>
      <c r="C267" s="156"/>
      <c r="D267" s="157" t="s">
        <v>474</v>
      </c>
      <c r="E267" s="158" t="s">
        <v>543</v>
      </c>
      <c r="F267" s="128">
        <v>2765</v>
      </c>
      <c r="G267" s="158"/>
      <c r="H267" s="158">
        <v>3547.5</v>
      </c>
      <c r="I267" s="160">
        <v>3523</v>
      </c>
      <c r="J267" s="130" t="s">
        <v>627</v>
      </c>
      <c r="K267" s="131">
        <f t="shared" si="89"/>
        <v>782.5</v>
      </c>
      <c r="L267" s="132">
        <f t="shared" si="90"/>
        <v>0.28300180831826399</v>
      </c>
      <c r="M267" s="127" t="s">
        <v>545</v>
      </c>
      <c r="N267" s="133">
        <v>45177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8" ht="12.75" customHeight="1">
      <c r="A268" s="155">
        <v>185</v>
      </c>
      <c r="B268" s="156">
        <v>45027</v>
      </c>
      <c r="C268" s="156"/>
      <c r="D268" s="157" t="s">
        <v>780</v>
      </c>
      <c r="E268" s="158" t="s">
        <v>543</v>
      </c>
      <c r="F268" s="158">
        <v>460</v>
      </c>
      <c r="G268" s="158"/>
      <c r="H268" s="158">
        <v>825</v>
      </c>
      <c r="I268" s="160">
        <v>810</v>
      </c>
      <c r="J268" s="130" t="s">
        <v>627</v>
      </c>
      <c r="K268" s="131">
        <f t="shared" si="89"/>
        <v>365</v>
      </c>
      <c r="L268" s="132">
        <f t="shared" si="90"/>
        <v>0.79347826086956519</v>
      </c>
      <c r="M268" s="127" t="s">
        <v>545</v>
      </c>
      <c r="N268" s="133">
        <v>45155</v>
      </c>
      <c r="O268" s="54"/>
      <c r="P268" s="54"/>
      <c r="R268" s="37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8" ht="12.75" customHeight="1">
      <c r="A269" s="155">
        <v>186</v>
      </c>
      <c r="B269" s="156">
        <v>45050</v>
      </c>
      <c r="C269" s="156"/>
      <c r="D269" s="157" t="s">
        <v>41</v>
      </c>
      <c r="E269" s="158" t="s">
        <v>543</v>
      </c>
      <c r="F269" s="158">
        <v>3630</v>
      </c>
      <c r="G269" s="158"/>
      <c r="H269" s="158">
        <v>5150</v>
      </c>
      <c r="I269" s="160">
        <v>5040</v>
      </c>
      <c r="J269" s="130" t="s">
        <v>627</v>
      </c>
      <c r="K269" s="131">
        <f t="shared" si="89"/>
        <v>1520</v>
      </c>
      <c r="L269" s="132">
        <f t="shared" si="90"/>
        <v>0.41873278236914602</v>
      </c>
      <c r="M269" s="127" t="s">
        <v>545</v>
      </c>
      <c r="N269" s="133">
        <v>45344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8" ht="12.75" customHeight="1">
      <c r="A270" s="155">
        <v>187</v>
      </c>
      <c r="B270" s="156">
        <v>45075</v>
      </c>
      <c r="C270" s="156"/>
      <c r="D270" s="157" t="s">
        <v>781</v>
      </c>
      <c r="E270" s="158" t="s">
        <v>543</v>
      </c>
      <c r="F270" s="128">
        <v>585</v>
      </c>
      <c r="G270" s="158"/>
      <c r="H270" s="158">
        <v>732</v>
      </c>
      <c r="I270" s="160">
        <v>732</v>
      </c>
      <c r="J270" s="130" t="s">
        <v>627</v>
      </c>
      <c r="K270" s="131">
        <f t="shared" si="89"/>
        <v>147</v>
      </c>
      <c r="L270" s="132">
        <f t="shared" si="90"/>
        <v>0.25128205128205128</v>
      </c>
      <c r="M270" s="127" t="s">
        <v>545</v>
      </c>
      <c r="N270" s="133">
        <v>45152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F270" s="37"/>
      <c r="AG270" s="54"/>
      <c r="AI270" s="37"/>
      <c r="AK270" s="37"/>
      <c r="AL270" s="54"/>
    </row>
    <row r="271" spans="1:38" ht="12.75" customHeight="1">
      <c r="A271" s="155">
        <v>188</v>
      </c>
      <c r="B271" s="156">
        <v>45078</v>
      </c>
      <c r="C271" s="156"/>
      <c r="D271" s="157" t="s">
        <v>499</v>
      </c>
      <c r="E271" s="158" t="s">
        <v>543</v>
      </c>
      <c r="F271" s="128">
        <v>3310</v>
      </c>
      <c r="G271" s="158"/>
      <c r="H271" s="158">
        <v>4300</v>
      </c>
      <c r="I271" s="160">
        <v>4300</v>
      </c>
      <c r="J271" s="130" t="s">
        <v>627</v>
      </c>
      <c r="K271" s="131">
        <f t="shared" ref="K271" si="91">H271-F271</f>
        <v>990</v>
      </c>
      <c r="L271" s="132">
        <f t="shared" ref="L271" si="92">K271/F271</f>
        <v>0.29909365558912387</v>
      </c>
      <c r="M271" s="127" t="s">
        <v>545</v>
      </c>
      <c r="N271" s="133">
        <v>45436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F271" s="37"/>
      <c r="AG271" s="54"/>
      <c r="AI271" s="37"/>
      <c r="AK271" s="37"/>
      <c r="AL271" s="54"/>
    </row>
    <row r="272" spans="1:38" ht="12.75" customHeight="1">
      <c r="A272" s="155">
        <v>189</v>
      </c>
      <c r="B272" s="156">
        <v>45103</v>
      </c>
      <c r="C272" s="156"/>
      <c r="D272" s="157" t="s">
        <v>799</v>
      </c>
      <c r="E272" s="158" t="s">
        <v>543</v>
      </c>
      <c r="F272" s="128">
        <v>282.5</v>
      </c>
      <c r="G272" s="158"/>
      <c r="H272" s="158">
        <v>383</v>
      </c>
      <c r="I272" s="160">
        <v>383</v>
      </c>
      <c r="J272" s="130" t="s">
        <v>627</v>
      </c>
      <c r="K272" s="131">
        <f t="shared" ref="K272:K282" si="93">H272-F272</f>
        <v>100.5</v>
      </c>
      <c r="L272" s="132">
        <f t="shared" ref="L272:L282" si="94">K272/F272</f>
        <v>0.35575221238938054</v>
      </c>
      <c r="M272" s="127" t="s">
        <v>545</v>
      </c>
      <c r="N272" s="133">
        <v>45265</v>
      </c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F272" s="37"/>
      <c r="AG272" s="54"/>
      <c r="AI272" s="37"/>
      <c r="AK272" s="37"/>
      <c r="AL272" s="54"/>
    </row>
    <row r="273" spans="1:38" ht="12.75" customHeight="1">
      <c r="A273" s="155">
        <v>190</v>
      </c>
      <c r="B273" s="156">
        <v>45120</v>
      </c>
      <c r="C273" s="156"/>
      <c r="D273" s="157" t="s">
        <v>498</v>
      </c>
      <c r="E273" s="158" t="s">
        <v>543</v>
      </c>
      <c r="F273" s="128">
        <v>2312.5</v>
      </c>
      <c r="G273" s="158"/>
      <c r="H273" s="158">
        <v>2935</v>
      </c>
      <c r="I273" s="160">
        <v>2935</v>
      </c>
      <c r="J273" s="130" t="s">
        <v>627</v>
      </c>
      <c r="K273" s="131">
        <f t="shared" si="93"/>
        <v>622.5</v>
      </c>
      <c r="L273" s="132">
        <f t="shared" si="94"/>
        <v>0.26918918918918922</v>
      </c>
      <c r="M273" s="127" t="s">
        <v>545</v>
      </c>
      <c r="N273" s="133">
        <v>45177</v>
      </c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F273" s="37"/>
      <c r="AG273" s="54"/>
      <c r="AI273" s="37"/>
      <c r="AK273" s="37"/>
      <c r="AL273" s="54"/>
    </row>
    <row r="274" spans="1:38" ht="12.75" customHeight="1">
      <c r="A274" s="155">
        <v>191</v>
      </c>
      <c r="B274" s="156">
        <v>45125</v>
      </c>
      <c r="C274" s="156"/>
      <c r="D274" s="157" t="s">
        <v>198</v>
      </c>
      <c r="E274" s="158" t="s">
        <v>543</v>
      </c>
      <c r="F274" s="128">
        <v>3980</v>
      </c>
      <c r="G274" s="158"/>
      <c r="H274" s="158">
        <v>4895</v>
      </c>
      <c r="I274" s="160">
        <v>4895</v>
      </c>
      <c r="J274" s="130" t="s">
        <v>627</v>
      </c>
      <c r="K274" s="131">
        <f t="shared" si="93"/>
        <v>915</v>
      </c>
      <c r="L274" s="132">
        <f t="shared" si="94"/>
        <v>0.22989949748743718</v>
      </c>
      <c r="M274" s="127" t="s">
        <v>545</v>
      </c>
      <c r="N274" s="133">
        <v>45155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55">
        <v>192</v>
      </c>
      <c r="B275" s="156">
        <v>45145</v>
      </c>
      <c r="C275" s="156"/>
      <c r="D275" s="157" t="s">
        <v>801</v>
      </c>
      <c r="E275" s="158" t="s">
        <v>543</v>
      </c>
      <c r="F275" s="128">
        <v>565</v>
      </c>
      <c r="G275" s="158"/>
      <c r="H275" s="158">
        <v>725</v>
      </c>
      <c r="I275" s="160">
        <v>725</v>
      </c>
      <c r="J275" s="130" t="s">
        <v>627</v>
      </c>
      <c r="K275" s="131">
        <f t="shared" si="93"/>
        <v>160</v>
      </c>
      <c r="L275" s="132">
        <f t="shared" si="94"/>
        <v>0.2831858407079646</v>
      </c>
      <c r="M275" s="127" t="s">
        <v>545</v>
      </c>
      <c r="N275" s="133">
        <v>45169</v>
      </c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193</v>
      </c>
      <c r="B276" s="225">
        <v>45167</v>
      </c>
      <c r="C276" s="225"/>
      <c r="D276" s="226" t="s">
        <v>805</v>
      </c>
      <c r="E276" s="227" t="s">
        <v>543</v>
      </c>
      <c r="F276" s="128">
        <v>700</v>
      </c>
      <c r="G276" s="227"/>
      <c r="H276" s="227">
        <v>950</v>
      </c>
      <c r="I276" s="228">
        <v>950</v>
      </c>
      <c r="J276" s="229" t="s">
        <v>627</v>
      </c>
      <c r="K276" s="131">
        <f t="shared" si="93"/>
        <v>250</v>
      </c>
      <c r="L276" s="132">
        <f t="shared" si="94"/>
        <v>0.35714285714285715</v>
      </c>
      <c r="M276" s="127" t="s">
        <v>545</v>
      </c>
      <c r="N276" s="133">
        <v>45261</v>
      </c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194</v>
      </c>
      <c r="B277" s="225">
        <v>45184</v>
      </c>
      <c r="C277" s="225"/>
      <c r="D277" s="226" t="s">
        <v>501</v>
      </c>
      <c r="E277" s="227" t="s">
        <v>543</v>
      </c>
      <c r="F277" s="128">
        <v>372.5</v>
      </c>
      <c r="G277" s="227"/>
      <c r="H277" s="227">
        <v>480</v>
      </c>
      <c r="I277" s="228">
        <v>480</v>
      </c>
      <c r="J277" s="229" t="s">
        <v>627</v>
      </c>
      <c r="K277" s="131">
        <f t="shared" si="93"/>
        <v>107.5</v>
      </c>
      <c r="L277" s="132">
        <f t="shared" si="94"/>
        <v>0.28859060402684567</v>
      </c>
      <c r="M277" s="127" t="s">
        <v>545</v>
      </c>
      <c r="N277" s="133">
        <v>45523</v>
      </c>
      <c r="O277" s="54"/>
      <c r="P277" s="54"/>
      <c r="R277" s="37" t="s">
        <v>840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195</v>
      </c>
      <c r="B278" s="225">
        <v>45203</v>
      </c>
      <c r="C278" s="225"/>
      <c r="D278" s="226" t="s">
        <v>171</v>
      </c>
      <c r="E278" s="227" t="s">
        <v>543</v>
      </c>
      <c r="F278" s="128">
        <v>992.5</v>
      </c>
      <c r="G278" s="227"/>
      <c r="H278" s="227">
        <v>1198</v>
      </c>
      <c r="I278" s="228">
        <v>1198</v>
      </c>
      <c r="J278" s="229" t="s">
        <v>627</v>
      </c>
      <c r="K278" s="131">
        <f t="shared" si="93"/>
        <v>205.5</v>
      </c>
      <c r="L278" s="132">
        <f t="shared" si="94"/>
        <v>0.2070528967254408</v>
      </c>
      <c r="M278" s="127" t="s">
        <v>545</v>
      </c>
      <c r="N278" s="133">
        <v>45392</v>
      </c>
      <c r="O278" s="54"/>
      <c r="P278" s="54"/>
      <c r="R278" s="37" t="s">
        <v>840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196</v>
      </c>
      <c r="B279" s="225">
        <v>45216</v>
      </c>
      <c r="C279" s="225"/>
      <c r="D279" s="226" t="s">
        <v>104</v>
      </c>
      <c r="E279" s="227" t="s">
        <v>543</v>
      </c>
      <c r="F279" s="128">
        <v>5425</v>
      </c>
      <c r="G279" s="227"/>
      <c r="H279" s="227">
        <v>6880</v>
      </c>
      <c r="I279" s="228">
        <v>6870</v>
      </c>
      <c r="J279" s="229" t="s">
        <v>627</v>
      </c>
      <c r="K279" s="131">
        <f t="shared" si="93"/>
        <v>1455</v>
      </c>
      <c r="L279" s="132">
        <f t="shared" si="94"/>
        <v>0.26820276497695855</v>
      </c>
      <c r="M279" s="127" t="s">
        <v>545</v>
      </c>
      <c r="N279" s="133">
        <v>45342</v>
      </c>
      <c r="O279" s="54"/>
      <c r="P279" s="54"/>
      <c r="R279" s="37" t="s">
        <v>840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197</v>
      </c>
      <c r="B280" s="225">
        <v>45216</v>
      </c>
      <c r="C280" s="225"/>
      <c r="D280" s="226" t="s">
        <v>806</v>
      </c>
      <c r="E280" s="227" t="s">
        <v>543</v>
      </c>
      <c r="F280" s="128">
        <v>1090</v>
      </c>
      <c r="G280" s="227"/>
      <c r="H280" s="227">
        <v>1415</v>
      </c>
      <c r="I280" s="228">
        <v>1415</v>
      </c>
      <c r="J280" s="229" t="s">
        <v>627</v>
      </c>
      <c r="K280" s="131">
        <f t="shared" si="93"/>
        <v>325</v>
      </c>
      <c r="L280" s="132">
        <f t="shared" si="94"/>
        <v>0.29816513761467889</v>
      </c>
      <c r="M280" s="127" t="s">
        <v>545</v>
      </c>
      <c r="N280" s="133">
        <v>45282</v>
      </c>
      <c r="O280" s="54"/>
      <c r="P280" s="54"/>
      <c r="R280" s="37" t="s">
        <v>840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198</v>
      </c>
      <c r="B281" s="225">
        <v>45236</v>
      </c>
      <c r="C281" s="225"/>
      <c r="D281" s="226" t="s">
        <v>809</v>
      </c>
      <c r="E281" s="227" t="s">
        <v>543</v>
      </c>
      <c r="F281" s="128">
        <v>1270</v>
      </c>
      <c r="G281" s="227"/>
      <c r="H281" s="227">
        <v>1613</v>
      </c>
      <c r="I281" s="228">
        <v>1613</v>
      </c>
      <c r="J281" s="229" t="s">
        <v>627</v>
      </c>
      <c r="K281" s="131">
        <f t="shared" si="93"/>
        <v>343</v>
      </c>
      <c r="L281" s="132">
        <f t="shared" si="94"/>
        <v>0.27007874015748029</v>
      </c>
      <c r="M281" s="127" t="s">
        <v>545</v>
      </c>
      <c r="N281" s="133">
        <v>45246</v>
      </c>
      <c r="O281" s="54"/>
      <c r="P281" s="54"/>
      <c r="R281" s="37" t="s">
        <v>840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199</v>
      </c>
      <c r="B282" s="225">
        <v>45251</v>
      </c>
      <c r="C282" s="225"/>
      <c r="D282" s="226" t="s">
        <v>810</v>
      </c>
      <c r="E282" s="227" t="s">
        <v>543</v>
      </c>
      <c r="F282" s="128">
        <v>807.5</v>
      </c>
      <c r="G282" s="227"/>
      <c r="H282" s="227">
        <v>1490</v>
      </c>
      <c r="I282" s="228">
        <v>1490</v>
      </c>
      <c r="J282" s="229" t="s">
        <v>627</v>
      </c>
      <c r="K282" s="131">
        <f t="shared" si="93"/>
        <v>682.5</v>
      </c>
      <c r="L282" s="132">
        <f t="shared" si="94"/>
        <v>0.84520123839009287</v>
      </c>
      <c r="M282" s="127" t="s">
        <v>545</v>
      </c>
      <c r="N282" s="133">
        <v>45479</v>
      </c>
      <c r="O282" s="54"/>
      <c r="P282" s="54"/>
      <c r="R282" s="37" t="s">
        <v>840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3">
        <v>200</v>
      </c>
      <c r="B283" s="174">
        <v>45254</v>
      </c>
      <c r="C283" s="53"/>
      <c r="D283" s="53" t="s">
        <v>809</v>
      </c>
      <c r="E283" s="175" t="s">
        <v>543</v>
      </c>
      <c r="F283" s="51" t="s">
        <v>811</v>
      </c>
      <c r="G283" s="51"/>
      <c r="H283" s="51"/>
      <c r="I283" s="51">
        <v>1806</v>
      </c>
      <c r="J283" s="51" t="s">
        <v>544</v>
      </c>
      <c r="K283" s="51"/>
      <c r="L283" s="51"/>
      <c r="M283" s="51"/>
      <c r="N283" s="51"/>
      <c r="O283" s="54"/>
      <c r="P283" s="54"/>
      <c r="R283" s="37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201</v>
      </c>
      <c r="B284" s="225">
        <v>45265</v>
      </c>
      <c r="C284" s="225"/>
      <c r="D284" s="226" t="s">
        <v>502</v>
      </c>
      <c r="E284" s="227" t="s">
        <v>543</v>
      </c>
      <c r="F284" s="128">
        <v>435</v>
      </c>
      <c r="G284" s="227"/>
      <c r="H284" s="227">
        <v>558</v>
      </c>
      <c r="I284" s="228">
        <v>558</v>
      </c>
      <c r="J284" s="229" t="s">
        <v>627</v>
      </c>
      <c r="K284" s="131">
        <f>H284-F284</f>
        <v>123</v>
      </c>
      <c r="L284" s="132">
        <f>K284/F284</f>
        <v>0.28275862068965518</v>
      </c>
      <c r="M284" s="127" t="s">
        <v>545</v>
      </c>
      <c r="N284" s="133">
        <v>45378</v>
      </c>
      <c r="O284" s="54"/>
      <c r="P284" s="54"/>
      <c r="R284" s="37" t="s">
        <v>840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202</v>
      </c>
      <c r="B285" s="225">
        <v>45272</v>
      </c>
      <c r="C285" s="225"/>
      <c r="D285" s="226" t="s">
        <v>812</v>
      </c>
      <c r="E285" s="227" t="s">
        <v>543</v>
      </c>
      <c r="F285" s="128">
        <v>4225</v>
      </c>
      <c r="G285" s="227"/>
      <c r="H285" s="227">
        <v>5512</v>
      </c>
      <c r="I285" s="228">
        <v>5512</v>
      </c>
      <c r="J285" s="229" t="s">
        <v>627</v>
      </c>
      <c r="K285" s="131">
        <f>H285-F285</f>
        <v>1287</v>
      </c>
      <c r="L285" s="132">
        <f>K285/F285</f>
        <v>0.30461538461538462</v>
      </c>
      <c r="M285" s="127" t="s">
        <v>545</v>
      </c>
      <c r="N285" s="133">
        <v>45329</v>
      </c>
      <c r="O285" s="54"/>
      <c r="P285" s="54"/>
      <c r="R285" s="37" t="s">
        <v>840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203</v>
      </c>
      <c r="B286" s="225">
        <v>45292</v>
      </c>
      <c r="C286" s="225"/>
      <c r="D286" s="226" t="s">
        <v>308</v>
      </c>
      <c r="E286" s="227" t="s">
        <v>543</v>
      </c>
      <c r="F286" s="128">
        <v>3670</v>
      </c>
      <c r="G286" s="227"/>
      <c r="H286" s="227">
        <v>4909</v>
      </c>
      <c r="I286" s="228">
        <v>4909</v>
      </c>
      <c r="J286" s="229" t="s">
        <v>627</v>
      </c>
      <c r="K286" s="131">
        <f>H286-F286</f>
        <v>1239</v>
      </c>
      <c r="L286" s="132">
        <f>K286/F286</f>
        <v>0.33760217983651225</v>
      </c>
      <c r="M286" s="127" t="s">
        <v>545</v>
      </c>
      <c r="N286" s="133">
        <v>45516</v>
      </c>
      <c r="O286" s="54"/>
      <c r="P286" s="54"/>
      <c r="R286" s="37" t="s">
        <v>840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24">
        <v>204</v>
      </c>
      <c r="B287" s="225">
        <v>45294</v>
      </c>
      <c r="C287" s="225"/>
      <c r="D287" s="226" t="s">
        <v>500</v>
      </c>
      <c r="E287" s="227" t="s">
        <v>543</v>
      </c>
      <c r="F287" s="128">
        <v>830</v>
      </c>
      <c r="G287" s="227"/>
      <c r="H287" s="227">
        <v>1205</v>
      </c>
      <c r="I287" s="228">
        <v>1080</v>
      </c>
      <c r="J287" s="229" t="s">
        <v>627</v>
      </c>
      <c r="K287" s="131">
        <f>H287-F287</f>
        <v>375</v>
      </c>
      <c r="L287" s="132">
        <f>K287/F287</f>
        <v>0.45180722891566266</v>
      </c>
      <c r="M287" s="127" t="s">
        <v>545</v>
      </c>
      <c r="N287" s="133">
        <v>45526</v>
      </c>
      <c r="O287" s="54"/>
      <c r="P287" s="54"/>
      <c r="R287" s="37" t="s">
        <v>840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173">
        <v>205</v>
      </c>
      <c r="B288" s="174">
        <v>45315</v>
      </c>
      <c r="C288" s="53"/>
      <c r="D288" s="53" t="s">
        <v>309</v>
      </c>
      <c r="E288" s="175" t="s">
        <v>543</v>
      </c>
      <c r="F288" s="51" t="s">
        <v>814</v>
      </c>
      <c r="G288" s="51"/>
      <c r="H288" s="51"/>
      <c r="I288" s="51">
        <v>2077</v>
      </c>
      <c r="J288" s="51" t="s">
        <v>544</v>
      </c>
      <c r="K288" s="51"/>
      <c r="L288" s="51"/>
      <c r="M288" s="51"/>
      <c r="N288" s="51"/>
      <c r="O288" s="54"/>
      <c r="P288" s="54"/>
      <c r="R288" s="37" t="s">
        <v>840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173">
        <v>206</v>
      </c>
      <c r="B289" s="174">
        <v>45320</v>
      </c>
      <c r="C289" s="53"/>
      <c r="D289" s="53" t="s">
        <v>815</v>
      </c>
      <c r="E289" s="175" t="s">
        <v>543</v>
      </c>
      <c r="F289" s="51" t="s">
        <v>816</v>
      </c>
      <c r="G289" s="51"/>
      <c r="H289" s="51"/>
      <c r="I289" s="51">
        <v>2906</v>
      </c>
      <c r="J289" s="51" t="s">
        <v>544</v>
      </c>
      <c r="K289" s="51"/>
      <c r="L289" s="51"/>
      <c r="M289" s="51"/>
      <c r="N289" s="51"/>
      <c r="O289" s="54"/>
      <c r="P289" s="54"/>
      <c r="R289" s="37" t="s">
        <v>840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24">
        <v>207</v>
      </c>
      <c r="B290" s="225">
        <v>45331</v>
      </c>
      <c r="C290" s="225"/>
      <c r="D290" s="226" t="s">
        <v>498</v>
      </c>
      <c r="E290" s="227" t="s">
        <v>543</v>
      </c>
      <c r="F290" s="128">
        <v>3270</v>
      </c>
      <c r="G290" s="227"/>
      <c r="H290" s="227">
        <v>4096</v>
      </c>
      <c r="I290" s="228">
        <v>4096</v>
      </c>
      <c r="J290" s="229" t="s">
        <v>627</v>
      </c>
      <c r="K290" s="131">
        <f>H290-F290</f>
        <v>826</v>
      </c>
      <c r="L290" s="132">
        <f>K290/F290</f>
        <v>0.25259938837920487</v>
      </c>
      <c r="M290" s="127" t="s">
        <v>545</v>
      </c>
      <c r="N290" s="133">
        <v>45377</v>
      </c>
      <c r="O290" s="54"/>
      <c r="P290" s="54"/>
      <c r="R290" s="37" t="s">
        <v>841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73">
        <v>208</v>
      </c>
      <c r="B291" s="174">
        <v>45345</v>
      </c>
      <c r="C291" s="53"/>
      <c r="D291" s="53" t="s">
        <v>59</v>
      </c>
      <c r="E291" s="175" t="s">
        <v>543</v>
      </c>
      <c r="F291" s="51" t="s">
        <v>831</v>
      </c>
      <c r="G291" s="51"/>
      <c r="H291" s="51"/>
      <c r="I291" s="51">
        <v>2627</v>
      </c>
      <c r="J291" s="51" t="s">
        <v>544</v>
      </c>
      <c r="K291" s="51"/>
      <c r="L291" s="51"/>
      <c r="M291" s="51"/>
      <c r="N291" s="53"/>
      <c r="O291" s="54"/>
      <c r="P291" s="54"/>
      <c r="R291" s="37" t="s">
        <v>841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24">
        <v>209</v>
      </c>
      <c r="B292" s="225">
        <v>45356</v>
      </c>
      <c r="C292" s="225"/>
      <c r="D292" s="226" t="s">
        <v>805</v>
      </c>
      <c r="E292" s="227" t="s">
        <v>543</v>
      </c>
      <c r="F292" s="128">
        <v>925</v>
      </c>
      <c r="G292" s="227"/>
      <c r="H292" s="227">
        <v>1170</v>
      </c>
      <c r="I292" s="228">
        <v>1170</v>
      </c>
      <c r="J292" s="229" t="s">
        <v>627</v>
      </c>
      <c r="K292" s="131">
        <f t="shared" ref="K292:K298" si="95">H292-F292</f>
        <v>245</v>
      </c>
      <c r="L292" s="132">
        <f t="shared" ref="L292:L298" si="96">K292/F292</f>
        <v>0.26486486486486488</v>
      </c>
      <c r="M292" s="127" t="s">
        <v>545</v>
      </c>
      <c r="N292" s="133">
        <v>45435</v>
      </c>
      <c r="O292" s="54"/>
      <c r="P292" s="54"/>
      <c r="R292" s="37" t="s">
        <v>840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24">
        <v>210</v>
      </c>
      <c r="B293" s="225">
        <v>45372</v>
      </c>
      <c r="C293" s="225"/>
      <c r="D293" s="226" t="s">
        <v>474</v>
      </c>
      <c r="E293" s="227" t="s">
        <v>543</v>
      </c>
      <c r="F293" s="128">
        <v>2910</v>
      </c>
      <c r="G293" s="227"/>
      <c r="H293" s="227">
        <v>3696</v>
      </c>
      <c r="I293" s="228">
        <v>3696</v>
      </c>
      <c r="J293" s="229" t="s">
        <v>627</v>
      </c>
      <c r="K293" s="131">
        <f t="shared" si="95"/>
        <v>786</v>
      </c>
      <c r="L293" s="132">
        <f t="shared" si="96"/>
        <v>0.27010309278350514</v>
      </c>
      <c r="M293" s="127" t="s">
        <v>545</v>
      </c>
      <c r="N293" s="133">
        <v>45412</v>
      </c>
      <c r="O293" s="54"/>
      <c r="P293" s="54"/>
      <c r="R293" s="37" t="s">
        <v>841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224">
        <v>211</v>
      </c>
      <c r="B294" s="225">
        <v>45387</v>
      </c>
      <c r="C294" s="225"/>
      <c r="D294" s="226" t="s">
        <v>504</v>
      </c>
      <c r="E294" s="227" t="s">
        <v>543</v>
      </c>
      <c r="F294" s="128">
        <v>735</v>
      </c>
      <c r="G294" s="227"/>
      <c r="H294" s="227">
        <v>938</v>
      </c>
      <c r="I294" s="228">
        <v>938</v>
      </c>
      <c r="J294" s="229" t="s">
        <v>627</v>
      </c>
      <c r="K294" s="131">
        <f t="shared" si="95"/>
        <v>203</v>
      </c>
      <c r="L294" s="132">
        <f t="shared" si="96"/>
        <v>0.27619047619047621</v>
      </c>
      <c r="M294" s="127" t="s">
        <v>545</v>
      </c>
      <c r="N294" s="133">
        <v>45449</v>
      </c>
      <c r="O294" s="54"/>
      <c r="P294" s="54"/>
      <c r="R294" s="37" t="s">
        <v>840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24">
        <v>212</v>
      </c>
      <c r="B295" s="225">
        <v>45407</v>
      </c>
      <c r="C295" s="225"/>
      <c r="D295" s="226" t="s">
        <v>806</v>
      </c>
      <c r="E295" s="227" t="s">
        <v>543</v>
      </c>
      <c r="F295" s="128">
        <v>1325</v>
      </c>
      <c r="G295" s="227"/>
      <c r="H295" s="227">
        <v>1675</v>
      </c>
      <c r="I295" s="228">
        <v>1675</v>
      </c>
      <c r="J295" s="229" t="s">
        <v>627</v>
      </c>
      <c r="K295" s="131">
        <f t="shared" si="95"/>
        <v>350</v>
      </c>
      <c r="L295" s="132">
        <f t="shared" si="96"/>
        <v>0.26415094339622641</v>
      </c>
      <c r="M295" s="127" t="s">
        <v>545</v>
      </c>
      <c r="N295" s="133">
        <v>45523</v>
      </c>
      <c r="O295" s="54"/>
      <c r="P295" s="54"/>
      <c r="R295" s="37" t="s">
        <v>841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224">
        <v>213</v>
      </c>
      <c r="B296" s="225">
        <v>45426</v>
      </c>
      <c r="C296" s="225"/>
      <c r="D296" s="226" t="s">
        <v>784</v>
      </c>
      <c r="E296" s="227" t="s">
        <v>543</v>
      </c>
      <c r="F296" s="128">
        <v>485</v>
      </c>
      <c r="G296" s="227"/>
      <c r="H296" s="227">
        <v>617</v>
      </c>
      <c r="I296" s="228">
        <v>617</v>
      </c>
      <c r="J296" s="229" t="s">
        <v>627</v>
      </c>
      <c r="K296" s="131">
        <f t="shared" si="95"/>
        <v>132</v>
      </c>
      <c r="L296" s="132">
        <f t="shared" si="96"/>
        <v>0.27216494845360822</v>
      </c>
      <c r="M296" s="127" t="s">
        <v>545</v>
      </c>
      <c r="N296" s="133">
        <v>45481</v>
      </c>
      <c r="O296" s="54"/>
      <c r="P296" s="54"/>
      <c r="R296" s="37" t="s">
        <v>840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24">
        <v>214</v>
      </c>
      <c r="B297" s="225">
        <v>45448</v>
      </c>
      <c r="C297" s="225"/>
      <c r="D297" s="226" t="s">
        <v>731</v>
      </c>
      <c r="E297" s="227" t="s">
        <v>543</v>
      </c>
      <c r="F297" s="128">
        <v>385</v>
      </c>
      <c r="G297" s="227"/>
      <c r="H297" s="227">
        <v>505</v>
      </c>
      <c r="I297" s="228">
        <v>505</v>
      </c>
      <c r="J297" s="229" t="s">
        <v>627</v>
      </c>
      <c r="K297" s="131">
        <f t="shared" si="95"/>
        <v>120</v>
      </c>
      <c r="L297" s="132">
        <f t="shared" si="96"/>
        <v>0.31168831168831168</v>
      </c>
      <c r="M297" s="127" t="s">
        <v>545</v>
      </c>
      <c r="N297" s="133">
        <v>45469</v>
      </c>
      <c r="O297" s="54"/>
      <c r="P297" s="54"/>
      <c r="R297" s="37" t="s">
        <v>841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224">
        <v>215</v>
      </c>
      <c r="B298" s="225">
        <v>45464</v>
      </c>
      <c r="C298" s="225"/>
      <c r="D298" s="226" t="s">
        <v>885</v>
      </c>
      <c r="E298" s="227" t="s">
        <v>543</v>
      </c>
      <c r="F298" s="128">
        <v>321</v>
      </c>
      <c r="G298" s="227"/>
      <c r="H298" s="227">
        <v>440</v>
      </c>
      <c r="I298" s="228">
        <v>412</v>
      </c>
      <c r="J298" s="229" t="s">
        <v>627</v>
      </c>
      <c r="K298" s="131">
        <f t="shared" si="95"/>
        <v>119</v>
      </c>
      <c r="L298" s="132">
        <f t="shared" si="96"/>
        <v>0.37071651090342678</v>
      </c>
      <c r="M298" s="127" t="s">
        <v>545</v>
      </c>
      <c r="N298" s="133">
        <v>45498</v>
      </c>
      <c r="O298" s="54"/>
      <c r="P298" s="54"/>
      <c r="R298" s="37" t="s">
        <v>841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324">
        <v>216</v>
      </c>
      <c r="B299" s="328">
        <v>45475</v>
      </c>
      <c r="C299" s="53"/>
      <c r="D299" s="53" t="s">
        <v>882</v>
      </c>
      <c r="E299" s="175" t="s">
        <v>543</v>
      </c>
      <c r="F299" s="51" t="s">
        <v>883</v>
      </c>
      <c r="G299" s="51"/>
      <c r="H299" s="51"/>
      <c r="I299" s="51">
        <v>426</v>
      </c>
      <c r="J299" s="51" t="s">
        <v>544</v>
      </c>
      <c r="K299" s="51"/>
      <c r="L299" s="51"/>
      <c r="M299" s="51"/>
      <c r="N299" s="53"/>
      <c r="O299" s="54"/>
      <c r="P299" s="54"/>
      <c r="R299" s="37" t="s">
        <v>840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326">
        <v>217</v>
      </c>
      <c r="B300" s="330">
        <v>45504</v>
      </c>
      <c r="C300" s="327"/>
      <c r="D300" s="53" t="s">
        <v>897</v>
      </c>
      <c r="E300" s="175" t="s">
        <v>543</v>
      </c>
      <c r="F300" s="51" t="s">
        <v>898</v>
      </c>
      <c r="G300" s="51"/>
      <c r="H300" s="51"/>
      <c r="I300" s="51">
        <v>1765</v>
      </c>
      <c r="J300" s="51" t="s">
        <v>544</v>
      </c>
      <c r="K300" s="51"/>
      <c r="L300" s="51"/>
      <c r="M300" s="51"/>
      <c r="N300" s="53"/>
      <c r="O300" s="54"/>
      <c r="P300" s="54"/>
      <c r="R300" s="37" t="s">
        <v>841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326">
        <v>218</v>
      </c>
      <c r="B301" s="330">
        <v>45526</v>
      </c>
      <c r="C301" s="327"/>
      <c r="D301" s="53" t="s">
        <v>784</v>
      </c>
      <c r="E301" s="175" t="s">
        <v>543</v>
      </c>
      <c r="F301" s="51" t="s">
        <v>999</v>
      </c>
      <c r="G301" s="51"/>
      <c r="H301" s="51"/>
      <c r="I301" s="51">
        <v>698</v>
      </c>
      <c r="J301" s="51" t="s">
        <v>544</v>
      </c>
      <c r="K301" s="51"/>
      <c r="L301" s="51"/>
      <c r="M301" s="51"/>
      <c r="N301" s="53"/>
      <c r="O301" s="54"/>
      <c r="P301" s="54"/>
      <c r="R301" s="37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329">
        <v>219</v>
      </c>
      <c r="B302" s="330">
        <v>45527</v>
      </c>
      <c r="C302" s="327"/>
      <c r="D302" s="53" t="s">
        <v>995</v>
      </c>
      <c r="E302" s="175" t="s">
        <v>543</v>
      </c>
      <c r="F302" s="51" t="s">
        <v>996</v>
      </c>
      <c r="G302" s="51"/>
      <c r="H302" s="51"/>
      <c r="I302" s="51">
        <v>2894</v>
      </c>
      <c r="J302" s="51" t="s">
        <v>544</v>
      </c>
      <c r="K302" s="51"/>
      <c r="L302" s="51"/>
      <c r="M302" s="51"/>
      <c r="N302" s="53"/>
      <c r="O302" s="54"/>
      <c r="P302" s="54"/>
      <c r="R302" s="37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329"/>
      <c r="B303" s="330"/>
      <c r="C303" s="327"/>
      <c r="D303" s="53"/>
      <c r="E303" s="175"/>
      <c r="F303" s="51"/>
      <c r="G303" s="51"/>
      <c r="H303" s="51"/>
      <c r="I303" s="51"/>
      <c r="J303" s="51"/>
      <c r="K303" s="51"/>
      <c r="L303" s="51"/>
      <c r="M303" s="51"/>
      <c r="N303" s="53"/>
      <c r="O303" s="54"/>
      <c r="P303" s="54"/>
      <c r="R303" s="37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5" customHeight="1">
      <c r="A304" s="329"/>
      <c r="B304" s="330"/>
      <c r="C304" s="327"/>
      <c r="D304" s="53"/>
      <c r="E304" s="175"/>
      <c r="F304" s="51"/>
      <c r="G304" s="51"/>
      <c r="H304" s="51"/>
      <c r="I304" s="51"/>
      <c r="J304" s="51"/>
      <c r="K304" s="51"/>
      <c r="L304" s="51"/>
      <c r="M304" s="51"/>
      <c r="N304" s="53"/>
      <c r="O304" s="54"/>
      <c r="P304" s="54"/>
      <c r="R304" s="37" t="s">
        <v>840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322" t="s">
        <v>782</v>
      </c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37" t="s">
        <v>840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323" t="s">
        <v>884</v>
      </c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37" t="s">
        <v>841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325"/>
      <c r="B307" s="258"/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37" t="s">
        <v>842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256"/>
      <c r="B308" s="258"/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37" t="s">
        <v>842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43" t="s">
        <v>841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43" t="s">
        <v>841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43" t="s">
        <v>841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43" t="s">
        <v>841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</row>
    <row r="353" spans="6:18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</row>
    <row r="354" spans="6:18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</row>
    <row r="355" spans="6:18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</row>
    <row r="356" spans="6:18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</row>
    <row r="357" spans="6:18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</row>
    <row r="358" spans="6:18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</row>
    <row r="359" spans="6:18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</row>
    <row r="360" spans="6:18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</row>
    <row r="361" spans="6:18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</row>
    <row r="362" spans="6:18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8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8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8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8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8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8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5" customHeight="1">
      <c r="F481" s="54"/>
      <c r="G481" s="54"/>
      <c r="H481" s="54"/>
      <c r="I481" s="54"/>
      <c r="J481" s="37"/>
      <c r="K481" s="54"/>
      <c r="L481" s="54"/>
      <c r="M481" s="54"/>
      <c r="O481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zoomScale="70" zoomScaleNormal="70" workbookViewId="0">
      <selection activeCell="I23" sqref="I23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34"/>
      <c r="B1" s="335"/>
      <c r="C1" s="335"/>
      <c r="D1" s="335"/>
      <c r="E1" s="335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43"/>
      <c r="B2" s="344"/>
      <c r="C2" s="344"/>
      <c r="D2" s="344"/>
      <c r="E2" s="344"/>
      <c r="F2" s="338"/>
      <c r="G2" s="338"/>
      <c r="H2" s="338"/>
      <c r="I2" s="338"/>
      <c r="J2" s="337"/>
      <c r="K2" s="338"/>
      <c r="L2" s="338"/>
      <c r="M2" s="338"/>
      <c r="N2" s="337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45"/>
    </row>
    <row r="3" spans="1:58" ht="12.75" customHeight="1">
      <c r="A3" s="336"/>
      <c r="B3" s="339"/>
      <c r="C3" s="339"/>
      <c r="D3" s="339"/>
      <c r="E3" s="339"/>
      <c r="F3" s="339"/>
      <c r="G3" s="339"/>
      <c r="H3" s="339"/>
      <c r="I3" s="339"/>
      <c r="J3" s="346"/>
      <c r="K3" s="347"/>
      <c r="L3" s="338"/>
      <c r="M3" s="338"/>
      <c r="N3" s="337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48"/>
    </row>
    <row r="4" spans="1:58" ht="12.75" customHeight="1">
      <c r="A4" s="336"/>
      <c r="B4" s="339"/>
      <c r="C4" s="339"/>
      <c r="D4" s="339"/>
      <c r="E4" s="339"/>
      <c r="F4" s="339"/>
      <c r="G4" s="339"/>
      <c r="H4" s="339"/>
      <c r="I4" s="351"/>
      <c r="J4" s="346"/>
      <c r="K4" s="347"/>
      <c r="L4" s="338"/>
      <c r="M4" s="338"/>
      <c r="N4" s="337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48"/>
    </row>
    <row r="5" spans="1:58" ht="25.5" customHeight="1">
      <c r="A5" s="341"/>
      <c r="B5" s="342"/>
      <c r="C5" s="342"/>
      <c r="D5" s="342"/>
      <c r="E5" s="342"/>
      <c r="F5" s="190"/>
      <c r="G5" s="190"/>
      <c r="H5" s="190"/>
      <c r="I5" s="190"/>
      <c r="J5" s="191"/>
      <c r="K5" s="190"/>
      <c r="L5" s="256"/>
      <c r="M5" s="353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50"/>
    </row>
    <row r="6" spans="1:58" ht="20.25" customHeight="1">
      <c r="A6" s="340" t="s">
        <v>962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31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41"/>
      <c r="B7" s="342"/>
      <c r="C7" s="342"/>
      <c r="D7" s="333"/>
      <c r="E7" s="335"/>
      <c r="F7" s="190"/>
      <c r="G7" s="190"/>
      <c r="H7" s="190"/>
      <c r="I7" s="190"/>
      <c r="J7" s="191"/>
      <c r="K7" s="190"/>
      <c r="L7" s="190"/>
      <c r="M7" s="331">
        <v>45533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52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301" t="s">
        <v>16</v>
      </c>
      <c r="B9" s="301" t="s">
        <v>520</v>
      </c>
      <c r="C9" s="301"/>
      <c r="D9" s="302" t="s">
        <v>530</v>
      </c>
      <c r="E9" s="301" t="s">
        <v>531</v>
      </c>
      <c r="F9" s="301" t="s">
        <v>532</v>
      </c>
      <c r="G9" s="301" t="s">
        <v>552</v>
      </c>
      <c r="H9" s="301" t="s">
        <v>534</v>
      </c>
      <c r="I9" s="186" t="s">
        <v>535</v>
      </c>
      <c r="J9" s="303" t="s">
        <v>536</v>
      </c>
      <c r="K9" s="187" t="s">
        <v>557</v>
      </c>
      <c r="L9" s="304" t="s">
        <v>538</v>
      </c>
      <c r="M9" s="305" t="s">
        <v>558</v>
      </c>
      <c r="N9" s="301" t="s">
        <v>559</v>
      </c>
      <c r="O9" s="186" t="s">
        <v>540</v>
      </c>
      <c r="P9" s="306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80">
        <v>1</v>
      </c>
      <c r="B10" s="255">
        <v>45523</v>
      </c>
      <c r="C10" s="281"/>
      <c r="D10" s="282" t="s">
        <v>1015</v>
      </c>
      <c r="E10" s="283" t="s">
        <v>554</v>
      </c>
      <c r="F10" s="239">
        <v>1180</v>
      </c>
      <c r="G10" s="240">
        <v>1158</v>
      </c>
      <c r="H10" s="239">
        <v>1199</v>
      </c>
      <c r="I10" s="239">
        <v>1220</v>
      </c>
      <c r="J10" s="314" t="s">
        <v>997</v>
      </c>
      <c r="K10" s="238">
        <f>H10-F10</f>
        <v>19</v>
      </c>
      <c r="L10" s="315">
        <v>50</v>
      </c>
      <c r="M10" s="316">
        <f t="shared" ref="M10:M13" si="0">(K10*N10)-L10</f>
        <v>13250</v>
      </c>
      <c r="N10" s="238">
        <v>700</v>
      </c>
      <c r="O10" s="314" t="s">
        <v>545</v>
      </c>
      <c r="P10" s="312">
        <v>45527</v>
      </c>
      <c r="Q10" s="219"/>
    </row>
    <row r="11" spans="1:58" ht="15" customHeight="1">
      <c r="A11" s="289">
        <v>2</v>
      </c>
      <c r="B11" s="290">
        <v>45524</v>
      </c>
      <c r="C11" s="291"/>
      <c r="D11" s="292" t="s">
        <v>955</v>
      </c>
      <c r="E11" s="293" t="s">
        <v>554</v>
      </c>
      <c r="F11" s="294">
        <v>50900</v>
      </c>
      <c r="G11" s="295">
        <v>50450</v>
      </c>
      <c r="H11" s="294">
        <v>50570</v>
      </c>
      <c r="I11" s="294" t="s">
        <v>957</v>
      </c>
      <c r="J11" s="307" t="s">
        <v>963</v>
      </c>
      <c r="K11" s="284">
        <f>H11-F11</f>
        <v>-330</v>
      </c>
      <c r="L11" s="308">
        <v>50</v>
      </c>
      <c r="M11" s="309">
        <f t="shared" si="0"/>
        <v>-5000</v>
      </c>
      <c r="N11" s="284">
        <v>15</v>
      </c>
      <c r="O11" s="307" t="s">
        <v>555</v>
      </c>
      <c r="P11" s="310">
        <v>45525</v>
      </c>
      <c r="Q11" s="219"/>
    </row>
    <row r="12" spans="1:58" ht="15" customHeight="1">
      <c r="A12" s="289">
        <v>3</v>
      </c>
      <c r="B12" s="290">
        <v>45526</v>
      </c>
      <c r="C12" s="291"/>
      <c r="D12" s="292" t="s">
        <v>1016</v>
      </c>
      <c r="E12" s="293" t="s">
        <v>554</v>
      </c>
      <c r="F12" s="294">
        <v>830</v>
      </c>
      <c r="G12" s="295">
        <v>814</v>
      </c>
      <c r="H12" s="294">
        <v>824</v>
      </c>
      <c r="I12" s="294">
        <v>880</v>
      </c>
      <c r="J12" s="307" t="s">
        <v>998</v>
      </c>
      <c r="K12" s="284">
        <f>H12-F12</f>
        <v>-6</v>
      </c>
      <c r="L12" s="308">
        <v>50</v>
      </c>
      <c r="M12" s="309">
        <f t="shared" si="0"/>
        <v>-5150</v>
      </c>
      <c r="N12" s="284">
        <v>850</v>
      </c>
      <c r="O12" s="307" t="s">
        <v>555</v>
      </c>
      <c r="P12" s="310">
        <v>45527</v>
      </c>
      <c r="Q12" s="219"/>
    </row>
    <row r="13" spans="1:58" ht="14.4">
      <c r="A13" s="280">
        <v>4</v>
      </c>
      <c r="B13" s="255">
        <v>45530</v>
      </c>
      <c r="C13" s="281"/>
      <c r="D13" s="282" t="s">
        <v>1017</v>
      </c>
      <c r="E13" s="283" t="s">
        <v>554</v>
      </c>
      <c r="F13" s="239">
        <v>653.5</v>
      </c>
      <c r="G13" s="240">
        <v>643</v>
      </c>
      <c r="H13" s="239">
        <v>662.25</v>
      </c>
      <c r="I13" s="239">
        <v>690</v>
      </c>
      <c r="J13" s="314" t="s">
        <v>1042</v>
      </c>
      <c r="K13" s="238">
        <f>H13-F13</f>
        <v>8.75</v>
      </c>
      <c r="L13" s="315">
        <v>50</v>
      </c>
      <c r="M13" s="316">
        <f t="shared" si="0"/>
        <v>10887.5</v>
      </c>
      <c r="N13" s="238">
        <v>1250</v>
      </c>
      <c r="O13" s="314" t="s">
        <v>545</v>
      </c>
      <c r="P13" s="312">
        <v>45531</v>
      </c>
      <c r="Q13" s="219"/>
    </row>
    <row r="14" spans="1:58" ht="14.4">
      <c r="A14" s="354">
        <v>5</v>
      </c>
      <c r="B14" s="355">
        <v>45531</v>
      </c>
      <c r="C14" s="356"/>
      <c r="D14" s="357" t="s">
        <v>1043</v>
      </c>
      <c r="E14" s="358" t="s">
        <v>554</v>
      </c>
      <c r="F14" s="274">
        <v>236.75</v>
      </c>
      <c r="G14" s="277">
        <v>233.5</v>
      </c>
      <c r="I14" s="274">
        <v>245</v>
      </c>
      <c r="J14" s="277" t="s">
        <v>544</v>
      </c>
      <c r="K14" s="274"/>
      <c r="L14" s="278"/>
      <c r="M14" s="279"/>
      <c r="N14" s="274"/>
      <c r="O14" s="277"/>
      <c r="P14" s="275"/>
      <c r="Q14" s="219"/>
    </row>
    <row r="15" spans="1:58" ht="14.4">
      <c r="A15" s="289">
        <v>6</v>
      </c>
      <c r="B15" s="290">
        <v>45532</v>
      </c>
      <c r="C15" s="291"/>
      <c r="D15" s="292" t="s">
        <v>1092</v>
      </c>
      <c r="E15" s="293" t="s">
        <v>956</v>
      </c>
      <c r="F15" s="294">
        <v>1728</v>
      </c>
      <c r="G15" s="295">
        <v>1746</v>
      </c>
      <c r="H15" s="294">
        <v>1750</v>
      </c>
      <c r="I15" s="294">
        <v>1670</v>
      </c>
      <c r="J15" s="307" t="s">
        <v>1093</v>
      </c>
      <c r="K15" s="284">
        <f>F15-H15</f>
        <v>-22</v>
      </c>
      <c r="L15" s="308">
        <v>50</v>
      </c>
      <c r="M15" s="309">
        <f t="shared" ref="M15" si="1">(K15*N15)-L15</f>
        <v>-13250</v>
      </c>
      <c r="N15" s="284">
        <v>600</v>
      </c>
      <c r="O15" s="307" t="s">
        <v>555</v>
      </c>
      <c r="P15" s="310">
        <v>45532</v>
      </c>
      <c r="Q15" s="219"/>
    </row>
    <row r="16" spans="1:58" ht="14.4">
      <c r="A16" s="180"/>
      <c r="B16" s="177"/>
      <c r="C16" s="181"/>
      <c r="D16" s="185"/>
      <c r="E16" s="182"/>
      <c r="F16" s="176"/>
      <c r="G16" s="178"/>
      <c r="H16" s="176"/>
      <c r="I16" s="176"/>
      <c r="J16" s="178"/>
      <c r="K16" s="178"/>
      <c r="L16" s="179"/>
      <c r="M16" s="183"/>
      <c r="N16" s="178"/>
      <c r="O16" s="184"/>
      <c r="P16" s="179"/>
      <c r="Q16" s="219"/>
    </row>
    <row r="17" spans="1:38" ht="14.4">
      <c r="A17" s="176"/>
      <c r="B17" s="223"/>
      <c r="C17" s="220"/>
      <c r="D17" s="220"/>
      <c r="E17" s="176"/>
      <c r="F17" s="176"/>
      <c r="G17" s="176"/>
      <c r="H17" s="176"/>
      <c r="I17" s="178"/>
      <c r="J17" s="178"/>
      <c r="K17" s="176"/>
      <c r="L17" s="179"/>
      <c r="M17" s="263"/>
      <c r="N17" s="176"/>
      <c r="O17" s="178"/>
      <c r="P17" s="223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257"/>
      <c r="B18" s="219"/>
      <c r="C18" s="259"/>
      <c r="D18" s="259"/>
      <c r="E18" s="257"/>
      <c r="F18" s="257"/>
      <c r="G18" s="257"/>
      <c r="H18" s="257"/>
      <c r="I18" s="260"/>
      <c r="J18" s="260"/>
      <c r="K18" s="257"/>
      <c r="L18" s="261"/>
      <c r="M18" s="262"/>
      <c r="N18" s="257"/>
      <c r="O18" s="260"/>
      <c r="P18" s="219"/>
      <c r="Q18" s="219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4.4">
      <c r="A19" s="116"/>
      <c r="B19" s="117"/>
      <c r="C19" s="115"/>
      <c r="D19" s="115"/>
      <c r="E19" s="116"/>
      <c r="F19" s="116"/>
      <c r="G19" s="116"/>
      <c r="H19" s="118"/>
      <c r="I19" s="118"/>
      <c r="J19" s="118"/>
      <c r="K19" s="115"/>
      <c r="L19" s="116"/>
      <c r="M19" s="116"/>
      <c r="N19" s="116"/>
      <c r="O19" s="118"/>
      <c r="P19" s="118"/>
      <c r="Q19" s="118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>
      <c r="A20" s="317" t="s">
        <v>560</v>
      </c>
      <c r="B20" s="317"/>
      <c r="C20" s="317"/>
      <c r="D20" s="317"/>
      <c r="E20" s="318"/>
      <c r="F20" s="319"/>
      <c r="G20" s="319"/>
      <c r="H20" s="319"/>
      <c r="I20" s="319"/>
      <c r="J20" s="191"/>
      <c r="K20" s="190"/>
      <c r="L20" s="190"/>
      <c r="M20" s="190"/>
      <c r="N20" s="191"/>
      <c r="O20" s="191"/>
      <c r="P20" s="37"/>
      <c r="Q20" s="37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39.6">
      <c r="A21" s="301" t="s">
        <v>16</v>
      </c>
      <c r="B21" s="301" t="s">
        <v>520</v>
      </c>
      <c r="C21" s="301"/>
      <c r="D21" s="302" t="s">
        <v>530</v>
      </c>
      <c r="E21" s="301" t="s">
        <v>531</v>
      </c>
      <c r="F21" s="301" t="s">
        <v>532</v>
      </c>
      <c r="G21" s="301" t="s">
        <v>552</v>
      </c>
      <c r="H21" s="301" t="s">
        <v>534</v>
      </c>
      <c r="I21" s="301" t="s">
        <v>535</v>
      </c>
      <c r="J21" s="186" t="s">
        <v>536</v>
      </c>
      <c r="K21" s="186" t="s">
        <v>561</v>
      </c>
      <c r="L21" s="304" t="s">
        <v>538</v>
      </c>
      <c r="M21" s="305" t="s">
        <v>558</v>
      </c>
      <c r="N21" s="301" t="s">
        <v>559</v>
      </c>
      <c r="O21" s="301" t="s">
        <v>540</v>
      </c>
      <c r="P21" s="302" t="s">
        <v>541</v>
      </c>
      <c r="Q21" s="219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37"/>
      <c r="AK21" s="37"/>
      <c r="AL21" s="37"/>
    </row>
    <row r="22" spans="1:38" ht="14.4">
      <c r="A22" s="294">
        <v>1</v>
      </c>
      <c r="B22" s="310">
        <v>45513</v>
      </c>
      <c r="C22" s="311"/>
      <c r="D22" s="311" t="s">
        <v>918</v>
      </c>
      <c r="E22" s="294" t="s">
        <v>554</v>
      </c>
      <c r="F22" s="294">
        <v>285</v>
      </c>
      <c r="G22" s="294">
        <v>180</v>
      </c>
      <c r="H22" s="294">
        <v>202.5</v>
      </c>
      <c r="I22" s="295" t="s">
        <v>919</v>
      </c>
      <c r="J22" s="307" t="s">
        <v>920</v>
      </c>
      <c r="K22" s="284">
        <f>H22-F22</f>
        <v>-82.5</v>
      </c>
      <c r="L22" s="308">
        <v>50</v>
      </c>
      <c r="M22" s="309">
        <f t="shared" ref="M22:M24" si="2">(K22*N22)-L22</f>
        <v>-1287.5</v>
      </c>
      <c r="N22" s="284">
        <v>15</v>
      </c>
      <c r="O22" s="307" t="s">
        <v>555</v>
      </c>
      <c r="P22" s="310">
        <v>45513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116"/>
      <c r="AK22" s="116"/>
      <c r="AL22" s="116"/>
    </row>
    <row r="23" spans="1:38" ht="14.4">
      <c r="A23" s="239">
        <v>2</v>
      </c>
      <c r="B23" s="312">
        <v>45517</v>
      </c>
      <c r="C23" s="313"/>
      <c r="D23" s="313" t="s">
        <v>925</v>
      </c>
      <c r="E23" s="239" t="s">
        <v>554</v>
      </c>
      <c r="F23" s="239">
        <v>175</v>
      </c>
      <c r="G23" s="239">
        <v>100</v>
      </c>
      <c r="H23" s="239">
        <v>265</v>
      </c>
      <c r="I23" s="240">
        <v>280</v>
      </c>
      <c r="J23" s="314" t="s">
        <v>926</v>
      </c>
      <c r="K23" s="238">
        <f>H23-F23</f>
        <v>90</v>
      </c>
      <c r="L23" s="315">
        <v>50</v>
      </c>
      <c r="M23" s="316">
        <f t="shared" si="2"/>
        <v>1300</v>
      </c>
      <c r="N23" s="238">
        <v>15</v>
      </c>
      <c r="O23" s="314" t="s">
        <v>545</v>
      </c>
      <c r="P23" s="312">
        <v>45517</v>
      </c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116"/>
      <c r="AK23" s="116"/>
      <c r="AL23" s="116"/>
    </row>
    <row r="24" spans="1:38" ht="14.4">
      <c r="A24" s="294">
        <v>3</v>
      </c>
      <c r="B24" s="310">
        <v>45518</v>
      </c>
      <c r="C24" s="311"/>
      <c r="D24" s="311" t="s">
        <v>929</v>
      </c>
      <c r="E24" s="294" t="s">
        <v>554</v>
      </c>
      <c r="F24" s="294">
        <v>92.5</v>
      </c>
      <c r="G24" s="294">
        <v>45</v>
      </c>
      <c r="H24" s="294">
        <v>70</v>
      </c>
      <c r="I24" s="295">
        <v>265</v>
      </c>
      <c r="J24" s="307" t="s">
        <v>930</v>
      </c>
      <c r="K24" s="284">
        <f>H24-F24</f>
        <v>-22.5</v>
      </c>
      <c r="L24" s="308">
        <v>50</v>
      </c>
      <c r="M24" s="309">
        <f t="shared" si="2"/>
        <v>-387.5</v>
      </c>
      <c r="N24" s="284">
        <v>15</v>
      </c>
      <c r="O24" s="307" t="s">
        <v>555</v>
      </c>
      <c r="P24" s="310">
        <v>45518</v>
      </c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116"/>
      <c r="AK24" s="116"/>
      <c r="AL24" s="116"/>
    </row>
    <row r="25" spans="1:38" s="234" customFormat="1" ht="14.4">
      <c r="A25" s="377">
        <v>4</v>
      </c>
      <c r="B25" s="375">
        <v>45520</v>
      </c>
      <c r="C25" s="313"/>
      <c r="D25" s="313" t="s">
        <v>931</v>
      </c>
      <c r="E25" s="239" t="s">
        <v>554</v>
      </c>
      <c r="F25" s="239">
        <v>245</v>
      </c>
      <c r="G25" s="320"/>
      <c r="H25" s="239">
        <v>322.5</v>
      </c>
      <c r="I25" s="321"/>
      <c r="J25" s="373" t="s">
        <v>932</v>
      </c>
      <c r="K25" s="238">
        <f t="shared" ref="K25" si="3">H25-F25</f>
        <v>77.5</v>
      </c>
      <c r="L25" s="315">
        <v>50</v>
      </c>
      <c r="M25" s="379">
        <v>575</v>
      </c>
      <c r="N25" s="381">
        <v>15</v>
      </c>
      <c r="O25" s="373" t="s">
        <v>545</v>
      </c>
      <c r="P25" s="375">
        <v>45520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234" customFormat="1" ht="14.4">
      <c r="A26" s="378"/>
      <c r="B26" s="376"/>
      <c r="C26" s="313"/>
      <c r="D26" s="313" t="s">
        <v>933</v>
      </c>
      <c r="E26" s="239" t="s">
        <v>956</v>
      </c>
      <c r="F26" s="239">
        <v>120</v>
      </c>
      <c r="G26" s="320"/>
      <c r="H26" s="239">
        <v>152.5</v>
      </c>
      <c r="I26" s="321"/>
      <c r="J26" s="374"/>
      <c r="K26" s="238">
        <f>F26-H26</f>
        <v>-32.5</v>
      </c>
      <c r="L26" s="315">
        <v>50</v>
      </c>
      <c r="M26" s="380"/>
      <c r="N26" s="382"/>
      <c r="O26" s="374"/>
      <c r="P26" s="376"/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s="234" customFormat="1" ht="14.4">
      <c r="A27" s="239">
        <v>5</v>
      </c>
      <c r="B27" s="312">
        <v>45524</v>
      </c>
      <c r="C27" s="313"/>
      <c r="D27" s="313" t="s">
        <v>958</v>
      </c>
      <c r="E27" s="239" t="s">
        <v>554</v>
      </c>
      <c r="F27" s="239">
        <v>42</v>
      </c>
      <c r="G27" s="239">
        <v>25</v>
      </c>
      <c r="H27" s="239">
        <v>62.5</v>
      </c>
      <c r="I27" s="240">
        <v>80</v>
      </c>
      <c r="J27" s="314" t="s">
        <v>959</v>
      </c>
      <c r="K27" s="238">
        <f>H27-F27</f>
        <v>20.5</v>
      </c>
      <c r="L27" s="315">
        <v>50</v>
      </c>
      <c r="M27" s="316">
        <f t="shared" ref="M27:M28" si="4">(K27*N27)-L27</f>
        <v>462.5</v>
      </c>
      <c r="N27" s="238">
        <v>25</v>
      </c>
      <c r="O27" s="314" t="s">
        <v>545</v>
      </c>
      <c r="P27" s="312">
        <v>45524</v>
      </c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ht="14.4">
      <c r="A28" s="294">
        <v>6</v>
      </c>
      <c r="B28" s="310">
        <v>45526</v>
      </c>
      <c r="C28" s="311"/>
      <c r="D28" s="311" t="s">
        <v>978</v>
      </c>
      <c r="E28" s="294" t="s">
        <v>554</v>
      </c>
      <c r="F28" s="294">
        <v>42.5</v>
      </c>
      <c r="G28" s="294">
        <v>15</v>
      </c>
      <c r="H28" s="294">
        <v>15</v>
      </c>
      <c r="I28" s="295">
        <v>80</v>
      </c>
      <c r="J28" s="307" t="s">
        <v>979</v>
      </c>
      <c r="K28" s="284">
        <f>H28-F28</f>
        <v>-27.5</v>
      </c>
      <c r="L28" s="308">
        <v>50</v>
      </c>
      <c r="M28" s="309">
        <f t="shared" si="4"/>
        <v>-737.5</v>
      </c>
      <c r="N28" s="284">
        <v>25</v>
      </c>
      <c r="O28" s="307" t="s">
        <v>555</v>
      </c>
      <c r="P28" s="310">
        <v>45526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116"/>
      <c r="AK28" s="116"/>
      <c r="AL28" s="116"/>
    </row>
    <row r="29" spans="1:38" ht="14.4">
      <c r="A29" s="377">
        <v>7</v>
      </c>
      <c r="B29" s="375">
        <v>45526</v>
      </c>
      <c r="C29" s="313"/>
      <c r="D29" s="313" t="s">
        <v>980</v>
      </c>
      <c r="E29" s="239" t="s">
        <v>554</v>
      </c>
      <c r="F29" s="239">
        <v>232.5</v>
      </c>
      <c r="G29" s="320"/>
      <c r="H29" s="239">
        <v>242.5</v>
      </c>
      <c r="I29" s="321"/>
      <c r="J29" s="373" t="s">
        <v>710</v>
      </c>
      <c r="K29" s="238">
        <f>H29-F29</f>
        <v>10</v>
      </c>
      <c r="L29" s="315">
        <v>50</v>
      </c>
      <c r="M29" s="379">
        <v>275</v>
      </c>
      <c r="N29" s="381">
        <v>15</v>
      </c>
      <c r="O29" s="373" t="s">
        <v>545</v>
      </c>
      <c r="P29" s="375">
        <v>45530</v>
      </c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116"/>
      <c r="AK29" s="116"/>
      <c r="AL29" s="116"/>
    </row>
    <row r="30" spans="1:38" ht="14.4">
      <c r="A30" s="378"/>
      <c r="B30" s="376"/>
      <c r="C30" s="313"/>
      <c r="D30" s="313" t="s">
        <v>981</v>
      </c>
      <c r="E30" s="239" t="s">
        <v>956</v>
      </c>
      <c r="F30" s="239">
        <v>132.5</v>
      </c>
      <c r="G30" s="320"/>
      <c r="H30" s="239">
        <v>117.5</v>
      </c>
      <c r="I30" s="321"/>
      <c r="J30" s="374"/>
      <c r="K30" s="238">
        <f>F30-H30</f>
        <v>15</v>
      </c>
      <c r="L30" s="315">
        <v>50</v>
      </c>
      <c r="M30" s="380"/>
      <c r="N30" s="382"/>
      <c r="O30" s="374"/>
      <c r="P30" s="376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116"/>
      <c r="AK30" s="116"/>
      <c r="AL30" s="116"/>
    </row>
    <row r="31" spans="1:38" s="234" customFormat="1" ht="14.4">
      <c r="A31" s="360">
        <v>8</v>
      </c>
      <c r="B31" s="359">
        <v>45530</v>
      </c>
      <c r="C31" s="313"/>
      <c r="D31" s="313" t="s">
        <v>1018</v>
      </c>
      <c r="E31" s="239" t="s">
        <v>554</v>
      </c>
      <c r="F31" s="239">
        <v>107.5</v>
      </c>
      <c r="G31" s="239">
        <v>60</v>
      </c>
      <c r="H31" s="239">
        <v>150</v>
      </c>
      <c r="I31" s="240">
        <v>160</v>
      </c>
      <c r="J31" s="314" t="s">
        <v>1019</v>
      </c>
      <c r="K31" s="238">
        <f>H31-F31</f>
        <v>42.5</v>
      </c>
      <c r="L31" s="315">
        <v>50</v>
      </c>
      <c r="M31" s="316">
        <f t="shared" ref="M31:M34" si="5">(K31*N31)-L31</f>
        <v>1012.5</v>
      </c>
      <c r="N31" s="238">
        <v>25</v>
      </c>
      <c r="O31" s="314" t="s">
        <v>545</v>
      </c>
      <c r="P31" s="312">
        <v>45530</v>
      </c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4">
      <c r="A32" s="360">
        <v>9</v>
      </c>
      <c r="B32" s="359">
        <v>45531</v>
      </c>
      <c r="C32" s="313"/>
      <c r="D32" s="313" t="s">
        <v>1018</v>
      </c>
      <c r="E32" s="239" t="s">
        <v>554</v>
      </c>
      <c r="F32" s="239">
        <v>97.5</v>
      </c>
      <c r="G32" s="239">
        <v>70</v>
      </c>
      <c r="H32" s="239">
        <v>137.5</v>
      </c>
      <c r="I32" s="240">
        <v>150</v>
      </c>
      <c r="J32" s="314" t="s">
        <v>583</v>
      </c>
      <c r="K32" s="238">
        <f>H32-F32</f>
        <v>40</v>
      </c>
      <c r="L32" s="315">
        <v>50</v>
      </c>
      <c r="M32" s="316">
        <f t="shared" si="5"/>
        <v>950</v>
      </c>
      <c r="N32" s="238">
        <v>25</v>
      </c>
      <c r="O32" s="314" t="s">
        <v>545</v>
      </c>
      <c r="P32" s="312">
        <v>45531</v>
      </c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33" spans="1:38" ht="14.4">
      <c r="A33" s="294">
        <v>10</v>
      </c>
      <c r="B33" s="310">
        <v>45531</v>
      </c>
      <c r="C33" s="311"/>
      <c r="D33" s="311" t="s">
        <v>1044</v>
      </c>
      <c r="E33" s="294" t="s">
        <v>554</v>
      </c>
      <c r="F33" s="294">
        <v>67.5</v>
      </c>
      <c r="G33" s="294">
        <v>10</v>
      </c>
      <c r="H33" s="294">
        <v>24</v>
      </c>
      <c r="I33" s="295">
        <v>130</v>
      </c>
      <c r="J33" s="307" t="s">
        <v>1094</v>
      </c>
      <c r="K33" s="284">
        <f>H33-F33</f>
        <v>-43.5</v>
      </c>
      <c r="L33" s="308">
        <v>50</v>
      </c>
      <c r="M33" s="309">
        <f t="shared" si="5"/>
        <v>-702.5</v>
      </c>
      <c r="N33" s="284">
        <v>15</v>
      </c>
      <c r="O33" s="307" t="s">
        <v>555</v>
      </c>
      <c r="P33" s="310">
        <v>45532</v>
      </c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116"/>
      <c r="AK33" s="116"/>
      <c r="AL33" s="116"/>
    </row>
    <row r="34" spans="1:38" ht="14.4">
      <c r="A34" s="294">
        <v>11</v>
      </c>
      <c r="B34" s="310">
        <v>45532</v>
      </c>
      <c r="C34" s="311"/>
      <c r="D34" s="311" t="s">
        <v>980</v>
      </c>
      <c r="E34" s="294" t="s">
        <v>554</v>
      </c>
      <c r="F34" s="294">
        <v>30</v>
      </c>
      <c r="G34" s="294">
        <v>0</v>
      </c>
      <c r="H34" s="294">
        <v>0</v>
      </c>
      <c r="I34" s="295">
        <v>80</v>
      </c>
      <c r="J34" s="307" t="s">
        <v>1095</v>
      </c>
      <c r="K34" s="284">
        <f>H34-F34</f>
        <v>-30</v>
      </c>
      <c r="L34" s="308">
        <v>25</v>
      </c>
      <c r="M34" s="309">
        <f t="shared" si="5"/>
        <v>-475</v>
      </c>
      <c r="N34" s="284">
        <v>15</v>
      </c>
      <c r="O34" s="307" t="s">
        <v>555</v>
      </c>
      <c r="P34" s="310">
        <v>45532</v>
      </c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116"/>
      <c r="AK34" s="116"/>
      <c r="AL34" s="116"/>
    </row>
    <row r="35" spans="1:38" s="234" customFormat="1" ht="14.4">
      <c r="A35" s="274"/>
      <c r="B35" s="275"/>
      <c r="C35" s="276"/>
      <c r="D35" s="276"/>
      <c r="E35" s="274"/>
      <c r="F35" s="274"/>
      <c r="G35" s="274"/>
      <c r="H35" s="274"/>
      <c r="I35" s="277"/>
      <c r="J35" s="277"/>
      <c r="K35" s="274"/>
      <c r="L35" s="278"/>
      <c r="M35" s="279"/>
      <c r="N35" s="274"/>
      <c r="O35" s="277"/>
      <c r="P35" s="275"/>
      <c r="Q35"/>
      <c r="R35" s="54"/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  <c r="AG35" s="233"/>
      <c r="AH35" s="231"/>
      <c r="AI35" s="231"/>
      <c r="AJ35" s="232"/>
      <c r="AK35" s="232"/>
      <c r="AL35" s="232"/>
    </row>
    <row r="36" spans="1:38" s="234" customFormat="1" ht="14.4">
      <c r="A36" s="274"/>
      <c r="B36" s="275"/>
      <c r="C36" s="276"/>
      <c r="D36" s="276"/>
      <c r="E36" s="274"/>
      <c r="F36" s="274"/>
      <c r="G36" s="274"/>
      <c r="H36" s="274"/>
      <c r="I36" s="277"/>
      <c r="J36" s="277"/>
      <c r="K36" s="274"/>
      <c r="L36" s="278"/>
      <c r="M36" s="279"/>
      <c r="N36" s="274"/>
      <c r="O36" s="277"/>
      <c r="P36" s="275"/>
      <c r="Q36"/>
      <c r="R36" s="54"/>
      <c r="S36" s="54"/>
      <c r="T36" s="37"/>
      <c r="U36" s="54"/>
      <c r="V36" s="37"/>
      <c r="W36" s="54"/>
      <c r="X36" s="37"/>
      <c r="Y36" s="54"/>
      <c r="Z36" s="37"/>
      <c r="AA36" s="54"/>
      <c r="AB36" s="37"/>
      <c r="AC36" s="54"/>
      <c r="AD36" s="37"/>
      <c r="AE36" s="54"/>
      <c r="AF36" s="37"/>
      <c r="AG36" s="233"/>
      <c r="AH36" s="231"/>
      <c r="AI36" s="231"/>
      <c r="AJ36" s="232"/>
      <c r="AK36" s="232"/>
      <c r="AL36" s="232"/>
    </row>
    <row r="45" spans="1:38">
      <c r="D45" s="332"/>
    </row>
  </sheetData>
  <mergeCells count="14">
    <mergeCell ref="O25:O26"/>
    <mergeCell ref="P25:P26"/>
    <mergeCell ref="A25:A26"/>
    <mergeCell ref="B25:B26"/>
    <mergeCell ref="J25:J26"/>
    <mergeCell ref="M25:M26"/>
    <mergeCell ref="N25:N26"/>
    <mergeCell ref="O29:O30"/>
    <mergeCell ref="P29:P30"/>
    <mergeCell ref="A29:A30"/>
    <mergeCell ref="B29:B30"/>
    <mergeCell ref="J29:J30"/>
    <mergeCell ref="M29:M30"/>
    <mergeCell ref="N29:N30"/>
  </mergeCells>
  <hyperlinks>
    <hyperlink ref="M5" location="Main!A1" display="Back To Main Page"/>
    <hyperlink ref="M17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2024-08-28T21:40:05Z</dcterms:modified>
</cp:coreProperties>
</file>