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hyedve\Desktop\"/>
    </mc:Choice>
  </mc:AlternateContent>
  <bookViews>
    <workbookView xWindow="0" yWindow="0" windowWidth="21600" windowHeight="9735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5" r:id="rId5"/>
    <sheet name="Call Tracker (Equity &amp; F&amp;O)" sheetId="6" r:id="rId6"/>
  </sheets>
  <definedNames>
    <definedName name="_xlnm._FilterDatabase" localSheetId="5" hidden="1">'Call Tracker (Equity &amp; F&amp;O)'!$R$1:$R$276</definedName>
  </definedNames>
  <calcPr calcId="152511"/>
</workbook>
</file>

<file path=xl/calcChain.xml><?xml version="1.0" encoding="utf-8"?>
<calcChain xmlns="http://schemas.openxmlformats.org/spreadsheetml/2006/main">
  <c r="L39" i="6" l="1"/>
  <c r="K59" i="6"/>
  <c r="M59" i="6" s="1"/>
  <c r="K39" i="6" l="1"/>
  <c r="P17" i="6"/>
  <c r="P18" i="6"/>
  <c r="P19" i="6"/>
  <c r="P20" i="6"/>
  <c r="P21" i="6"/>
  <c r="P22" i="6"/>
  <c r="L10" i="6"/>
  <c r="K10" i="6"/>
  <c r="M10" i="6" l="1"/>
  <c r="M39" i="6"/>
  <c r="L38" i="6"/>
  <c r="K38" i="6"/>
  <c r="M38" i="6" s="1"/>
  <c r="L51" i="6"/>
  <c r="K51" i="6"/>
  <c r="M51" i="6" l="1"/>
  <c r="D7" i="5"/>
  <c r="M7" i="6"/>
  <c r="P16" i="6" l="1"/>
  <c r="P15" i="6"/>
  <c r="P13" i="6" l="1"/>
  <c r="P14" i="6"/>
  <c r="K263" i="6" l="1"/>
  <c r="L263" i="6" s="1"/>
  <c r="P12" i="6" l="1"/>
  <c r="P11" i="6" l="1"/>
  <c r="K260" i="6" l="1"/>
  <c r="L260" i="6" s="1"/>
  <c r="K264" i="6" l="1"/>
  <c r="L264" i="6" s="1"/>
  <c r="K259" i="6"/>
  <c r="L259" i="6" s="1"/>
  <c r="K258" i="6"/>
  <c r="L258" i="6" s="1"/>
  <c r="K256" i="6"/>
  <c r="L256" i="6" s="1"/>
  <c r="H254" i="6"/>
  <c r="K254" i="6" s="1"/>
  <c r="L254" i="6" s="1"/>
  <c r="K253" i="6"/>
  <c r="L253" i="6" s="1"/>
  <c r="K250" i="6"/>
  <c r="L250" i="6" s="1"/>
  <c r="K249" i="6"/>
  <c r="L249" i="6" s="1"/>
  <c r="K248" i="6"/>
  <c r="L248" i="6" s="1"/>
  <c r="K247" i="6"/>
  <c r="L247" i="6" s="1"/>
  <c r="K246" i="6"/>
  <c r="L246" i="6" s="1"/>
  <c r="K245" i="6"/>
  <c r="L245" i="6" s="1"/>
  <c r="K244" i="6"/>
  <c r="L244" i="6" s="1"/>
  <c r="K243" i="6"/>
  <c r="L243" i="6" s="1"/>
  <c r="K242" i="6"/>
  <c r="L242" i="6" s="1"/>
  <c r="K241" i="6"/>
  <c r="L241" i="6" s="1"/>
  <c r="K240" i="6"/>
  <c r="L240" i="6" s="1"/>
  <c r="K239" i="6"/>
  <c r="L239" i="6" s="1"/>
  <c r="K238" i="6"/>
  <c r="L238" i="6" s="1"/>
  <c r="K237" i="6"/>
  <c r="L237" i="6" s="1"/>
  <c r="K236" i="6"/>
  <c r="L236" i="6" s="1"/>
  <c r="K235" i="6"/>
  <c r="L235" i="6" s="1"/>
  <c r="K234" i="6"/>
  <c r="L234" i="6" s="1"/>
  <c r="K233" i="6"/>
  <c r="L233" i="6" s="1"/>
  <c r="K232" i="6"/>
  <c r="L232" i="6" s="1"/>
  <c r="K231" i="6"/>
  <c r="L231" i="6" s="1"/>
  <c r="K230" i="6"/>
  <c r="L230" i="6" s="1"/>
  <c r="K229" i="6"/>
  <c r="L229" i="6" s="1"/>
  <c r="K228" i="6"/>
  <c r="L228" i="6" s="1"/>
  <c r="K227" i="6"/>
  <c r="L227" i="6" s="1"/>
  <c r="K226" i="6"/>
  <c r="L226" i="6" s="1"/>
  <c r="K225" i="6"/>
  <c r="L225" i="6" s="1"/>
  <c r="K224" i="6"/>
  <c r="L224" i="6" s="1"/>
  <c r="K223" i="6"/>
  <c r="L223" i="6" s="1"/>
  <c r="F222" i="6"/>
  <c r="K222" i="6" s="1"/>
  <c r="L222" i="6" s="1"/>
  <c r="K221" i="6"/>
  <c r="L221" i="6" s="1"/>
  <c r="K220" i="6"/>
  <c r="L220" i="6" s="1"/>
  <c r="K219" i="6"/>
  <c r="L219" i="6" s="1"/>
  <c r="K218" i="6"/>
  <c r="L218" i="6" s="1"/>
  <c r="K217" i="6"/>
  <c r="L217" i="6" s="1"/>
  <c r="F216" i="6"/>
  <c r="K216" i="6" s="1"/>
  <c r="L216" i="6" s="1"/>
  <c r="F215" i="6"/>
  <c r="K215" i="6" s="1"/>
  <c r="L215" i="6" s="1"/>
  <c r="K214" i="6"/>
  <c r="L214" i="6" s="1"/>
  <c r="F213" i="6"/>
  <c r="K213" i="6" s="1"/>
  <c r="L213" i="6" s="1"/>
  <c r="K212" i="6"/>
  <c r="L212" i="6" s="1"/>
  <c r="K211" i="6"/>
  <c r="L211" i="6" s="1"/>
  <c r="K210" i="6"/>
  <c r="L210" i="6" s="1"/>
  <c r="K209" i="6"/>
  <c r="L209" i="6" s="1"/>
  <c r="K208" i="6"/>
  <c r="L208" i="6" s="1"/>
  <c r="K207" i="6"/>
  <c r="L207" i="6" s="1"/>
  <c r="K206" i="6"/>
  <c r="L206" i="6" s="1"/>
  <c r="K205" i="6"/>
  <c r="L205" i="6" s="1"/>
  <c r="K204" i="6"/>
  <c r="L204" i="6" s="1"/>
  <c r="K203" i="6"/>
  <c r="L203" i="6" s="1"/>
  <c r="K202" i="6"/>
  <c r="L202" i="6" s="1"/>
  <c r="K201" i="6"/>
  <c r="L201" i="6" s="1"/>
  <c r="K200" i="6"/>
  <c r="L200" i="6" s="1"/>
  <c r="K199" i="6"/>
  <c r="L199" i="6" s="1"/>
  <c r="K197" i="6"/>
  <c r="L197" i="6" s="1"/>
  <c r="K195" i="6"/>
  <c r="L195" i="6" s="1"/>
  <c r="K194" i="6"/>
  <c r="L194" i="6" s="1"/>
  <c r="F193" i="6"/>
  <c r="K193" i="6" s="1"/>
  <c r="L193" i="6" s="1"/>
  <c r="K192" i="6"/>
  <c r="L192" i="6" s="1"/>
  <c r="K189" i="6"/>
  <c r="L189" i="6" s="1"/>
  <c r="K188" i="6"/>
  <c r="L188" i="6" s="1"/>
  <c r="K187" i="6"/>
  <c r="L187" i="6" s="1"/>
  <c r="K184" i="6"/>
  <c r="L184" i="6" s="1"/>
  <c r="K183" i="6"/>
  <c r="L183" i="6" s="1"/>
  <c r="K182" i="6"/>
  <c r="L182" i="6" s="1"/>
  <c r="K181" i="6"/>
  <c r="L181" i="6" s="1"/>
  <c r="K180" i="6"/>
  <c r="L180" i="6" s="1"/>
  <c r="K179" i="6"/>
  <c r="L179" i="6" s="1"/>
  <c r="K177" i="6"/>
  <c r="L177" i="6" s="1"/>
  <c r="K176" i="6"/>
  <c r="L176" i="6" s="1"/>
  <c r="K175" i="6"/>
  <c r="L175" i="6" s="1"/>
  <c r="K174" i="6"/>
  <c r="L174" i="6" s="1"/>
  <c r="K173" i="6"/>
  <c r="L173" i="6" s="1"/>
  <c r="K172" i="6"/>
  <c r="L172" i="6" s="1"/>
  <c r="K171" i="6"/>
  <c r="L171" i="6" s="1"/>
  <c r="K170" i="6"/>
  <c r="L170" i="6" s="1"/>
  <c r="K169" i="6"/>
  <c r="L169" i="6" s="1"/>
  <c r="K167" i="6"/>
  <c r="L167" i="6" s="1"/>
  <c r="K165" i="6"/>
  <c r="L165" i="6" s="1"/>
  <c r="K163" i="6"/>
  <c r="L163" i="6" s="1"/>
  <c r="K161" i="6"/>
  <c r="L161" i="6" s="1"/>
  <c r="K160" i="6"/>
  <c r="L160" i="6" s="1"/>
  <c r="K159" i="6"/>
  <c r="L159" i="6" s="1"/>
  <c r="K157" i="6"/>
  <c r="L157" i="6" s="1"/>
  <c r="K156" i="6"/>
  <c r="L156" i="6" s="1"/>
  <c r="K155" i="6"/>
  <c r="L155" i="6" s="1"/>
  <c r="K154" i="6"/>
  <c r="K153" i="6"/>
  <c r="L153" i="6" s="1"/>
  <c r="K152" i="6"/>
  <c r="L152" i="6" s="1"/>
  <c r="K150" i="6"/>
  <c r="L150" i="6" s="1"/>
  <c r="K149" i="6"/>
  <c r="L149" i="6" s="1"/>
  <c r="K148" i="6"/>
  <c r="L148" i="6" s="1"/>
  <c r="K147" i="6"/>
  <c r="L147" i="6" s="1"/>
  <c r="K146" i="6"/>
  <c r="L146" i="6" s="1"/>
  <c r="F145" i="6"/>
  <c r="K145" i="6" s="1"/>
  <c r="L145" i="6" s="1"/>
  <c r="H144" i="6"/>
  <c r="K144" i="6" s="1"/>
  <c r="L144" i="6" s="1"/>
  <c r="K141" i="6"/>
  <c r="L141" i="6" s="1"/>
  <c r="K140" i="6"/>
  <c r="L140" i="6" s="1"/>
  <c r="K139" i="6"/>
  <c r="L139" i="6" s="1"/>
  <c r="K138" i="6"/>
  <c r="L138" i="6" s="1"/>
  <c r="K137" i="6"/>
  <c r="L137" i="6" s="1"/>
  <c r="K134" i="6"/>
  <c r="L134" i="6" s="1"/>
  <c r="K133" i="6"/>
  <c r="L133" i="6" s="1"/>
  <c r="K132" i="6"/>
  <c r="L132" i="6" s="1"/>
  <c r="K131" i="6"/>
  <c r="L131" i="6" s="1"/>
  <c r="K130" i="6"/>
  <c r="L130" i="6" s="1"/>
  <c r="K129" i="6"/>
  <c r="L129" i="6" s="1"/>
  <c r="K128" i="6"/>
  <c r="L128" i="6" s="1"/>
  <c r="K127" i="6"/>
  <c r="L127" i="6" s="1"/>
  <c r="K126" i="6"/>
  <c r="L126" i="6" s="1"/>
  <c r="K125" i="6"/>
  <c r="L125" i="6" s="1"/>
  <c r="K124" i="6"/>
  <c r="L124" i="6" s="1"/>
  <c r="K123" i="6"/>
  <c r="L123" i="6" s="1"/>
  <c r="K122" i="6"/>
  <c r="L122" i="6" s="1"/>
  <c r="K121" i="6"/>
  <c r="L121" i="6" s="1"/>
  <c r="K120" i="6"/>
  <c r="L120" i="6" s="1"/>
  <c r="K119" i="6"/>
  <c r="L119" i="6" s="1"/>
  <c r="K118" i="6"/>
  <c r="L118" i="6" s="1"/>
  <c r="K117" i="6"/>
  <c r="L117" i="6" s="1"/>
  <c r="K116" i="6"/>
  <c r="L116" i="6" s="1"/>
  <c r="K115" i="6"/>
  <c r="L115" i="6" s="1"/>
  <c r="K114" i="6"/>
  <c r="L114" i="6" s="1"/>
  <c r="K113" i="6"/>
  <c r="L113" i="6" s="1"/>
  <c r="K112" i="6"/>
  <c r="L112" i="6" s="1"/>
  <c r="K111" i="6"/>
  <c r="L111" i="6" s="1"/>
  <c r="H110" i="6"/>
  <c r="K110" i="6" s="1"/>
  <c r="L110" i="6" s="1"/>
  <c r="F109" i="6"/>
  <c r="K109" i="6" s="1"/>
  <c r="L109" i="6" s="1"/>
  <c r="K108" i="6"/>
  <c r="L108" i="6" s="1"/>
  <c r="K107" i="6"/>
  <c r="L107" i="6" s="1"/>
  <c r="K106" i="6"/>
  <c r="L106" i="6" s="1"/>
  <c r="K105" i="6"/>
  <c r="L105" i="6" s="1"/>
  <c r="K104" i="6"/>
  <c r="L104" i="6" s="1"/>
  <c r="K103" i="6"/>
  <c r="L103" i="6" s="1"/>
  <c r="K102" i="6"/>
  <c r="L102" i="6" s="1"/>
  <c r="K101" i="6"/>
  <c r="L101" i="6" s="1"/>
  <c r="K100" i="6"/>
  <c r="L100" i="6" s="1"/>
  <c r="K99" i="6"/>
  <c r="L99" i="6" s="1"/>
  <c r="K98" i="6"/>
  <c r="L98" i="6" s="1"/>
  <c r="K97" i="6"/>
  <c r="L97" i="6" s="1"/>
  <c r="K96" i="6"/>
  <c r="L96" i="6" s="1"/>
  <c r="K95" i="6"/>
  <c r="L95" i="6" s="1"/>
  <c r="K94" i="6"/>
  <c r="L94" i="6" s="1"/>
  <c r="K93" i="6"/>
  <c r="L93" i="6" s="1"/>
  <c r="K92" i="6"/>
  <c r="L92" i="6" s="1"/>
  <c r="K91" i="6"/>
  <c r="L91" i="6" s="1"/>
  <c r="K90" i="6"/>
  <c r="L90" i="6" s="1"/>
  <c r="K89" i="6"/>
  <c r="L89" i="6" s="1"/>
  <c r="K88" i="6"/>
  <c r="L88" i="6" s="1"/>
  <c r="K87" i="6"/>
  <c r="L87" i="6" s="1"/>
  <c r="K86" i="6"/>
  <c r="L86" i="6" s="1"/>
  <c r="K85" i="6"/>
  <c r="L85" i="6" s="1"/>
  <c r="K84" i="6"/>
  <c r="L84" i="6" s="1"/>
  <c r="K83" i="6"/>
  <c r="L83" i="6" s="1"/>
  <c r="K82" i="6"/>
  <c r="L82" i="6" s="1"/>
  <c r="K6" i="4"/>
  <c r="K6" i="3"/>
</calcChain>
</file>

<file path=xl/sharedStrings.xml><?xml version="1.0" encoding="utf-8"?>
<sst xmlns="http://schemas.openxmlformats.org/spreadsheetml/2006/main" count="2913" uniqueCount="1099">
  <si>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</si>
  <si>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</si>
  <si>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</si>
  <si>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</si>
  <si>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</si>
  <si>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</si>
  <si>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</si>
  <si>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</si>
  <si>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</si>
  <si>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</si>
  <si>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</si>
  <si>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</si>
  <si>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</si>
  <si>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</si>
  <si>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</si>
  <si>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</si>
  <si>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</si>
  <si>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</si>
  <si>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</si>
  <si>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Expiry Date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</si>
  <si>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</si>
  <si>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</si>
  <si>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</si>
  <si>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</si>
  <si>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</si>
  <si>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</si>
  <si>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</si>
  <si>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</si>
  <si>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</si>
  <si>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</si>
  <si>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</si>
  <si>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</si>
  <si>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</si>
  <si>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</si>
  <si>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Index</t>
  </si>
  <si>
    <t>NIFTY</t>
  </si>
  <si>
    <t>BANKNIFTY</t>
  </si>
  <si>
    <t>FINNIFTY</t>
  </si>
  <si>
    <t>MIDCPNIFTY</t>
  </si>
  <si>
    <t>Chemical</t>
  </si>
  <si>
    <t>AARTIIND</t>
  </si>
  <si>
    <t>Capital_Goods</t>
  </si>
  <si>
    <t>ABB</t>
  </si>
  <si>
    <t>Pharma</t>
  </si>
  <si>
    <t>ABBOTINDIA</t>
  </si>
  <si>
    <t>Others</t>
  </si>
  <si>
    <t>ABCAPITAL</t>
  </si>
  <si>
    <t>Textile</t>
  </si>
  <si>
    <t>ABFRL</t>
  </si>
  <si>
    <t>Cement</t>
  </si>
  <si>
    <t>ACC</t>
  </si>
  <si>
    <t>ADANIENT</t>
  </si>
  <si>
    <t>ADANIPORTS</t>
  </si>
  <si>
    <t>ALKEM</t>
  </si>
  <si>
    <t>AMBUJACEM</t>
  </si>
  <si>
    <t>APOLLOHOSP</t>
  </si>
  <si>
    <t>Automobile</t>
  </si>
  <si>
    <t>APOLLOTYRE</t>
  </si>
  <si>
    <t>ASHOKLEY</t>
  </si>
  <si>
    <t>FMCG</t>
  </si>
  <si>
    <t>ASIANPAINT</t>
  </si>
  <si>
    <t>ASTRAL</t>
  </si>
  <si>
    <t>ATUL</t>
  </si>
  <si>
    <t>Banking</t>
  </si>
  <si>
    <t>AUBANK</t>
  </si>
  <si>
    <t>AUROPHARMA</t>
  </si>
  <si>
    <t>AXISBANK</t>
  </si>
  <si>
    <t>BAJAJ-AUTO</t>
  </si>
  <si>
    <t>Finance</t>
  </si>
  <si>
    <t>BAJAJFINSV</t>
  </si>
  <si>
    <t>BAJFINANCE</t>
  </si>
  <si>
    <t>BALKRISIND</t>
  </si>
  <si>
    <t>BALRAMCHIN</t>
  </si>
  <si>
    <t>BANDHANBNK</t>
  </si>
  <si>
    <t>BANKBARODA</t>
  </si>
  <si>
    <t>BATAINDIA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</si>
  <si>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</si>
  <si>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</si>
  <si>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</si>
  <si>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</si>
  <si>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</si>
  <si>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</si>
  <si>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</si>
  <si>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</si>
  <si>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</si>
  <si>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</si>
  <si>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</si>
  <si>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Technology</t>
  </si>
  <si>
    <t>BSOFT</t>
  </si>
  <si>
    <t>CANBK</t>
  </si>
  <si>
    <t>CANFINHOME</t>
  </si>
  <si>
    <t>CHAMBLFERT</t>
  </si>
  <si>
    <t>CHOLAFIN</t>
  </si>
  <si>
    <t>CIPLA</t>
  </si>
  <si>
    <t>COALINDIA</t>
  </si>
  <si>
    <t>COFORGE</t>
  </si>
  <si>
    <t>COLPAL</t>
  </si>
  <si>
    <t>CONCOR</t>
  </si>
  <si>
    <t>COROMANDEL</t>
  </si>
  <si>
    <t>CROMPTON</t>
  </si>
  <si>
    <t>CUB</t>
  </si>
  <si>
    <t>CUMMINSIND</t>
  </si>
  <si>
    <t>DABUR</t>
  </si>
  <si>
    <t>DALBHARAT</t>
  </si>
  <si>
    <t>DEEPAKNTR</t>
  </si>
  <si>
    <t>DELTACORP</t>
  </si>
  <si>
    <t>DIVISLAB</t>
  </si>
  <si>
    <t>DIXON</t>
  </si>
  <si>
    <t>Realty</t>
  </si>
  <si>
    <t>DLF</t>
  </si>
  <si>
    <t>DRREDDY</t>
  </si>
  <si>
    <t>EICHERMOT</t>
  </si>
  <si>
    <t>ESCORTS</t>
  </si>
  <si>
    <t>EXIDEIND</t>
  </si>
  <si>
    <t>FEDERALBNK</t>
  </si>
  <si>
    <t>GAIL</t>
  </si>
  <si>
    <t>GLENMARK</t>
  </si>
  <si>
    <t>Infrastructure</t>
  </si>
  <si>
    <t>GMRINFRA</t>
  </si>
  <si>
    <t>GNFC</t>
  </si>
  <si>
    <t>GODREJCP</t>
  </si>
  <si>
    <t>GODREJPROP</t>
  </si>
  <si>
    <t>GRANULES</t>
  </si>
  <si>
    <t>GRASIM</t>
  </si>
  <si>
    <t>GUJGASLTD</t>
  </si>
  <si>
    <t>HAL</t>
  </si>
  <si>
    <t>HAVELLS</t>
  </si>
  <si>
    <t>HCLTECH</t>
  </si>
  <si>
    <t>HDFCAMC</t>
  </si>
  <si>
    <t>HDFCBANK</t>
  </si>
  <si>
    <t>HDFCLIFE</t>
  </si>
  <si>
    <t>HEROMOTOCO</t>
  </si>
  <si>
    <t>Metals</t>
  </si>
  <si>
    <t>HINDALCO</t>
  </si>
  <si>
    <t>HINDCOPPER</t>
  </si>
  <si>
    <t>HINDPETRO</t>
  </si>
  <si>
    <t>HINDUNILVR</t>
  </si>
  <si>
    <t>IBULHSGFIN</t>
  </si>
  <si>
    <t>ICICIBANK</t>
  </si>
  <si>
    <t>ICICIGI</t>
  </si>
  <si>
    <t>ICICIPRULI</t>
  </si>
  <si>
    <t>IDEA</t>
  </si>
  <si>
    <t>IDFC</t>
  </si>
  <si>
    <t>IDFCFIRSTB</t>
  </si>
  <si>
    <t>IEX</t>
  </si>
  <si>
    <t>IGL</t>
  </si>
  <si>
    <t>INDHOTEL</t>
  </si>
  <si>
    <t>INDIACEM</t>
  </si>
  <si>
    <t>INDIAMART</t>
  </si>
  <si>
    <t>INDIGO</t>
  </si>
  <si>
    <t>INDUSINDBK</t>
  </si>
  <si>
    <t>INDUSTOWER</t>
  </si>
  <si>
    <t>INFY</t>
  </si>
  <si>
    <t>INTELLECT</t>
  </si>
  <si>
    <t>IOC</t>
  </si>
  <si>
    <t>IPCALAB</t>
  </si>
  <si>
    <t>IRCTC</t>
  </si>
  <si>
    <t>ITC</t>
  </si>
  <si>
    <t>JINDALSTEL</t>
  </si>
  <si>
    <t>JKCEMENT</t>
  </si>
  <si>
    <t>JSWSTEEL</t>
  </si>
  <si>
    <t>JUBLFOOD</t>
  </si>
  <si>
    <t>KOTAKBANK</t>
  </si>
  <si>
    <t>L&amp;TFH</t>
  </si>
  <si>
    <t>LALPATHLAB</t>
  </si>
  <si>
    <t>LAURUSLABS</t>
  </si>
  <si>
    <t>LICHSGFIN</t>
  </si>
  <si>
    <t>LT</t>
  </si>
  <si>
    <t>LTIM</t>
  </si>
  <si>
    <t>LTTS</t>
  </si>
  <si>
    <t>LUPIN</t>
  </si>
  <si>
    <t>M&amp;M</t>
  </si>
  <si>
    <t>M&amp;MFIN</t>
  </si>
  <si>
    <t>MANAPPURAM</t>
  </si>
  <si>
    <t>MARICO</t>
  </si>
  <si>
    <t>MARUTI</t>
  </si>
  <si>
    <t>MCDOWELL-N</t>
  </si>
  <si>
    <t>MCX</t>
  </si>
  <si>
    <t>METROPOLIS</t>
  </si>
  <si>
    <t>MFSL</t>
  </si>
  <si>
    <t>MGL</t>
  </si>
  <si>
    <t>MOTHERSON</t>
  </si>
  <si>
    <t>MPHASIS</t>
  </si>
  <si>
    <t>MRF</t>
  </si>
  <si>
    <t>MUTHOOTFIN</t>
  </si>
  <si>
    <t>NATIONALUM</t>
  </si>
  <si>
    <t>NAUKRI</t>
  </si>
  <si>
    <t>NAVINFLUOR</t>
  </si>
  <si>
    <t>NESTLEIND</t>
  </si>
  <si>
    <t>NMDC</t>
  </si>
  <si>
    <t>Power</t>
  </si>
  <si>
    <t>NTPC</t>
  </si>
  <si>
    <t>OBEROIRLTY</t>
  </si>
  <si>
    <t>OFSS</t>
  </si>
  <si>
    <t>ONGC</t>
  </si>
  <si>
    <t>PAGEIND</t>
  </si>
  <si>
    <t>PEL</t>
  </si>
  <si>
    <t>PERSISTENT</t>
  </si>
  <si>
    <t>PETRONET</t>
  </si>
  <si>
    <t>PFC</t>
  </si>
  <si>
    <t>PIDILITIND</t>
  </si>
  <si>
    <t>PIIND</t>
  </si>
  <si>
    <t>PNB</t>
  </si>
  <si>
    <t>POLYCAB</t>
  </si>
  <si>
    <t>POWERGRID</t>
  </si>
  <si>
    <t>Media</t>
  </si>
  <si>
    <t>PVRINOX</t>
  </si>
  <si>
    <t>RAIN</t>
  </si>
  <si>
    <t>RAMCOCEM</t>
  </si>
  <si>
    <t>RBLBANK</t>
  </si>
  <si>
    <t>RECLTD</t>
  </si>
  <si>
    <t>RELIANCE</t>
  </si>
  <si>
    <t>SAIL</t>
  </si>
  <si>
    <t>SBICARD</t>
  </si>
  <si>
    <t>SBILIFE</t>
  </si>
  <si>
    <t>SBIN</t>
  </si>
  <si>
    <t>SHREECEM</t>
  </si>
  <si>
    <t>SIEMENS</t>
  </si>
  <si>
    <t>SRF</t>
  </si>
  <si>
    <t>SHRIRAMFIN</t>
  </si>
  <si>
    <t>SUNPHARMA</t>
  </si>
  <si>
    <t>SUNTV</t>
  </si>
  <si>
    <t>SYNGENE</t>
  </si>
  <si>
    <t>TATACHEM</t>
  </si>
  <si>
    <t>TATACOMM</t>
  </si>
  <si>
    <t>TATACONSUM</t>
  </si>
  <si>
    <t>TATAMOTORS</t>
  </si>
  <si>
    <t>TATAPOWER</t>
  </si>
  <si>
    <t>TATASTEEL</t>
  </si>
  <si>
    <t>TCS</t>
  </si>
  <si>
    <t>TECHM</t>
  </si>
  <si>
    <t>TITAN</t>
  </si>
  <si>
    <t>TORNTPHARM</t>
  </si>
  <si>
    <t>TRENT</t>
  </si>
  <si>
    <t>TVSMOTOR</t>
  </si>
  <si>
    <t>UBL</t>
  </si>
  <si>
    <t>ULTRACEMCO</t>
  </si>
  <si>
    <t>UPL</t>
  </si>
  <si>
    <t>VEDL</t>
  </si>
  <si>
    <t>VOLTAS</t>
  </si>
  <si>
    <t>WIPRO</t>
  </si>
  <si>
    <t>ZEEL</t>
  </si>
  <si>
    <t>ZYDUSLIFE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</si>
  <si>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</si>
  <si>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</si>
  <si>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</si>
  <si>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</si>
  <si>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</si>
  <si>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</si>
  <si>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</si>
  <si>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</si>
  <si>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</si>
  <si>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</si>
  <si>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</si>
  <si>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</si>
  <si>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</si>
  <si>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</si>
  <si>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</si>
  <si>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</si>
  <si>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</si>
  <si>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</si>
  <si>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</si>
  <si>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</si>
  <si>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</si>
  <si>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</si>
  <si>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</si>
  <si>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ADANIGREEN</t>
  </si>
  <si>
    <t>ATGL</t>
  </si>
  <si>
    <t>ADANITRANS</t>
  </si>
  <si>
    <t>AWL</t>
  </si>
  <si>
    <t>DMART</t>
  </si>
  <si>
    <t>BAJAJHLDNG</t>
  </si>
  <si>
    <t>BANKINDIA</t>
  </si>
  <si>
    <t>CLEAN</t>
  </si>
  <si>
    <t>DELHIVERY</t>
  </si>
  <si>
    <t>EMAMILTD</t>
  </si>
  <si>
    <t>NYKAA</t>
  </si>
  <si>
    <t>FORTIS</t>
  </si>
  <si>
    <t>GLAND</t>
  </si>
  <si>
    <t>GSPL</t>
  </si>
  <si>
    <t>HINDZINC</t>
  </si>
  <si>
    <t>HONAUT</t>
  </si>
  <si>
    <t>ISEC</t>
  </si>
  <si>
    <t>INDIANB</t>
  </si>
  <si>
    <t>JSWENERGY</t>
  </si>
  <si>
    <t>LICI</t>
  </si>
  <si>
    <t>LINDEINDIA</t>
  </si>
  <si>
    <t>MAXHEALTH</t>
  </si>
  <si>
    <t>MSUMI</t>
  </si>
  <si>
    <t>NAM-INDIA</t>
  </si>
  <si>
    <t>OIL</t>
  </si>
  <si>
    <t>PAYTM</t>
  </si>
  <si>
    <t>POLICYBZR</t>
  </si>
  <si>
    <t>PATANJALI</t>
  </si>
  <si>
    <t>POONAWALLA</t>
  </si>
  <si>
    <t>PRESTIGE</t>
  </si>
  <si>
    <t>PGHH</t>
  </si>
  <si>
    <t>SONACOMS</t>
  </si>
  <si>
    <t>TATAELXSI</t>
  </si>
  <si>
    <t>TTML</t>
  </si>
  <si>
    <t>TORNTPOWER</t>
  </si>
  <si>
    <t>TRIDENT</t>
  </si>
  <si>
    <t>TIINDIA</t>
  </si>
  <si>
    <t>UNIONBANK</t>
  </si>
  <si>
    <t>VBL</t>
  </si>
  <si>
    <t>WHIRLPOOL</t>
  </si>
  <si>
    <t>YESBANK</t>
  </si>
  <si>
    <t>ZOMATO</t>
  </si>
  <si>
    <t>Don’t take a open position home</t>
  </si>
  <si>
    <t>PREVIOUS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</si>
  <si>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</si>
  <si>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Back To Main Page</t>
  </si>
  <si>
    <t xml:space="preserve"> </t>
  </si>
  <si>
    <t>360ONE</t>
  </si>
  <si>
    <t>3MINDIA</t>
  </si>
  <si>
    <t>AIAENG</t>
  </si>
  <si>
    <t>APLAPOLLO</t>
  </si>
  <si>
    <t>AARTIDRUGS</t>
  </si>
  <si>
    <t>AAVAS</t>
  </si>
  <si>
    <t>AEGISCHEM</t>
  </si>
  <si>
    <t>AETHER</t>
  </si>
  <si>
    <t>AFFLE</t>
  </si>
  <si>
    <t>AJANTPHARM</t>
  </si>
  <si>
    <t>APLLTD</t>
  </si>
  <si>
    <t>ALKYLAMINE</t>
  </si>
  <si>
    <t>AMARAJABAT</t>
  </si>
  <si>
    <t>AMBER</t>
  </si>
  <si>
    <t>ANGELONE</t>
  </si>
  <si>
    <t>ANURAS</t>
  </si>
  <si>
    <t>APTUS</t>
  </si>
  <si>
    <t>ASAHIINDIA</t>
  </si>
  <si>
    <t>ASTERDM</t>
  </si>
  <si>
    <t>AVANTIFEED</t>
  </si>
  <si>
    <t>BASF</t>
  </si>
  <si>
    <t>BEML</t>
  </si>
  <si>
    <t>BSE</t>
  </si>
  <si>
    <t>BALAMINES</t>
  </si>
  <si>
    <t>MAHABANK</t>
  </si>
  <si>
    <t>BAYERCROP</t>
  </si>
  <si>
    <t>BDL</t>
  </si>
  <si>
    <t>BIRLACORPN</t>
  </si>
  <si>
    <t>BLUEDART</t>
  </si>
  <si>
    <t>BLUESTARCO</t>
  </si>
  <si>
    <t>BBTC</t>
  </si>
  <si>
    <t>BORORENEW</t>
  </si>
  <si>
    <t>BRIGADE</t>
  </si>
  <si>
    <t>BCG</t>
  </si>
  <si>
    <t>MAPMYINDIA</t>
  </si>
  <si>
    <t>CCL</t>
  </si>
  <si>
    <t>CESC</t>
  </si>
  <si>
    <t>CGPOWER</t>
  </si>
  <si>
    <t>CRISIL</t>
  </si>
  <si>
    <t>CSBBANK</t>
  </si>
  <si>
    <t>CAMPUS</t>
  </si>
  <si>
    <t>CGCL</t>
  </si>
  <si>
    <t>CARBORUNIV</t>
  </si>
  <si>
    <t>CASTROLIND</t>
  </si>
  <si>
    <t>CEATLTD</t>
  </si>
  <si>
    <t>CENTRALBK</t>
  </si>
  <si>
    <t>CDSL</t>
  </si>
  <si>
    <t>CENTURYPLY</t>
  </si>
  <si>
    <t>CENTURYTEX</t>
  </si>
  <si>
    <t>CERA</t>
  </si>
  <si>
    <t>CHALET</t>
  </si>
  <si>
    <t>CHEMPLASTS</t>
  </si>
  <si>
    <t>CHOLAHLDNG</t>
  </si>
  <si>
    <t>COCHINSHIP</t>
  </si>
  <si>
    <t>CAMS</t>
  </si>
  <si>
    <t>CREDITACC</t>
  </si>
  <si>
    <t>CYIENT</t>
  </si>
  <si>
    <t>DCMSHRIRAM</t>
  </si>
  <si>
    <t>DEEPAKFERT</t>
  </si>
  <si>
    <t>DEVYANI</t>
  </si>
  <si>
    <t>EIDPARRY</t>
  </si>
  <si>
    <t>EIHOTEL</t>
  </si>
  <si>
    <t>EPL</t>
  </si>
  <si>
    <t>EASEMYTRIP</t>
  </si>
  <si>
    <t>ELGIEQUIP</t>
  </si>
  <si>
    <t>ENDURANCE</t>
  </si>
  <si>
    <t>ENGINERSIN</t>
  </si>
  <si>
    <t>EQUITASBNK</t>
  </si>
  <si>
    <t>FDC</t>
  </si>
  <si>
    <t>FACT</t>
  </si>
  <si>
    <t>FINEORG</t>
  </si>
  <si>
    <t>FINCABLES</t>
  </si>
  <si>
    <t>FINPIPE</t>
  </si>
  <si>
    <t>FSL</t>
  </si>
  <si>
    <t>GRINFRA</t>
  </si>
  <si>
    <t>GMMPFAUDLR</t>
  </si>
  <si>
    <t>GALAXYSURF</t>
  </si>
  <si>
    <t>GARFIBRES</t>
  </si>
  <si>
    <t>GICRE</t>
  </si>
  <si>
    <t>GLAXO</t>
  </si>
  <si>
    <t>GOCOLORS</t>
  </si>
  <si>
    <t>GODFRYPHLP</t>
  </si>
  <si>
    <t>GODREJAGRO</t>
  </si>
  <si>
    <t>GODREJIND</t>
  </si>
  <si>
    <t>GRAPHITE</t>
  </si>
  <si>
    <t>GESHIP</t>
  </si>
  <si>
    <t>GREENPANEL</t>
  </si>
  <si>
    <t>GRINDWELL</t>
  </si>
  <si>
    <t>GUJALKALI</t>
  </si>
  <si>
    <t>GAEL</t>
  </si>
  <si>
    <t>FLUOROCHEM</t>
  </si>
  <si>
    <t>GPPL</t>
  </si>
  <si>
    <t>GSFC</t>
  </si>
  <si>
    <t>HEG</t>
  </si>
  <si>
    <t>HFCL</t>
  </si>
  <si>
    <t>HLEGLAS</t>
  </si>
  <si>
    <t>HAPPSTMNDS</t>
  </si>
  <si>
    <t>HATSUN</t>
  </si>
  <si>
    <t>HIKAL</t>
  </si>
  <si>
    <t>HGS</t>
  </si>
  <si>
    <t>POWERINDIA</t>
  </si>
  <si>
    <t>HOMEFIRST</t>
  </si>
  <si>
    <t>HUDCO</t>
  </si>
  <si>
    <t>IDBI</t>
  </si>
  <si>
    <t>IFBIND</t>
  </si>
  <si>
    <t>IIFL</t>
  </si>
  <si>
    <t>IRB</t>
  </si>
  <si>
    <t>ITI</t>
  </si>
  <si>
    <t>IBREALEST</t>
  </si>
  <si>
    <t>IOB</t>
  </si>
  <si>
    <t>IRFC</t>
  </si>
  <si>
    <t>INDIGOPNTS</t>
  </si>
  <si>
    <t>INFIBEAM</t>
  </si>
  <si>
    <t>JBCHEPHARM</t>
  </si>
  <si>
    <t>JBMA</t>
  </si>
  <si>
    <t>JKLAKSHMI</t>
  </si>
  <si>
    <t>JKPAPER</t>
  </si>
  <si>
    <t>JMFINANCIL</t>
  </si>
  <si>
    <t>JAMNAAUTO</t>
  </si>
  <si>
    <t>JSL</t>
  </si>
  <si>
    <t>JUBLINGREA</t>
  </si>
  <si>
    <t>JUBLPHARMA</t>
  </si>
  <si>
    <t>JUSTDIAL</t>
  </si>
  <si>
    <t>JYOTHYLAB</t>
  </si>
  <si>
    <t>KPRMILL</t>
  </si>
  <si>
    <t>KEI</t>
  </si>
  <si>
    <t>KNRCON</t>
  </si>
  <si>
    <t>KPITTECH</t>
  </si>
  <si>
    <t>KRBL</t>
  </si>
  <si>
    <t>KAJARIACER</t>
  </si>
  <si>
    <t>KALYANKJIL</t>
  </si>
  <si>
    <t>KANSAINER</t>
  </si>
  <si>
    <t>KARURVYSYA</t>
  </si>
  <si>
    <t>KEC</t>
  </si>
  <si>
    <t>KIMS</t>
  </si>
  <si>
    <t>LAXMIMACH</t>
  </si>
  <si>
    <t>LATENTVIEW</t>
  </si>
  <si>
    <t>LXCHEM</t>
  </si>
  <si>
    <t>LEMONTREE</t>
  </si>
  <si>
    <t>LUXIND</t>
  </si>
  <si>
    <t>MMTC</t>
  </si>
  <si>
    <t>MTARTECH</t>
  </si>
  <si>
    <t>LODHA</t>
  </si>
  <si>
    <t>MHRIL</t>
  </si>
  <si>
    <t>MAHLIFE</t>
  </si>
  <si>
    <t>MAHLOG</t>
  </si>
  <si>
    <t>MRPL</t>
  </si>
  <si>
    <t>MASTEK</t>
  </si>
  <si>
    <t>MAZDOCK</t>
  </si>
  <si>
    <t>MEDPLUS</t>
  </si>
  <si>
    <t>METROBRAND</t>
  </si>
  <si>
    <t>MOTILALOFS</t>
  </si>
  <si>
    <t>NATCOPHARM</t>
  </si>
  <si>
    <t>NBCC</t>
  </si>
  <si>
    <t>NCC</t>
  </si>
  <si>
    <t>NHPC</t>
  </si>
  <si>
    <t>NLCINDIA</t>
  </si>
  <si>
    <t>NOCIL</t>
  </si>
  <si>
    <t>NH</t>
  </si>
  <si>
    <t>NAZARA</t>
  </si>
  <si>
    <t>NETWORK18</t>
  </si>
  <si>
    <t>NUVOCO</t>
  </si>
  <si>
    <t>OLECTRA</t>
  </si>
  <si>
    <t>ORIENTELEC</t>
  </si>
  <si>
    <t>PCBL</t>
  </si>
  <si>
    <t>PNBHOUSING</t>
  </si>
  <si>
    <t>PNCINFRA</t>
  </si>
  <si>
    <t>PFIZER</t>
  </si>
  <si>
    <t>PHOENIXLTD</t>
  </si>
  <si>
    <t>PPLPHARMA</t>
  </si>
  <si>
    <t>POLYMED</t>
  </si>
  <si>
    <t>POLYPLEX</t>
  </si>
  <si>
    <t>PRAJIND</t>
  </si>
  <si>
    <t>PRINCEPIPE</t>
  </si>
  <si>
    <t>PRSMJOHNSN</t>
  </si>
  <si>
    <t>QUESS</t>
  </si>
  <si>
    <t>RHIM</t>
  </si>
  <si>
    <t>RITES</t>
  </si>
  <si>
    <t>RADICO</t>
  </si>
  <si>
    <t>RVNL</t>
  </si>
  <si>
    <t>RAINBOW</t>
  </si>
  <si>
    <t>RAJESHEXPO</t>
  </si>
  <si>
    <t>RALLIS</t>
  </si>
  <si>
    <t>RCF</t>
  </si>
  <si>
    <t>RATNAMANI</t>
  </si>
  <si>
    <t>RTNINDIA</t>
  </si>
  <si>
    <t>RAYMOND</t>
  </si>
  <si>
    <t>REDINGTON</t>
  </si>
  <si>
    <t>RELAXO</t>
  </si>
  <si>
    <t>RBA</t>
  </si>
  <si>
    <t>ROSSARI</t>
  </si>
  <si>
    <t>ROUTE</t>
  </si>
  <si>
    <t>SJVN</t>
  </si>
  <si>
    <t>SKFINDIA</t>
  </si>
  <si>
    <t>SANOFI</t>
  </si>
  <si>
    <t>SAPPHIRE</t>
  </si>
  <si>
    <t>SCHAEFFLER</t>
  </si>
  <si>
    <t>SHARDACROP</t>
  </si>
  <si>
    <t>SHOPERSTOP</t>
  </si>
  <si>
    <t>RENUKA</t>
  </si>
  <si>
    <t>SHYAMMETL</t>
  </si>
  <si>
    <t>SOBHA</t>
  </si>
  <si>
    <t>SOLARINDS</t>
  </si>
  <si>
    <t>SONATSOFTW</t>
  </si>
  <si>
    <t>STARHEALTH</t>
  </si>
  <si>
    <t>SWSOLAR</t>
  </si>
  <si>
    <t>STLTECH</t>
  </si>
  <si>
    <t>SUMICHEM</t>
  </si>
  <si>
    <t>SPARC</t>
  </si>
  <si>
    <t>SUNDARMFIN</t>
  </si>
  <si>
    <t>SUNDRMFAST</t>
  </si>
  <si>
    <t>SUNTECK</t>
  </si>
  <si>
    <t>SUPRAJIT</t>
  </si>
  <si>
    <t>SUPREMEIND</t>
  </si>
  <si>
    <t>SUVENPHAR</t>
  </si>
  <si>
    <t>SUZLON</t>
  </si>
  <si>
    <t>SWANENERGY</t>
  </si>
  <si>
    <t>TCIEXP</t>
  </si>
  <si>
    <t>TCNSBRANDS</t>
  </si>
  <si>
    <t>TTKPRESTIG</t>
  </si>
  <si>
    <t>TV18BRDCST</t>
  </si>
  <si>
    <t>TANLA</t>
  </si>
  <si>
    <t>TATAINVEST</t>
  </si>
  <si>
    <t>TATAMTRDVR</t>
  </si>
  <si>
    <t>TEAMLEASE</t>
  </si>
  <si>
    <t>TEJASNET</t>
  </si>
  <si>
    <t>NIACL</t>
  </si>
  <si>
    <t>THERMAX</t>
  </si>
  <si>
    <t>TIMKEN</t>
  </si>
  <si>
    <t>TCI</t>
  </si>
  <si>
    <t>TRIVENI</t>
  </si>
  <si>
    <t>TRITURBINE</t>
  </si>
  <si>
    <t>UCOBANK</t>
  </si>
  <si>
    <t>UFLEX</t>
  </si>
  <si>
    <t>UNOMINDA</t>
  </si>
  <si>
    <t>UTIAMC</t>
  </si>
  <si>
    <t>VGUARD</t>
  </si>
  <si>
    <t>VMART</t>
  </si>
  <si>
    <t>VIPIND</t>
  </si>
  <si>
    <t>VAIBHAVGBL</t>
  </si>
  <si>
    <t>VTL</t>
  </si>
  <si>
    <t>VARROC</t>
  </si>
  <si>
    <t>MANYAVAR</t>
  </si>
  <si>
    <t>VIJAYA</t>
  </si>
  <si>
    <t>VINATIORGA</t>
  </si>
  <si>
    <t>WELCORP</t>
  </si>
  <si>
    <t>WELSPUNIND</t>
  </si>
  <si>
    <t>WESTLIFE</t>
  </si>
  <si>
    <t>ZFCVINDIA</t>
  </si>
  <si>
    <t>ZENSARTECH</t>
  </si>
  <si>
    <t>ZYDUSWELL</t>
  </si>
  <si>
    <t>ECLERX</t>
  </si>
  <si>
    <r>
      <rPr>
        <b/>
        <sz val="9"/>
        <color rgb="FFFF0000"/>
        <rFont val="MS Sans Serif"/>
        <family val="2"/>
      </rPr>
      <t xml:space="preserve">Note:     </t>
    </r>
    <r>
      <rPr>
        <b/>
        <sz val="9"/>
        <color rgb="FFFF0000"/>
        <rFont val="MS Sans Serif"/>
        <family val="2"/>
      </rPr>
      <t>Pivot Point:Intra day trading tool</t>
    </r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</si>
  <si>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</si>
  <si>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</si>
  <si>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</si>
  <si>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</si>
  <si>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</si>
  <si>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</si>
  <si>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</si>
  <si>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</si>
  <si>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</si>
  <si>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</si>
  <si>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</si>
  <si>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</si>
  <si>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GRAVITON RESEARCH CAPITAL LLP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</si>
  <si>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</si>
  <si>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</si>
  <si>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</si>
  <si>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</si>
  <si>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</si>
  <si>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</si>
  <si>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</si>
  <si>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</si>
  <si>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</si>
  <si>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All charges</t>
  </si>
  <si>
    <t>Net Gain / Loss  %</t>
  </si>
  <si>
    <t>Status</t>
  </si>
  <si>
    <t>Closed Date</t>
  </si>
  <si>
    <t>Market Closing Price</t>
  </si>
  <si>
    <t>Accu</t>
  </si>
  <si>
    <t>Open</t>
  </si>
  <si>
    <t>H</t>
  </si>
  <si>
    <t>Successful</t>
  </si>
  <si>
    <t>CLBS = Closing Basis ***</t>
  </si>
  <si>
    <t>Dividend adjusted &lt;&gt;</t>
  </si>
  <si>
    <t>Reinitiated $</t>
  </si>
  <si>
    <t>Part book {}</t>
  </si>
  <si>
    <t>s</t>
  </si>
  <si>
    <t>Revised stoploss #</t>
  </si>
  <si>
    <t>Momentum Call</t>
  </si>
  <si>
    <t>Stop Loss</t>
  </si>
  <si>
    <t>Profit / Loss per Share/Lot</t>
  </si>
  <si>
    <t>Buy</t>
  </si>
  <si>
    <t>Unsuccessful</t>
  </si>
  <si>
    <t>N</t>
  </si>
  <si>
    <t>*</t>
  </si>
  <si>
    <t>Master Trade High Risk</t>
  </si>
  <si>
    <t>Profit / Loss per share</t>
  </si>
  <si>
    <t>Gain / Loss  per Lot</t>
  </si>
  <si>
    <t>Lot</t>
  </si>
  <si>
    <t xml:space="preserve">Master Trade Medium Risk </t>
  </si>
  <si>
    <t xml:space="preserve">Profit/ Loss per lot </t>
  </si>
  <si>
    <t>Neutral</t>
  </si>
  <si>
    <t>Profit of Rs.21/-</t>
  </si>
  <si>
    <t>Profit of Rs.47.5/-</t>
  </si>
  <si>
    <t>Profit of Rs.100/-</t>
  </si>
  <si>
    <t>Techno -Funda  (positional)</t>
  </si>
  <si>
    <t>AMBIKCO</t>
  </si>
  <si>
    <t>1420-1620</t>
  </si>
  <si>
    <t>2000-2300</t>
  </si>
  <si>
    <t>95-100</t>
  </si>
  <si>
    <t>276-296</t>
  </si>
  <si>
    <t>330-350</t>
  </si>
  <si>
    <t>.................</t>
  </si>
  <si>
    <t xml:space="preserve">Investment Idea </t>
  </si>
  <si>
    <t>Point of Review</t>
  </si>
  <si>
    <t>Close Rate</t>
  </si>
  <si>
    <t>Gain / Loss  %</t>
  </si>
  <si>
    <t>L&amp;T Finance Holding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</si>
  <si>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</si>
  <si>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</si>
  <si>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</si>
  <si>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</si>
  <si>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</si>
  <si>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</si>
  <si>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</si>
  <si>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</si>
  <si>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</si>
  <si>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</si>
  <si>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</si>
  <si>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</si>
  <si>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</si>
  <si>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</si>
  <si>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</si>
  <si>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</si>
  <si>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</si>
  <si>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</si>
  <si>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</si>
  <si>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</si>
  <si>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</si>
  <si>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</si>
  <si>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</si>
  <si>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</si>
  <si>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</si>
  <si>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</si>
  <si>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</si>
  <si>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</si>
  <si>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</si>
  <si>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</si>
  <si>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</si>
  <si>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</si>
  <si>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</si>
  <si>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</si>
  <si>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</si>
  <si>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</si>
  <si>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</si>
  <si>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ORIENTCEM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</si>
  <si>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</si>
  <si>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</si>
  <si>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</si>
  <si>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</si>
  <si>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</si>
  <si>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</si>
  <si>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</si>
  <si>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</si>
  <si>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</si>
  <si>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</si>
  <si>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</si>
  <si>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</si>
  <si>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</si>
  <si>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</si>
  <si>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</si>
  <si>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</si>
  <si>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</si>
  <si>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</si>
  <si>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</si>
  <si>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</si>
  <si>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</si>
  <si>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</si>
  <si>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</si>
  <si>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</si>
  <si>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</si>
  <si>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</si>
  <si>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</si>
  <si>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</si>
  <si>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</si>
  <si>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</si>
  <si>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</si>
  <si>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</si>
  <si>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</si>
  <si>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</si>
  <si>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DHFL</t>
  </si>
  <si>
    <t>Magma</t>
  </si>
  <si>
    <t>KEC International ltd $</t>
  </si>
  <si>
    <t>148-150</t>
  </si>
  <si>
    <t>Mindtree</t>
  </si>
  <si>
    <t>790-800</t>
  </si>
  <si>
    <t>Atulauto</t>
  </si>
  <si>
    <t>565-570</t>
  </si>
  <si>
    <t>Loss of Rs.267.50 /-</t>
  </si>
  <si>
    <t>Pennar Industries Ltd</t>
  </si>
  <si>
    <t>Profit of Rs.25.50/-</t>
  </si>
  <si>
    <t>EVEREADY</t>
  </si>
  <si>
    <t>Profit of Rs.77.50/-</t>
  </si>
  <si>
    <t>FIEMIND</t>
  </si>
  <si>
    <t>Bajaj Corp Ltd</t>
  </si>
  <si>
    <t>Profit of Rs.10.50/-</t>
  </si>
  <si>
    <t>GPPL $</t>
  </si>
  <si>
    <t>198-200</t>
  </si>
  <si>
    <t>Loss of Rs.79.7/-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</si>
  <si>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</si>
  <si>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</si>
  <si>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</si>
  <si>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</si>
  <si>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</si>
  <si>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</si>
  <si>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</si>
  <si>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Profit of Rs.166/-</t>
  </si>
  <si>
    <t>ASIANTILES</t>
  </si>
  <si>
    <t>DEEPIND</t>
  </si>
  <si>
    <t>Profit of Rs.80.5/-</t>
  </si>
  <si>
    <t>DCBBANK</t>
  </si>
  <si>
    <t>ORIENTREF</t>
  </si>
  <si>
    <t>GANECOS</t>
  </si>
  <si>
    <t>Profit of Rs.68/-</t>
  </si>
  <si>
    <t>Profit of Rs.55/-</t>
  </si>
  <si>
    <t>PRECAM</t>
  </si>
  <si>
    <t>Loss of Rs.78/-</t>
  </si>
  <si>
    <t>INFRATEL</t>
  </si>
  <si>
    <t>SUBROS</t>
  </si>
  <si>
    <t>VRLLOG</t>
  </si>
  <si>
    <t>Profit of Rs.117/-</t>
  </si>
  <si>
    <t>Profit of Rs 192.50/-</t>
  </si>
  <si>
    <t>Profit of Rs.145/-</t>
  </si>
  <si>
    <t>ZEEMEDIA</t>
  </si>
  <si>
    <t>Loss of Rs.26.9/-</t>
  </si>
  <si>
    <t>Profit of Rs.64.5/-</t>
  </si>
  <si>
    <t>Profit of Rs.140/-</t>
  </si>
  <si>
    <t>ESSELPACK</t>
  </si>
  <si>
    <t>Profit of Rs.14.25/-</t>
  </si>
  <si>
    <t xml:space="preserve">KEI </t>
  </si>
  <si>
    <t>MAYURUNIQ</t>
  </si>
  <si>
    <t>SHK</t>
  </si>
  <si>
    <t>Loss of Rs.37.75/-</t>
  </si>
  <si>
    <t>SKIPPER</t>
  </si>
  <si>
    <t>CAMLINFINE$</t>
  </si>
  <si>
    <t>Profit of Rs.15.00/-</t>
  </si>
  <si>
    <t>GNA</t>
  </si>
  <si>
    <t>Profit of Rs.77/-</t>
  </si>
  <si>
    <t>Profit of Rs.34/-</t>
  </si>
  <si>
    <t>Profit of Rs.46.5/-</t>
  </si>
  <si>
    <t>NRBBEARING</t>
  </si>
  <si>
    <t>Profit of Rs.32.5/-</t>
  </si>
  <si>
    <t>BOROSIL</t>
  </si>
  <si>
    <t>Profit of Rs.227.5/-</t>
  </si>
  <si>
    <t>Profit of Rs.152.5/-</t>
  </si>
  <si>
    <t>SANGHIIND</t>
  </si>
  <si>
    <t>Profit of Rs.25/-</t>
  </si>
  <si>
    <t>Loss of Rs.215/-</t>
  </si>
  <si>
    <t>EVERESTIND</t>
  </si>
  <si>
    <t>Loss of Rs.36.50 /-</t>
  </si>
  <si>
    <t>GPPL$</t>
  </si>
  <si>
    <t>Loss of Rs.57.2/-</t>
  </si>
  <si>
    <t>MANPASAND</t>
  </si>
  <si>
    <t>Loss of Rs.210/-</t>
  </si>
  <si>
    <t>HEIDELBERG</t>
  </si>
  <si>
    <t xml:space="preserve"> Profit of Rs.42.50/-</t>
  </si>
  <si>
    <t>Loss of Rs.14.40/-</t>
  </si>
  <si>
    <t>GABRIEL</t>
  </si>
  <si>
    <t>Loss of Rs.46.50/-</t>
  </si>
  <si>
    <t>INDIANHUME</t>
  </si>
  <si>
    <t>Profit of Rs.70/-</t>
  </si>
  <si>
    <t>Profit of Rs.60-</t>
  </si>
  <si>
    <t>GULFOILLUB</t>
  </si>
  <si>
    <t>DBCORP</t>
  </si>
  <si>
    <t>Profit of Rs.42/-</t>
  </si>
  <si>
    <t xml:space="preserve">BRIGADE </t>
  </si>
  <si>
    <t>V</t>
  </si>
  <si>
    <t>Profit of Rs.61.25/-</t>
  </si>
  <si>
    <t>ITDCEM</t>
  </si>
  <si>
    <t>Loss of Rs.65 /-</t>
  </si>
  <si>
    <t>K</t>
  </si>
  <si>
    <t>ALLCARGO</t>
  </si>
  <si>
    <t>Loss of Rs.16.75/-</t>
  </si>
  <si>
    <t>Profit of Rs.191.50/-</t>
  </si>
  <si>
    <t>GREAVESCOT</t>
  </si>
  <si>
    <t>Profit of Rs.10.40</t>
  </si>
  <si>
    <t>MOLDTKPAC</t>
  </si>
  <si>
    <t>Profit of Rs.65.5</t>
  </si>
  <si>
    <t>Loss of Rs.145.60/-</t>
  </si>
  <si>
    <t>PHILIPCARB</t>
  </si>
  <si>
    <t>Loss of Rs.127.80/-</t>
  </si>
  <si>
    <t>Profit of Rs.75.10</t>
  </si>
  <si>
    <t>Profit of Rs.0.53/-</t>
  </si>
  <si>
    <t>FCONSUMER</t>
  </si>
  <si>
    <t>Loss of Rs.29.50/-</t>
  </si>
  <si>
    <t xml:space="preserve">VARROC </t>
  </si>
  <si>
    <t>Loss of Rs.270/-</t>
  </si>
  <si>
    <t>Profit of Rs.290/-</t>
  </si>
  <si>
    <t xml:space="preserve">MAHINDCIE </t>
  </si>
  <si>
    <t>Loss of Rs.92.50/-</t>
  </si>
  <si>
    <t>Profit of Rs.72.20/-</t>
  </si>
  <si>
    <t>Profit of Rs.9/-</t>
  </si>
  <si>
    <t>Profit of Rs.1/-</t>
  </si>
  <si>
    <t>Profit of Rs.60/-</t>
  </si>
  <si>
    <t>KEC$</t>
  </si>
  <si>
    <t>Profit of Rs.55.50/-</t>
  </si>
  <si>
    <t>MGL$</t>
  </si>
  <si>
    <t>Profit of Rs.235/-</t>
  </si>
  <si>
    <t>JKPAPER$</t>
  </si>
  <si>
    <t>Profit of Rs.30/-</t>
  </si>
  <si>
    <t>RADICO$</t>
  </si>
  <si>
    <t>MOLDTKPAC$</t>
  </si>
  <si>
    <t>Profit of Rs.82.5/-</t>
  </si>
  <si>
    <t>PSPPROJECT</t>
  </si>
  <si>
    <t>Profit of Rs.18.50/-</t>
  </si>
  <si>
    <t>Profit of Rs.170/-</t>
  </si>
  <si>
    <t>Profit of Rs.60.50/-</t>
  </si>
  <si>
    <t>MIDHANI</t>
  </si>
  <si>
    <t>Profit of Rs.49/-</t>
  </si>
  <si>
    <t>Profit of Rs.67.5/-</t>
  </si>
  <si>
    <t>Profit of Rs.108/-</t>
  </si>
  <si>
    <t>HUHTAMAKI</t>
  </si>
  <si>
    <t>Loss of Rs.42.50/-</t>
  </si>
  <si>
    <t>FILATEX</t>
  </si>
  <si>
    <t>310-320</t>
  </si>
  <si>
    <t>IRCON</t>
  </si>
  <si>
    <t>Profiit of Rs.11/-</t>
  </si>
  <si>
    <t>Profiit of Rs.210/-</t>
  </si>
  <si>
    <t>630-640</t>
  </si>
  <si>
    <t>440-450</t>
  </si>
  <si>
    <t>ACE</t>
  </si>
  <si>
    <t>DHANUKA</t>
  </si>
  <si>
    <t>225-230</t>
  </si>
  <si>
    <t>550-560</t>
  </si>
  <si>
    <t>2750-2780</t>
  </si>
  <si>
    <t>GRSE</t>
  </si>
  <si>
    <t>450-470</t>
  </si>
  <si>
    <t>3600-3660</t>
  </si>
  <si>
    <t>GRAVITA</t>
  </si>
  <si>
    <t>580-590</t>
  </si>
  <si>
    <t>3290-3330</t>
  </si>
  <si>
    <t>Re-initiated $</t>
  </si>
  <si>
    <t>7400-7600</t>
  </si>
  <si>
    <t>KPIL</t>
  </si>
  <si>
    <t>CIEINDIA</t>
  </si>
  <si>
    <t>ADANIPOWER</t>
  </si>
  <si>
    <t>ACI</t>
  </si>
  <si>
    <t>APARINDS</t>
  </si>
  <si>
    <t>BIKAJI</t>
  </si>
  <si>
    <t>BLS</t>
  </si>
  <si>
    <t>CRAFTSMAN</t>
  </si>
  <si>
    <t>DATAPATTNS</t>
  </si>
  <si>
    <t>ERIS</t>
  </si>
  <si>
    <t>FIVESTAR</t>
  </si>
  <si>
    <t>INGERRAND</t>
  </si>
  <si>
    <t>JINDWORLD</t>
  </si>
  <si>
    <t>KENNAMET</t>
  </si>
  <si>
    <t>KFINTECH</t>
  </si>
  <si>
    <t>KSB</t>
  </si>
  <si>
    <t>MEDANTA</t>
  </si>
  <si>
    <t>MFL</t>
  </si>
  <si>
    <t>NSLNISP</t>
  </si>
  <si>
    <t>RUSTOMJEE</t>
  </si>
  <si>
    <t>TMB</t>
  </si>
  <si>
    <t>% Change in OI</t>
  </si>
  <si>
    <t>300-320</t>
  </si>
  <si>
    <t>80-100</t>
  </si>
  <si>
    <t>1580-1640</t>
  </si>
  <si>
    <t>30-35</t>
  </si>
  <si>
    <t>2400-2500</t>
  </si>
  <si>
    <t>1800-1900</t>
  </si>
  <si>
    <t>250-260</t>
  </si>
  <si>
    <t>1445-1485</t>
  </si>
  <si>
    <t>1595-1655</t>
  </si>
  <si>
    <t>2300-2325</t>
  </si>
  <si>
    <t>105.5-109.5</t>
  </si>
  <si>
    <t>118-122</t>
  </si>
  <si>
    <t>MINDACORP</t>
  </si>
  <si>
    <t>MANKIND</t>
  </si>
  <si>
    <t>Profit of Rs.9.5/-</t>
  </si>
  <si>
    <t>HRTI PRIVATE LIMITED</t>
  </si>
  <si>
    <t>3970-3990</t>
  </si>
  <si>
    <t>29</t>
  </si>
  <si>
    <t>564-594</t>
  </si>
  <si>
    <t>640-660</t>
  </si>
  <si>
    <t>175-181</t>
  </si>
  <si>
    <t>195-205</t>
  </si>
  <si>
    <t>DIL</t>
  </si>
  <si>
    <t>Debock Industries Limited</t>
  </si>
  <si>
    <t>133.50-134.50</t>
  </si>
  <si>
    <t>140-142</t>
  </si>
  <si>
    <t>Profit of Rs.75/-</t>
  </si>
  <si>
    <t>NSE</t>
  </si>
  <si>
    <t>312-326</t>
  </si>
  <si>
    <t>350-370</t>
  </si>
  <si>
    <t>191-197</t>
  </si>
  <si>
    <t>215-225</t>
  </si>
  <si>
    <t>AANCHALISP</t>
  </si>
  <si>
    <t>121-134</t>
  </si>
  <si>
    <t>145-150</t>
  </si>
  <si>
    <t>170-177</t>
  </si>
  <si>
    <t>190-200</t>
  </si>
  <si>
    <t>ALKOSIGN</t>
  </si>
  <si>
    <t xml:space="preserve">MARUTI </t>
  </si>
  <si>
    <t>9650-9700</t>
  </si>
  <si>
    <t>10100-10300</t>
  </si>
  <si>
    <t>1945-2045</t>
  </si>
  <si>
    <t xml:space="preserve">VINATIORGA </t>
  </si>
  <si>
    <t>1880-1920</t>
  </si>
  <si>
    <t>SAROJ GUPTA</t>
  </si>
  <si>
    <t>GOPAIST</t>
  </si>
  <si>
    <t>VEL</t>
  </si>
  <si>
    <t>TORNTPHARM AUG FUT</t>
  </si>
  <si>
    <t>2014-2017</t>
  </si>
  <si>
    <t>2050-2070</t>
  </si>
  <si>
    <t>INDUSTOWER AUG FUT</t>
  </si>
  <si>
    <t>180-182</t>
  </si>
  <si>
    <t>RELIANCE AUG FUT</t>
  </si>
  <si>
    <t>2542-2548</t>
  </si>
  <si>
    <t>2600-2640</t>
  </si>
  <si>
    <t>J</t>
  </si>
  <si>
    <t>ALAN SCOTT</t>
  </si>
  <si>
    <t>MANISHA ART JEWELLERS P LTD</t>
  </si>
  <si>
    <t>KALPANA ASHOK THACKER</t>
  </si>
  <si>
    <t>JANUSCORP</t>
  </si>
  <si>
    <t>DHARMIK BAROT</t>
  </si>
  <si>
    <t>NATURO</t>
  </si>
  <si>
    <t>MUKESH MANVEER SINGH</t>
  </si>
  <si>
    <t>NAVODAYENT</t>
  </si>
  <si>
    <t>VEENA RAJESH SHAH</t>
  </si>
  <si>
    <t>JAYSHREE NIRMAN LTD.</t>
  </si>
  <si>
    <t>GREENPOWER</t>
  </si>
  <si>
    <t>Orient Green Power Co Ltd</t>
  </si>
  <si>
    <t>CITADEL SECURITIES INDIA MARKETS PRIVATE LIMITED</t>
  </si>
  <si>
    <t>HEMALI PATHIK THAKKAR</t>
  </si>
  <si>
    <t>STEL</t>
  </si>
  <si>
    <t>Sentinel Tea and Exp Ltd</t>
  </si>
  <si>
    <t>V JOSHI IMPEX PRIVATE LIMITED .</t>
  </si>
  <si>
    <t>HDFCBANK 1700 CE 31-AUG</t>
  </si>
  <si>
    <t>16-18</t>
  </si>
  <si>
    <t>FINNIFTY 20400 CE 01-AUG</t>
  </si>
  <si>
    <t>60-80</t>
  </si>
  <si>
    <t>2970-3100</t>
  </si>
  <si>
    <t>3400-3500</t>
  </si>
  <si>
    <t>475-485</t>
  </si>
  <si>
    <t>Profit of Rs.0.75/-</t>
  </si>
  <si>
    <t>SBIN 660 CE 31-AUG</t>
  </si>
  <si>
    <t>4.7-5</t>
  </si>
  <si>
    <t>RELIANCE 2540 CE 31-AUG</t>
  </si>
  <si>
    <t>47-49</t>
  </si>
  <si>
    <t>10-12</t>
  </si>
  <si>
    <t>622-628</t>
  </si>
  <si>
    <t>650-660</t>
  </si>
  <si>
    <t>Profit of Rs.350/-</t>
  </si>
  <si>
    <t>Loss of Rs.23/-</t>
  </si>
  <si>
    <t>DEALMONEY SECURITIES PRIVATE LIMITED</t>
  </si>
  <si>
    <t>BALBIR SARAN</t>
  </si>
  <si>
    <t>ALFATRAN</t>
  </si>
  <si>
    <t>SURBHI INVESTMENTS &amp; TRADING COMPANY PRIVATE</t>
  </si>
  <si>
    <t>SHRENI SHARES PRIVATE LIMITED</t>
  </si>
  <si>
    <t>NARESH KANTILAL SHAH</t>
  </si>
  <si>
    <t>BINDIYA NARESH SHAH</t>
  </si>
  <si>
    <t>ANJANIFIN</t>
  </si>
  <si>
    <t>AMIT GARG</t>
  </si>
  <si>
    <t>ARYACAPM</t>
  </si>
  <si>
    <t>TIA ENTERPRISES PRIVATE LIMITED</t>
  </si>
  <si>
    <t>BLACKBERRY SAREES PRIVATE LIMITED</t>
  </si>
  <si>
    <t>CGVAK</t>
  </si>
  <si>
    <t>KAMATCHI VELUSAMY KAMARAJ</t>
  </si>
  <si>
    <t>COMFINCAP</t>
  </si>
  <si>
    <t>PINKY SURESHKUMAR JAIN</t>
  </si>
  <si>
    <t>KUSHAL PAL SINGH</t>
  </si>
  <si>
    <t>EARTH</t>
  </si>
  <si>
    <t>TARUN VAID AND SONS</t>
  </si>
  <si>
    <t>EARUM</t>
  </si>
  <si>
    <t>SAUMIL ARVINDBHAI BHAVNAGARI</t>
  </si>
  <si>
    <t>GENNEX</t>
  </si>
  <si>
    <t>ICM FINANCE PRIVATE LIMITED</t>
  </si>
  <si>
    <t>KAMAL KUMAR DUGAR AND CO ( PROP : KAMAL KUMAR DUGAR)</t>
  </si>
  <si>
    <t>ANUPRIYA CONSULTANTS PVT LTD</t>
  </si>
  <si>
    <t>GGENG</t>
  </si>
  <si>
    <t>KUSHAN PANKAJ THAKERSHY</t>
  </si>
  <si>
    <t>MISTERKAPOORKESHRI</t>
  </si>
  <si>
    <t>HARISH</t>
  </si>
  <si>
    <t>KUNAL KANSAL</t>
  </si>
  <si>
    <t>SHOKEENSAIFI</t>
  </si>
  <si>
    <t>ATUL JAIN</t>
  </si>
  <si>
    <t>NAVEEN GUPTA</t>
  </si>
  <si>
    <t>YOGESH KUMAR SHARMA</t>
  </si>
  <si>
    <t>MONIL BIPINCHANDRA SHAH</t>
  </si>
  <si>
    <t>KHUSHVENDRA JAIMAN</t>
  </si>
  <si>
    <t>KCLINFRA</t>
  </si>
  <si>
    <t>SRESTHA FINVEST LIMITED</t>
  </si>
  <si>
    <t>RAJESH KUMAR SODHANI</t>
  </si>
  <si>
    <t>NASSER INVESTMENTS</t>
  </si>
  <si>
    <t>PCL</t>
  </si>
  <si>
    <t>HARSHA RAJESHBHAI JHAVERI</t>
  </si>
  <si>
    <t>REETECH</t>
  </si>
  <si>
    <t>SHREEJI CAPITAL AND FINANCE LIMITED</t>
  </si>
  <si>
    <t>SARVOTTAM</t>
  </si>
  <si>
    <t>SPEXTRA MULTIBIZ PRIVATE LIMITED</t>
  </si>
  <si>
    <t>SOFCOM</t>
  </si>
  <si>
    <t>MANMOHAN GEMS PRIVATE LIMITED</t>
  </si>
  <si>
    <t>FARUKH VALIBHAI POONAWALA</t>
  </si>
  <si>
    <t>SONALIS</t>
  </si>
  <si>
    <t>AMBILI</t>
  </si>
  <si>
    <t>SAURABHTRIPATHI</t>
  </si>
  <si>
    <t>SRUSTEELS</t>
  </si>
  <si>
    <t>UTTAM EXPORTS PRIVATE LIMITED</t>
  </si>
  <si>
    <t>VIKAS RAMESH MEHTA</t>
  </si>
  <si>
    <t>CONTROLPR</t>
  </si>
  <si>
    <t>Control Print Limited</t>
  </si>
  <si>
    <t>CUPID</t>
  </si>
  <si>
    <t>Cupid Limited</t>
  </si>
  <si>
    <t>DBL</t>
  </si>
  <si>
    <t>Dilip Buildcon Limited</t>
  </si>
  <si>
    <t>DHARMAJ</t>
  </si>
  <si>
    <t>Dharmaj Crop Guard Ltd</t>
  </si>
  <si>
    <t>KRONE INVESTMENTS</t>
  </si>
  <si>
    <t>A S CONFIN PRIVATE LIMITED</t>
  </si>
  <si>
    <t>DYCL</t>
  </si>
  <si>
    <t>Dynamic Cables Limited</t>
  </si>
  <si>
    <t>GODHA</t>
  </si>
  <si>
    <t>Godha Cabcon Insulat Ltd</t>
  </si>
  <si>
    <t>DHARMENDRA KUMAR</t>
  </si>
  <si>
    <t>QE SECURITIES</t>
  </si>
  <si>
    <t>JSWISPL</t>
  </si>
  <si>
    <t>JSW Ispat Spe Pro Ltd</t>
  </si>
  <si>
    <t>PASHUPATI CAPITA SER PVT LTD</t>
  </si>
  <si>
    <t>GLOBE CAPITAL MARKET LTD.</t>
  </si>
  <si>
    <t>RAMASTEEL</t>
  </si>
  <si>
    <t>Rama Steel Tubes Limited</t>
  </si>
  <si>
    <t>SAUMIK KETAN DOSHI</t>
  </si>
  <si>
    <t>AXIS CAPITAL LIMITED - ERROR ACCOUNT</t>
  </si>
  <si>
    <t>SKSE SECURITIES LTD</t>
  </si>
  <si>
    <t>JAINAM BROKING LIMITED</t>
  </si>
  <si>
    <t>RICHA</t>
  </si>
  <si>
    <t>Richa Info Systems Ltd</t>
  </si>
  <si>
    <t>DAMINI  TEKWANI</t>
  </si>
  <si>
    <t>SAGAR SATYANARAYANA KONDLE</t>
  </si>
  <si>
    <t>RIIL</t>
  </si>
  <si>
    <t>Reliance Indl Infra Ltd</t>
  </si>
  <si>
    <t>NK SECURITIES RESEARCH PRIVATE LIMITED</t>
  </si>
  <si>
    <t>RPOWER</t>
  </si>
  <si>
    <t>Reliance Power Limited</t>
  </si>
  <si>
    <t>SCAPDVR</t>
  </si>
  <si>
    <t>Stampede Capital Limited</t>
  </si>
  <si>
    <t>KRISHNA PRAJAPAT</t>
  </si>
  <si>
    <t>SHAH</t>
  </si>
  <si>
    <t>Shah Metacorp Limited</t>
  </si>
  <si>
    <t>MALTI  SALVI</t>
  </si>
  <si>
    <t>SRPL-RE</t>
  </si>
  <si>
    <t>Shree Ram Proteins Ltd</t>
  </si>
  <si>
    <t>GOPAL SABHAPATHY REDDY</t>
  </si>
  <si>
    <t>TARA CAPITAL PARTNERS INDIA PRIVATE LIMITED</t>
  </si>
  <si>
    <t>SWELECTES</t>
  </si>
  <si>
    <t>Swelect Energy Sys Ltd</t>
  </si>
  <si>
    <t>PATEL WEALTH ADVISORS PRIVATE LIMITED</t>
  </si>
  <si>
    <t>SYNOPTICS</t>
  </si>
  <si>
    <t>Synoptics Technologies L</t>
  </si>
  <si>
    <t>AJAY  SALVI</t>
  </si>
  <si>
    <t>UFO</t>
  </si>
  <si>
    <t>UFO Moviez India Ltd.</t>
  </si>
  <si>
    <t>BONANZA COMMODITY BROKERS PRIVATE LIMITED</t>
  </si>
  <si>
    <t>VAISHALI</t>
  </si>
  <si>
    <t>Vaishali Pharma Limited</t>
  </si>
  <si>
    <t>VERANDA</t>
  </si>
  <si>
    <t>Veranda Learning Sol Ltd</t>
  </si>
  <si>
    <t>AUTHUM INVESTMENT &amp; INFRASTRUCTURE LIMITED</t>
  </si>
  <si>
    <t>AILIMITED</t>
  </si>
  <si>
    <t>Abhishek Integrations Ltd</t>
  </si>
  <si>
    <t>KAMLESH JIVRAMBHAI PATEL</t>
  </si>
  <si>
    <t>B.W.TRADERS</t>
  </si>
  <si>
    <t>VAX ENTERPRISE PRIVATE LIMITED</t>
  </si>
  <si>
    <t>SHANI  BHATI</t>
  </si>
  <si>
    <t>KRESHA KAILASH GUPTA</t>
  </si>
  <si>
    <t>ACHINTYA SECURITIES PRIVATE LIMITED</t>
  </si>
  <si>
    <t>RICHI DILIP DOSHI</t>
  </si>
  <si>
    <t>DILIP R DOSHI</t>
  </si>
  <si>
    <t>TIRUPATI</t>
  </si>
  <si>
    <t>Shree Tirupati Balajee</t>
  </si>
  <si>
    <t>SUNITA AGRAWAL</t>
  </si>
  <si>
    <t>JANAK NAVINBHAI PANCHAL</t>
  </si>
  <si>
    <t>Retail Research Technical Calls &amp; Fundamental Performance Report for the month of August-2023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</si>
</sst>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d\-mmm\-yyyy"/>
    <numFmt numFmtId="165" formatCode="[$-409]d\-mmm"/>
    <numFmt numFmtId="166" formatCode="0.0"/>
    <numFmt numFmtId="167" formatCode="d\ mmm\ yy"/>
    <numFmt numFmtId="168" formatCode="[$-409]dd\-mmm\-yy"/>
  </numFmts>
  <fonts count="41">
    <font>
      <sz val="10"/>
      <color rgb="FF000000"/>
      <name val="Calibri"/>
      <scheme val="minor"/>
    </font>
    <font>
      <sz val="10"/>
      <name val="Arial"/>
      <family val="2"/>
    </font>
    <font>
      <sz val="10"/>
      <color rgb="FF80000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b/>
      <u/>
      <sz val="10"/>
      <color rgb="FF0000FF"/>
      <name val="Arial"/>
      <family val="2"/>
    </font>
    <font>
      <sz val="12"/>
      <name val="Times New Roman"/>
      <family val="1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b/>
      <sz val="8"/>
      <name val="Open Sans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9"/>
      <name val="Open Sans"/>
      <family val="2"/>
    </font>
    <font>
      <b/>
      <sz val="8"/>
      <name val="Device font 10cpi"/>
    </font>
    <font>
      <sz val="9"/>
      <name val="Open Sans"/>
      <family val="2"/>
    </font>
    <font>
      <b/>
      <sz val="8"/>
      <color rgb="FF0000FF"/>
      <name val="Open Sans"/>
      <family val="2"/>
    </font>
    <font>
      <u/>
      <sz val="10"/>
      <color rgb="FF0000FF"/>
      <name val="Arial"/>
      <family val="2"/>
    </font>
    <font>
      <sz val="8"/>
      <name val="Open Sans"/>
      <family val="2"/>
    </font>
    <font>
      <b/>
      <sz val="9"/>
      <color rgb="FFFF0000"/>
      <name val="Open Sans"/>
      <family val="2"/>
    </font>
    <font>
      <b/>
      <sz val="8"/>
      <color rgb="FFFF0000"/>
      <name val="Open Sans"/>
      <family val="2"/>
    </font>
    <font>
      <b/>
      <sz val="10"/>
      <color rgb="FFFF0000"/>
      <name val="Arial"/>
      <family val="2"/>
    </font>
    <font>
      <b/>
      <sz val="8"/>
      <color rgb="FF000000"/>
      <name val="Device font 10cpi"/>
    </font>
    <font>
      <u/>
      <sz val="10"/>
      <color rgb="FF0000FF"/>
      <name val="Arial"/>
      <family val="2"/>
    </font>
    <font>
      <u/>
      <sz val="10"/>
      <color rgb="FF0000FF"/>
      <name val="Arial"/>
      <family val="2"/>
    </font>
    <font>
      <sz val="8"/>
      <name val="Verdana"/>
      <family val="2"/>
    </font>
    <font>
      <sz val="9"/>
      <name val="Arial"/>
      <family val="2"/>
    </font>
    <font>
      <u/>
      <sz val="10"/>
      <color rgb="FF0000FF"/>
      <name val="Arial"/>
      <family val="2"/>
    </font>
    <font>
      <b/>
      <sz val="11"/>
      <name val="Arial"/>
      <family val="2"/>
    </font>
    <font>
      <b/>
      <sz val="9"/>
      <color rgb="FF993300"/>
      <name val="Arial"/>
      <family val="2"/>
    </font>
    <font>
      <sz val="10"/>
      <color rgb="FFFFFFFF"/>
      <name val="Arial"/>
      <family val="2"/>
    </font>
    <font>
      <b/>
      <sz val="10"/>
      <color rgb="FF800000"/>
      <name val="Arial"/>
      <family val="2"/>
    </font>
    <font>
      <u/>
      <sz val="10"/>
      <color rgb="FF0000FF"/>
      <name val="Arial"/>
      <family val="2"/>
    </font>
    <font>
      <b/>
      <sz val="16"/>
      <name val="Arial"/>
      <family val="2"/>
    </font>
    <font>
      <sz val="11"/>
      <name val="Arial"/>
      <family val="2"/>
    </font>
    <font>
      <sz val="11"/>
      <color rgb="FF000000"/>
      <name val="Arial"/>
      <family val="2"/>
    </font>
    <font>
      <b/>
      <sz val="9"/>
      <color rgb="FFFF0000"/>
      <name val="MS Sans Serif"/>
      <family val="2"/>
    </font>
    <font>
      <sz val="11"/>
      <name val="Arial"/>
      <family val="2"/>
    </font>
    <font>
      <sz val="10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FF"/>
        <bgColor rgb="FF0000FF"/>
      </patternFill>
    </fill>
    <fill>
      <patternFill patternType="solid">
        <fgColor rgb="FF99CCFF"/>
        <bgColor rgb="FF99CCFF"/>
      </patternFill>
    </fill>
    <fill>
      <patternFill patternType="solid">
        <fgColor rgb="FFFF0000"/>
        <bgColor rgb="FFFF0000"/>
      </patternFill>
    </fill>
    <fill>
      <patternFill patternType="solid">
        <fgColor rgb="FF92D050"/>
        <bgColor rgb="FF92D050"/>
      </patternFill>
    </fill>
    <fill>
      <patternFill patternType="solid">
        <fgColor rgb="FFF2F2F2"/>
        <bgColor rgb="FFF2F2F2"/>
      </patternFill>
    </fill>
    <fill>
      <patternFill patternType="solid">
        <fgColor rgb="FFFBD4B4"/>
        <bgColor rgb="FFFBD4B4"/>
      </patternFill>
    </fill>
    <fill>
      <patternFill patternType="solid">
        <fgColor rgb="FF99CC00"/>
        <bgColor rgb="FF99CC00"/>
      </patternFill>
    </fill>
    <fill>
      <patternFill patternType="solid">
        <fgColor rgb="FFD99594"/>
        <bgColor rgb="FFD9959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rgb="FFE5B8B7"/>
      </patternFill>
    </fill>
    <fill>
      <patternFill patternType="solid">
        <fgColor rgb="FF92D050"/>
        <bgColor rgb="FFFFFFFF"/>
      </patternFill>
    </fill>
  </fills>
  <borders count="33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3">
    <xf numFmtId="0" fontId="0" fillId="0" borderId="0"/>
    <xf numFmtId="9" fontId="40" fillId="0" borderId="0" applyFont="0" applyFill="0" applyBorder="0" applyAlignment="0" applyProtection="0"/>
    <xf numFmtId="0" fontId="1" fillId="0" borderId="24"/>
  </cellStyleXfs>
  <cellXfs count="325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2" borderId="1" xfId="0" applyFont="1" applyFill="1" applyBorder="1"/>
    <xf numFmtId="0" fontId="3" fillId="2" borderId="1" xfId="0" applyFont="1" applyFill="1" applyBorder="1"/>
    <xf numFmtId="0" fontId="1" fillId="2" borderId="1" xfId="0" applyFont="1" applyFill="1" applyBorder="1" applyAlignment="1">
      <alignment horizontal="center"/>
    </xf>
    <xf numFmtId="15" fontId="4" fillId="2" borderId="1" xfId="0" applyNumberFormat="1" applyFont="1" applyFill="1" applyBorder="1"/>
    <xf numFmtId="0" fontId="5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4" fillId="4" borderId="2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7" fillId="0" borderId="2" xfId="0" applyFont="1" applyBorder="1"/>
    <xf numFmtId="0" fontId="1" fillId="2" borderId="5" xfId="0" applyFont="1" applyFill="1" applyBorder="1"/>
    <xf numFmtId="0" fontId="1" fillId="2" borderId="6" xfId="0" applyFont="1" applyFill="1" applyBorder="1" applyAlignment="1">
      <alignment horizontal="center"/>
    </xf>
    <xf numFmtId="0" fontId="8" fillId="0" borderId="7" xfId="0" applyFont="1" applyBorder="1"/>
    <xf numFmtId="0" fontId="1" fillId="2" borderId="2" xfId="0" applyFont="1" applyFill="1" applyBorder="1" applyAlignment="1">
      <alignment horizontal="center"/>
    </xf>
    <xf numFmtId="0" fontId="1" fillId="2" borderId="8" xfId="0" applyFont="1" applyFill="1" applyBorder="1"/>
    <xf numFmtId="0" fontId="1" fillId="2" borderId="2" xfId="0" applyFont="1" applyFill="1" applyBorder="1"/>
    <xf numFmtId="10" fontId="1" fillId="2" borderId="1" xfId="0" applyNumberFormat="1" applyFont="1" applyFill="1" applyBorder="1"/>
    <xf numFmtId="0" fontId="1" fillId="3" borderId="1" xfId="0" applyFont="1" applyFill="1" applyBorder="1"/>
    <xf numFmtId="0" fontId="9" fillId="5" borderId="1" xfId="0" applyFont="1" applyFill="1" applyBorder="1" applyAlignment="1">
      <alignment wrapText="1"/>
    </xf>
    <xf numFmtId="0" fontId="4" fillId="2" borderId="1" xfId="0" applyFont="1" applyFill="1" applyBorder="1"/>
    <xf numFmtId="0" fontId="10" fillId="2" borderId="1" xfId="0" applyFont="1" applyFill="1" applyBorder="1"/>
    <xf numFmtId="0" fontId="4" fillId="4" borderId="11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/>
    </xf>
    <xf numFmtId="0" fontId="4" fillId="4" borderId="19" xfId="0" applyFont="1" applyFill="1" applyBorder="1" applyAlignment="1">
      <alignment horizontal="center" wrapText="1"/>
    </xf>
    <xf numFmtId="0" fontId="1" fillId="0" borderId="2" xfId="0" applyFont="1" applyBorder="1"/>
    <xf numFmtId="0" fontId="1" fillId="0" borderId="2" xfId="0" applyFont="1" applyBorder="1" applyAlignment="1">
      <alignment horizontal="left"/>
    </xf>
    <xf numFmtId="0" fontId="1" fillId="0" borderId="20" xfId="0" applyFont="1" applyBorder="1"/>
    <xf numFmtId="15" fontId="1" fillId="0" borderId="2" xfId="0" applyNumberFormat="1" applyFont="1" applyBorder="1"/>
    <xf numFmtId="2" fontId="4" fillId="0" borderId="2" xfId="0" applyNumberFormat="1" applyFont="1" applyBorder="1"/>
    <xf numFmtId="2" fontId="4" fillId="0" borderId="2" xfId="0" applyNumberFormat="1" applyFont="1" applyBorder="1" applyAlignment="1">
      <alignment horizontal="right"/>
    </xf>
    <xf numFmtId="0" fontId="4" fillId="0" borderId="2" xfId="0" applyFont="1" applyBorder="1"/>
    <xf numFmtId="2" fontId="1" fillId="0" borderId="2" xfId="0" applyNumberFormat="1" applyFont="1" applyBorder="1"/>
    <xf numFmtId="2" fontId="1" fillId="0" borderId="2" xfId="0" applyNumberFormat="1" applyFont="1" applyBorder="1" applyAlignment="1">
      <alignment horizontal="right"/>
    </xf>
    <xf numFmtId="0" fontId="1" fillId="0" borderId="21" xfId="0" applyFont="1" applyBorder="1" applyAlignment="1">
      <alignment horizontal="left"/>
    </xf>
    <xf numFmtId="0" fontId="1" fillId="0" borderId="0" xfId="0" applyFont="1"/>
    <xf numFmtId="0" fontId="14" fillId="0" borderId="20" xfId="0" applyFont="1" applyBorder="1"/>
    <xf numFmtId="15" fontId="1" fillId="0" borderId="0" xfId="0" applyNumberFormat="1" applyFont="1"/>
    <xf numFmtId="2" fontId="1" fillId="0" borderId="0" xfId="0" applyNumberFormat="1" applyFont="1"/>
    <xf numFmtId="2" fontId="1" fillId="0" borderId="0" xfId="0" applyNumberFormat="1" applyFont="1" applyAlignment="1">
      <alignment horizontal="right"/>
    </xf>
    <xf numFmtId="0" fontId="13" fillId="0" borderId="0" xfId="0" applyFont="1"/>
    <xf numFmtId="10" fontId="13" fillId="2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5" fillId="2" borderId="1" xfId="0" applyFont="1" applyFill="1" applyBorder="1" applyAlignment="1">
      <alignment horizontal="left"/>
    </xf>
    <xf numFmtId="0" fontId="16" fillId="2" borderId="1" xfId="0" applyFont="1" applyFill="1" applyBorder="1"/>
    <xf numFmtId="2" fontId="1" fillId="2" borderId="1" xfId="0" applyNumberFormat="1" applyFont="1" applyFill="1" applyBorder="1"/>
    <xf numFmtId="2" fontId="1" fillId="3" borderId="1" xfId="0" applyNumberFormat="1" applyFont="1" applyFill="1" applyBorder="1"/>
    <xf numFmtId="2" fontId="4" fillId="4" borderId="15" xfId="0" applyNumberFormat="1" applyFont="1" applyFill="1" applyBorder="1" applyAlignment="1">
      <alignment horizontal="center" vertical="center" wrapText="1"/>
    </xf>
    <xf numFmtId="2" fontId="4" fillId="4" borderId="19" xfId="0" applyNumberFormat="1" applyFont="1" applyFill="1" applyBorder="1" applyAlignment="1">
      <alignment horizontal="center"/>
    </xf>
    <xf numFmtId="2" fontId="4" fillId="4" borderId="19" xfId="0" applyNumberFormat="1" applyFont="1" applyFill="1" applyBorder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14" fillId="0" borderId="2" xfId="0" applyFont="1" applyBorder="1"/>
    <xf numFmtId="0" fontId="1" fillId="0" borderId="17" xfId="0" applyFont="1" applyBorder="1" applyAlignment="1">
      <alignment horizontal="center"/>
    </xf>
    <xf numFmtId="0" fontId="1" fillId="0" borderId="17" xfId="0" applyFont="1" applyBorder="1"/>
    <xf numFmtId="2" fontId="1" fillId="0" borderId="17" xfId="0" applyNumberFormat="1" applyFont="1" applyBorder="1"/>
    <xf numFmtId="0" fontId="1" fillId="0" borderId="0" xfId="0" applyFont="1" applyAlignment="1">
      <alignment horizontal="center"/>
    </xf>
    <xf numFmtId="0" fontId="17" fillId="2" borderId="1" xfId="0" applyFont="1" applyFill="1" applyBorder="1" applyAlignment="1">
      <alignment horizontal="left"/>
    </xf>
    <xf numFmtId="0" fontId="17" fillId="2" borderId="1" xfId="0" applyFont="1" applyFill="1" applyBorder="1" applyAlignment="1">
      <alignment horizontal="right"/>
    </xf>
    <xf numFmtId="2" fontId="17" fillId="2" borderId="1" xfId="0" applyNumberFormat="1" applyFont="1" applyFill="1" applyBorder="1" applyAlignment="1">
      <alignment horizontal="right"/>
    </xf>
    <xf numFmtId="0" fontId="18" fillId="2" borderId="1" xfId="0" applyFont="1" applyFill="1" applyBorder="1"/>
    <xf numFmtId="0" fontId="19" fillId="2" borderId="1" xfId="0" applyFont="1" applyFill="1" applyBorder="1" applyAlignment="1">
      <alignment horizontal="left"/>
    </xf>
    <xf numFmtId="0" fontId="20" fillId="2" borderId="1" xfId="0" applyFont="1" applyFill="1" applyBorder="1" applyAlignment="1">
      <alignment horizontal="left"/>
    </xf>
    <xf numFmtId="0" fontId="21" fillId="2" borderId="1" xfId="0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0" fontId="22" fillId="2" borderId="1" xfId="0" applyFont="1" applyFill="1" applyBorder="1"/>
    <xf numFmtId="0" fontId="23" fillId="2" borderId="1" xfId="0" applyFont="1" applyFill="1" applyBorder="1"/>
    <xf numFmtId="0" fontId="24" fillId="2" borderId="1" xfId="0" applyFont="1" applyFill="1" applyBorder="1"/>
    <xf numFmtId="0" fontId="26" fillId="2" borderId="1" xfId="0" applyFont="1" applyFill="1" applyBorder="1"/>
    <xf numFmtId="0" fontId="4" fillId="0" borderId="0" xfId="0" applyFont="1"/>
    <xf numFmtId="15" fontId="23" fillId="2" borderId="1" xfId="0" applyNumberFormat="1" applyFont="1" applyFill="1" applyBorder="1"/>
    <xf numFmtId="164" fontId="27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 wrapText="1"/>
    </xf>
    <xf numFmtId="2" fontId="28" fillId="2" borderId="1" xfId="0" applyNumberFormat="1" applyFont="1" applyFill="1" applyBorder="1" applyAlignment="1">
      <alignment wrapText="1"/>
    </xf>
    <xf numFmtId="0" fontId="28" fillId="2" borderId="1" xfId="0" applyFont="1" applyFill="1" applyBorder="1" applyAlignment="1">
      <alignment horizontal="left" wrapText="1"/>
    </xf>
    <xf numFmtId="0" fontId="28" fillId="2" borderId="1" xfId="0" applyFont="1" applyFill="1" applyBorder="1"/>
    <xf numFmtId="164" fontId="27" fillId="3" borderId="1" xfId="0" applyNumberFormat="1" applyFont="1" applyFill="1" applyBorder="1" applyAlignment="1">
      <alignment horizontal="left" wrapText="1"/>
    </xf>
    <xf numFmtId="0" fontId="28" fillId="3" borderId="1" xfId="0" applyFont="1" applyFill="1" applyBorder="1" applyAlignment="1">
      <alignment horizontal="center" wrapText="1"/>
    </xf>
    <xf numFmtId="2" fontId="28" fillId="3" borderId="1" xfId="0" applyNumberFormat="1" applyFont="1" applyFill="1" applyBorder="1" applyAlignment="1">
      <alignment wrapText="1"/>
    </xf>
    <xf numFmtId="0" fontId="28" fillId="3" borderId="1" xfId="0" applyFont="1" applyFill="1" applyBorder="1" applyAlignment="1">
      <alignment horizontal="left" wrapText="1"/>
    </xf>
    <xf numFmtId="0" fontId="29" fillId="2" borderId="1" xfId="0" applyFont="1" applyFill="1" applyBorder="1" applyAlignment="1">
      <alignment horizontal="center"/>
    </xf>
    <xf numFmtId="164" fontId="30" fillId="2" borderId="1" xfId="0" applyNumberFormat="1" applyFont="1" applyFill="1" applyBorder="1" applyAlignment="1">
      <alignment horizontal="left" wrapText="1"/>
    </xf>
    <xf numFmtId="0" fontId="28" fillId="2" borderId="1" xfId="0" applyFont="1" applyFill="1" applyBorder="1" applyAlignment="1">
      <alignment horizontal="center"/>
    </xf>
    <xf numFmtId="0" fontId="31" fillId="2" borderId="1" xfId="0" applyFont="1" applyFill="1" applyBorder="1" applyAlignment="1">
      <alignment horizontal="center" wrapText="1"/>
    </xf>
    <xf numFmtId="164" fontId="4" fillId="4" borderId="2" xfId="0" applyNumberFormat="1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164" fontId="1" fillId="2" borderId="2" xfId="0" applyNumberFormat="1" applyFont="1" applyFill="1" applyBorder="1" applyAlignment="1">
      <alignment horizontal="left"/>
    </xf>
    <xf numFmtId="3" fontId="1" fillId="0" borderId="2" xfId="0" applyNumberFormat="1" applyFont="1" applyBorder="1" applyAlignment="1">
      <alignment horizontal="left"/>
    </xf>
    <xf numFmtId="3" fontId="28" fillId="2" borderId="1" xfId="0" applyNumberFormat="1" applyFont="1" applyFill="1" applyBorder="1"/>
    <xf numFmtId="0" fontId="32" fillId="2" borderId="2" xfId="0" applyFont="1" applyFill="1" applyBorder="1"/>
    <xf numFmtId="0" fontId="1" fillId="3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3" fillId="3" borderId="1" xfId="0" applyFont="1" applyFill="1" applyBorder="1" applyAlignment="1">
      <alignment horizontal="center"/>
    </xf>
    <xf numFmtId="0" fontId="34" fillId="5" borderId="1" xfId="0" applyFont="1" applyFill="1" applyBorder="1" applyAlignment="1">
      <alignment horizontal="center" wrapText="1"/>
    </xf>
    <xf numFmtId="0" fontId="35" fillId="2" borderId="1" xfId="0" applyFont="1" applyFill="1" applyBorder="1" applyAlignment="1">
      <alignment horizontal="left"/>
    </xf>
    <xf numFmtId="15" fontId="4" fillId="2" borderId="1" xfId="0" applyNumberFormat="1" applyFont="1" applyFill="1" applyBorder="1" applyAlignment="1">
      <alignment horizontal="center"/>
    </xf>
    <xf numFmtId="0" fontId="30" fillId="2" borderId="26" xfId="0" applyFont="1" applyFill="1" applyBorder="1"/>
    <xf numFmtId="0" fontId="4" fillId="4" borderId="6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left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36" fillId="0" borderId="2" xfId="0" applyFont="1" applyBorder="1" applyAlignment="1">
      <alignment horizontal="center" vertical="center"/>
    </xf>
    <xf numFmtId="165" fontId="36" fillId="0" borderId="2" xfId="0" applyNumberFormat="1" applyFont="1" applyBorder="1" applyAlignment="1">
      <alignment horizontal="center" vertical="center"/>
    </xf>
    <xf numFmtId="43" fontId="36" fillId="0" borderId="2" xfId="0" applyNumberFormat="1" applyFont="1" applyBorder="1" applyAlignment="1">
      <alignment horizontal="center" vertical="top"/>
    </xf>
    <xf numFmtId="0" fontId="37" fillId="0" borderId="2" xfId="0" applyFont="1" applyBorder="1" applyAlignment="1">
      <alignment horizontal="center" vertical="center"/>
    </xf>
    <xf numFmtId="2" fontId="37" fillId="0" borderId="2" xfId="0" applyNumberFormat="1" applyFont="1" applyBorder="1" applyAlignment="1">
      <alignment horizontal="center" vertical="center"/>
    </xf>
    <xf numFmtId="10" fontId="37" fillId="0" borderId="2" xfId="0" applyNumberFormat="1" applyFont="1" applyBorder="1" applyAlignment="1">
      <alignment horizontal="center" vertical="center" wrapText="1"/>
    </xf>
    <xf numFmtId="0" fontId="36" fillId="6" borderId="2" xfId="0" applyFont="1" applyFill="1" applyBorder="1" applyAlignment="1">
      <alignment horizontal="center" vertical="center"/>
    </xf>
    <xf numFmtId="165" fontId="36" fillId="6" borderId="2" xfId="0" applyNumberFormat="1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2" fontId="37" fillId="6" borderId="2" xfId="0" applyNumberFormat="1" applyFont="1" applyFill="1" applyBorder="1" applyAlignment="1">
      <alignment horizontal="center" vertical="center"/>
    </xf>
    <xf numFmtId="10" fontId="37" fillId="6" borderId="2" xfId="0" applyNumberFormat="1" applyFont="1" applyFill="1" applyBorder="1" applyAlignment="1">
      <alignment horizontal="center" vertical="center" wrapText="1"/>
    </xf>
    <xf numFmtId="2" fontId="37" fillId="0" borderId="17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5" fontId="1" fillId="2" borderId="1" xfId="0" applyNumberFormat="1" applyFont="1" applyFill="1" applyBorder="1" applyAlignment="1">
      <alignment horizontal="center" vertical="center"/>
    </xf>
    <xf numFmtId="43" fontId="36" fillId="2" borderId="1" xfId="0" applyNumberFormat="1" applyFont="1" applyFill="1" applyBorder="1" applyAlignment="1">
      <alignment horizontal="left" vertical="center"/>
    </xf>
    <xf numFmtId="43" fontId="1" fillId="2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43" fontId="14" fillId="2" borderId="1" xfId="0" applyNumberFormat="1" applyFont="1" applyFill="1" applyBorder="1" applyAlignment="1">
      <alignment horizontal="center" vertical="center"/>
    </xf>
    <xf numFmtId="2" fontId="14" fillId="2" borderId="1" xfId="0" applyNumberFormat="1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/>
    </xf>
    <xf numFmtId="16" fontId="1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43" fontId="1" fillId="0" borderId="0" xfId="0" applyNumberFormat="1" applyFont="1"/>
    <xf numFmtId="0" fontId="4" fillId="2" borderId="1" xfId="0" applyFont="1" applyFill="1" applyBorder="1" applyAlignment="1">
      <alignment horizontal="left" vertical="center"/>
    </xf>
    <xf numFmtId="165" fontId="1" fillId="0" borderId="0" xfId="0" applyNumberFormat="1" applyFont="1" applyAlignment="1">
      <alignment horizontal="center" vertical="center"/>
    </xf>
    <xf numFmtId="1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top"/>
    </xf>
    <xf numFmtId="0" fontId="14" fillId="0" borderId="0" xfId="0" applyFont="1" applyAlignment="1">
      <alignment horizontal="center"/>
    </xf>
    <xf numFmtId="2" fontId="1" fillId="0" borderId="0" xfId="0" applyNumberFormat="1" applyFont="1" applyAlignment="1">
      <alignment horizontal="center" vertical="top"/>
    </xf>
    <xf numFmtId="0" fontId="1" fillId="2" borderId="1" xfId="0" applyFont="1" applyFill="1" applyBorder="1" applyAlignment="1">
      <alignment horizontal="left"/>
    </xf>
    <xf numFmtId="2" fontId="28" fillId="0" borderId="0" xfId="0" applyNumberFormat="1" applyFont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2" fontId="28" fillId="2" borderId="1" xfId="0" applyNumberFormat="1" applyFont="1" applyFill="1" applyBorder="1" applyAlignment="1">
      <alignment horizontal="center" vertical="center" wrapText="1"/>
    </xf>
    <xf numFmtId="10" fontId="28" fillId="2" borderId="1" xfId="0" applyNumberFormat="1" applyFont="1" applyFill="1" applyBorder="1" applyAlignment="1">
      <alignment horizontal="center"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right" vertical="top"/>
    </xf>
    <xf numFmtId="164" fontId="28" fillId="2" borderId="1" xfId="0" applyNumberFormat="1" applyFont="1" applyFill="1" applyBorder="1" applyAlignment="1">
      <alignment horizontal="center" vertical="center" wrapText="1"/>
    </xf>
    <xf numFmtId="0" fontId="30" fillId="0" borderId="0" xfId="0" applyFont="1" applyAlignment="1">
      <alignment horizontal="left"/>
    </xf>
    <xf numFmtId="1" fontId="28" fillId="2" borderId="1" xfId="0" applyNumberFormat="1" applyFont="1" applyFill="1" applyBorder="1" applyAlignment="1">
      <alignment horizontal="center"/>
    </xf>
    <xf numFmtId="9" fontId="28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15" fontId="28" fillId="2" borderId="1" xfId="0" applyNumberFormat="1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 vertical="center" wrapText="1"/>
    </xf>
    <xf numFmtId="2" fontId="4" fillId="4" borderId="8" xfId="0" applyNumberFormat="1" applyFont="1" applyFill="1" applyBorder="1" applyAlignment="1">
      <alignment horizontal="center" vertical="center" wrapText="1"/>
    </xf>
    <xf numFmtId="16" fontId="1" fillId="2" borderId="1" xfId="0" applyNumberFormat="1" applyFont="1" applyFill="1" applyBorder="1" applyAlignment="1">
      <alignment horizontal="center" vertical="center"/>
    </xf>
    <xf numFmtId="10" fontId="14" fillId="2" borderId="1" xfId="0" applyNumberFormat="1" applyFont="1" applyFill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 wrapText="1"/>
    </xf>
    <xf numFmtId="10" fontId="1" fillId="0" borderId="0" xfId="0" applyNumberFormat="1" applyFont="1" applyAlignment="1">
      <alignment horizontal="center" vertical="center" wrapText="1"/>
    </xf>
    <xf numFmtId="0" fontId="1" fillId="2" borderId="1" xfId="0" applyFont="1" applyFill="1" applyBorder="1" applyAlignment="1">
      <alignment horizontal="right"/>
    </xf>
    <xf numFmtId="0" fontId="30" fillId="0" borderId="28" xfId="0" applyFont="1" applyBorder="1"/>
    <xf numFmtId="0" fontId="4" fillId="4" borderId="3" xfId="0" applyFont="1" applyFill="1" applyBorder="1" applyAlignment="1">
      <alignment horizontal="center" wrapText="1"/>
    </xf>
    <xf numFmtId="166" fontId="36" fillId="6" borderId="2" xfId="0" applyNumberFormat="1" applyFont="1" applyFill="1" applyBorder="1" applyAlignment="1">
      <alignment horizontal="center" vertical="center"/>
    </xf>
    <xf numFmtId="0" fontId="36" fillId="0" borderId="0" xfId="0" applyFont="1"/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16" fontId="36" fillId="0" borderId="2" xfId="0" applyNumberFormat="1" applyFont="1" applyBorder="1" applyAlignment="1">
      <alignment horizontal="center" vertical="center"/>
    </xf>
    <xf numFmtId="0" fontId="36" fillId="0" borderId="2" xfId="0" applyFont="1" applyBorder="1"/>
    <xf numFmtId="0" fontId="37" fillId="0" borderId="17" xfId="0" applyFont="1" applyBorder="1" applyAlignment="1">
      <alignment horizontal="center" vertical="center"/>
    </xf>
    <xf numFmtId="166" fontId="36" fillId="0" borderId="2" xfId="0" applyNumberFormat="1" applyFont="1" applyBorder="1" applyAlignment="1">
      <alignment horizontal="center" vertical="center"/>
    </xf>
    <xf numFmtId="16" fontId="36" fillId="0" borderId="0" xfId="0" applyNumberFormat="1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15" fontId="30" fillId="2" borderId="1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left" vertical="top"/>
    </xf>
    <xf numFmtId="15" fontId="28" fillId="2" borderId="1" xfId="0" applyNumberFormat="1" applyFont="1" applyFill="1" applyBorder="1" applyAlignment="1">
      <alignment horizontal="center" vertical="center" wrapText="1"/>
    </xf>
    <xf numFmtId="15" fontId="28" fillId="2" borderId="1" xfId="0" applyNumberFormat="1" applyFont="1" applyFill="1" applyBorder="1" applyAlignment="1">
      <alignment horizontal="left"/>
    </xf>
    <xf numFmtId="2" fontId="28" fillId="2" borderId="1" xfId="0" applyNumberFormat="1" applyFont="1" applyFill="1" applyBorder="1" applyAlignment="1">
      <alignment horizontal="center"/>
    </xf>
    <xf numFmtId="166" fontId="37" fillId="0" borderId="2" xfId="0" applyNumberFormat="1" applyFont="1" applyBorder="1" applyAlignment="1">
      <alignment horizontal="center" vertical="center"/>
    </xf>
    <xf numFmtId="16" fontId="37" fillId="0" borderId="17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30" fillId="2" borderId="26" xfId="0" applyFont="1" applyFill="1" applyBorder="1" applyAlignment="1">
      <alignment horizontal="left"/>
    </xf>
    <xf numFmtId="0" fontId="4" fillId="4" borderId="4" xfId="0" applyFont="1" applyFill="1" applyBorder="1" applyAlignment="1">
      <alignment horizontal="center" vertical="center" wrapText="1"/>
    </xf>
    <xf numFmtId="1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center" vertical="center"/>
    </xf>
    <xf numFmtId="167" fontId="1" fillId="9" borderId="2" xfId="0" applyNumberFormat="1" applyFont="1" applyFill="1" applyBorder="1" applyAlignment="1">
      <alignment horizontal="left"/>
    </xf>
    <xf numFmtId="0" fontId="1" fillId="9" borderId="2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/>
    </xf>
    <xf numFmtId="2" fontId="1" fillId="9" borderId="2" xfId="0" applyNumberFormat="1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2" fontId="1" fillId="9" borderId="2" xfId="0" applyNumberFormat="1" applyFont="1" applyFill="1" applyBorder="1" applyAlignment="1">
      <alignment horizontal="center" vertical="center" wrapText="1"/>
    </xf>
    <xf numFmtId="10" fontId="1" fillId="9" borderId="2" xfId="0" applyNumberFormat="1" applyFont="1" applyFill="1" applyBorder="1" applyAlignment="1">
      <alignment horizontal="center" vertical="center" wrapText="1"/>
    </xf>
    <xf numFmtId="167" fontId="1" fillId="9" borderId="2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center" vertical="center" wrapText="1"/>
    </xf>
    <xf numFmtId="167" fontId="1" fillId="10" borderId="2" xfId="0" applyNumberFormat="1" applyFont="1" applyFill="1" applyBorder="1" applyAlignment="1">
      <alignment horizontal="left"/>
    </xf>
    <xf numFmtId="1" fontId="1" fillId="10" borderId="2" xfId="0" applyNumberFormat="1" applyFont="1" applyFill="1" applyBorder="1" applyAlignment="1">
      <alignment horizontal="center"/>
    </xf>
    <xf numFmtId="0" fontId="1" fillId="10" borderId="2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/>
    </xf>
    <xf numFmtId="0" fontId="1" fillId="10" borderId="4" xfId="0" applyFont="1" applyFill="1" applyBorder="1" applyAlignment="1">
      <alignment horizontal="center"/>
    </xf>
    <xf numFmtId="2" fontId="1" fillId="10" borderId="2" xfId="0" applyNumberFormat="1" applyFont="1" applyFill="1" applyBorder="1" applyAlignment="1">
      <alignment horizontal="center" vertical="center" wrapText="1"/>
    </xf>
    <xf numFmtId="10" fontId="1" fillId="10" borderId="2" xfId="0" applyNumberFormat="1" applyFont="1" applyFill="1" applyBorder="1" applyAlignment="1">
      <alignment horizontal="center" vertical="center" wrapText="1"/>
    </xf>
    <xf numFmtId="0" fontId="1" fillId="10" borderId="2" xfId="0" applyFont="1" applyFill="1" applyBorder="1"/>
    <xf numFmtId="9" fontId="1" fillId="10" borderId="2" xfId="0" applyNumberFormat="1" applyFont="1" applyFill="1" applyBorder="1" applyAlignment="1">
      <alignment horizontal="center"/>
    </xf>
    <xf numFmtId="168" fontId="1" fillId="10" borderId="2" xfId="0" applyNumberFormat="1" applyFont="1" applyFill="1" applyBorder="1" applyAlignment="1">
      <alignment horizontal="center" vertical="center" wrapText="1"/>
    </xf>
    <xf numFmtId="15" fontId="1" fillId="10" borderId="2" xfId="0" applyNumberFormat="1" applyFont="1" applyFill="1" applyBorder="1"/>
    <xf numFmtId="1" fontId="1" fillId="8" borderId="2" xfId="0" applyNumberFormat="1" applyFont="1" applyFill="1" applyBorder="1" applyAlignment="1">
      <alignment horizontal="center" vertical="center" wrapText="1"/>
    </xf>
    <xf numFmtId="167" fontId="1" fillId="8" borderId="2" xfId="0" applyNumberFormat="1" applyFont="1" applyFill="1" applyBorder="1" applyAlignment="1">
      <alignment horizontal="center" vertical="center" wrapText="1"/>
    </xf>
    <xf numFmtId="0" fontId="1" fillId="8" borderId="2" xfId="0" applyFont="1" applyFill="1" applyBorder="1"/>
    <xf numFmtId="0" fontId="1" fillId="8" borderId="2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2" fontId="1" fillId="8" borderId="2" xfId="0" applyNumberFormat="1" applyFont="1" applyFill="1" applyBorder="1" applyAlignment="1">
      <alignment horizontal="center" vertical="center" wrapText="1"/>
    </xf>
    <xf numFmtId="9" fontId="1" fillId="8" borderId="2" xfId="0" applyNumberFormat="1" applyFont="1" applyFill="1" applyBorder="1" applyAlignment="1">
      <alignment horizontal="center"/>
    </xf>
    <xf numFmtId="1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center" vertical="center"/>
    </xf>
    <xf numFmtId="167" fontId="1" fillId="9" borderId="3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center"/>
    </xf>
    <xf numFmtId="2" fontId="1" fillId="9" borderId="3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/>
    </xf>
    <xf numFmtId="0" fontId="1" fillId="9" borderId="6" xfId="0" applyFont="1" applyFill="1" applyBorder="1" applyAlignment="1">
      <alignment horizontal="center"/>
    </xf>
    <xf numFmtId="10" fontId="1" fillId="9" borderId="3" xfId="0" applyNumberFormat="1" applyFont="1" applyFill="1" applyBorder="1" applyAlignment="1">
      <alignment horizontal="center" vertical="center" wrapText="1"/>
    </xf>
    <xf numFmtId="167" fontId="1" fillId="9" borderId="3" xfId="0" applyNumberFormat="1" applyFont="1" applyFill="1" applyBorder="1" applyAlignment="1">
      <alignment horizontal="center" vertical="center" wrapText="1"/>
    </xf>
    <xf numFmtId="1" fontId="1" fillId="10" borderId="2" xfId="0" applyNumberFormat="1" applyFont="1" applyFill="1" applyBorder="1" applyAlignment="1">
      <alignment horizontal="center" vertical="center"/>
    </xf>
    <xf numFmtId="167" fontId="1" fillId="10" borderId="2" xfId="0" applyNumberFormat="1" applyFont="1" applyFill="1" applyBorder="1" applyAlignment="1">
      <alignment horizontal="center" vertical="center"/>
    </xf>
    <xf numFmtId="2" fontId="1" fillId="10" borderId="2" xfId="0" applyNumberFormat="1" applyFont="1" applyFill="1" applyBorder="1" applyAlignment="1">
      <alignment horizontal="center" vertical="center"/>
    </xf>
    <xf numFmtId="2" fontId="1" fillId="9" borderId="3" xfId="0" applyNumberFormat="1" applyFont="1" applyFill="1" applyBorder="1" applyAlignment="1">
      <alignment horizontal="center" vertical="center" wrapText="1"/>
    </xf>
    <xf numFmtId="1" fontId="1" fillId="10" borderId="3" xfId="0" applyNumberFormat="1" applyFont="1" applyFill="1" applyBorder="1" applyAlignment="1">
      <alignment horizontal="center" vertical="center"/>
    </xf>
    <xf numFmtId="167" fontId="1" fillId="10" borderId="3" xfId="0" applyNumberFormat="1" applyFont="1" applyFill="1" applyBorder="1" applyAlignment="1">
      <alignment horizontal="center" vertical="center"/>
    </xf>
    <xf numFmtId="0" fontId="1" fillId="10" borderId="3" xfId="0" applyFont="1" applyFill="1" applyBorder="1"/>
    <xf numFmtId="0" fontId="1" fillId="10" borderId="3" xfId="0" applyFont="1" applyFill="1" applyBorder="1" applyAlignment="1">
      <alignment horizontal="center"/>
    </xf>
    <xf numFmtId="2" fontId="1" fillId="10" borderId="3" xfId="0" applyNumberFormat="1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 vertical="center" wrapText="1"/>
    </xf>
    <xf numFmtId="167" fontId="1" fillId="2" borderId="3" xfId="0" applyNumberFormat="1" applyFont="1" applyFill="1" applyBorder="1" applyAlignment="1">
      <alignment horizontal="center" vertical="center"/>
    </xf>
    <xf numFmtId="167" fontId="1" fillId="2" borderId="3" xfId="0" applyNumberFormat="1" applyFont="1" applyFill="1" applyBorder="1" applyAlignment="1">
      <alignment horizontal="left"/>
    </xf>
    <xf numFmtId="0" fontId="1" fillId="0" borderId="7" xfId="0" applyFont="1" applyBorder="1" applyAlignment="1">
      <alignment horizontal="center"/>
    </xf>
    <xf numFmtId="0" fontId="1" fillId="0" borderId="25" xfId="0" applyFont="1" applyBorder="1" applyAlignment="1">
      <alignment horizontal="center"/>
    </xf>
    <xf numFmtId="2" fontId="1" fillId="0" borderId="29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67" fontId="1" fillId="2" borderId="2" xfId="0" applyNumberFormat="1" applyFont="1" applyFill="1" applyBorder="1" applyAlignment="1">
      <alignment horizontal="center" vertical="center"/>
    </xf>
    <xf numFmtId="167" fontId="1" fillId="2" borderId="2" xfId="0" applyNumberFormat="1" applyFont="1" applyFill="1" applyBorder="1" applyAlignment="1">
      <alignment horizontal="left"/>
    </xf>
    <xf numFmtId="2" fontId="1" fillId="0" borderId="2" xfId="0" applyNumberFormat="1" applyFont="1" applyBorder="1" applyAlignment="1">
      <alignment horizontal="center" vertical="center"/>
    </xf>
    <xf numFmtId="2" fontId="1" fillId="0" borderId="2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2" fontId="1" fillId="2" borderId="30" xfId="0" applyNumberFormat="1" applyFont="1" applyFill="1" applyBorder="1" applyAlignment="1">
      <alignment horizontal="center" vertical="center"/>
    </xf>
    <xf numFmtId="167" fontId="1" fillId="0" borderId="2" xfId="0" applyNumberFormat="1" applyFont="1" applyBorder="1" applyAlignment="1">
      <alignment horizontal="center" vertical="center"/>
    </xf>
    <xf numFmtId="0" fontId="36" fillId="11" borderId="2" xfId="0" applyFont="1" applyFill="1" applyBorder="1" applyAlignment="1">
      <alignment horizontal="center" vertical="center"/>
    </xf>
    <xf numFmtId="0" fontId="37" fillId="12" borderId="31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16" fontId="36" fillId="12" borderId="2" xfId="0" applyNumberFormat="1" applyFont="1" applyFill="1" applyBorder="1" applyAlignment="1">
      <alignment horizontal="center" vertical="center"/>
    </xf>
    <xf numFmtId="0" fontId="36" fillId="12" borderId="2" xfId="0" applyFont="1" applyFill="1" applyBorder="1"/>
    <xf numFmtId="0" fontId="37" fillId="12" borderId="2" xfId="0" applyFont="1" applyFill="1" applyBorder="1" applyAlignment="1">
      <alignment horizontal="center" vertical="center"/>
    </xf>
    <xf numFmtId="0" fontId="37" fillId="0" borderId="27" xfId="0" applyFont="1" applyBorder="1" applyAlignment="1">
      <alignment horizontal="center" vertical="center"/>
    </xf>
    <xf numFmtId="0" fontId="37" fillId="11" borderId="31" xfId="0" applyFont="1" applyFill="1" applyBorder="1" applyAlignment="1">
      <alignment horizontal="center" vertical="center"/>
    </xf>
    <xf numFmtId="0" fontId="37" fillId="11" borderId="31" xfId="0" applyFont="1" applyFill="1" applyBorder="1" applyAlignment="1">
      <alignment horizontal="left" vertical="center"/>
    </xf>
    <xf numFmtId="49" fontId="37" fillId="11" borderId="31" xfId="0" applyNumberFormat="1" applyFont="1" applyFill="1" applyBorder="1" applyAlignment="1">
      <alignment horizontal="center" vertical="center"/>
    </xf>
    <xf numFmtId="2" fontId="36" fillId="11" borderId="2" xfId="0" applyNumberFormat="1" applyFont="1" applyFill="1" applyBorder="1" applyAlignment="1">
      <alignment horizontal="center" vertical="center"/>
    </xf>
    <xf numFmtId="166" fontId="36" fillId="11" borderId="2" xfId="0" applyNumberFormat="1" applyFont="1" applyFill="1" applyBorder="1" applyAlignment="1">
      <alignment horizontal="center" vertical="center"/>
    </xf>
    <xf numFmtId="0" fontId="36" fillId="0" borderId="31" xfId="0" applyFont="1" applyBorder="1" applyAlignment="1">
      <alignment horizontal="center" vertical="center"/>
    </xf>
    <xf numFmtId="165" fontId="36" fillId="0" borderId="31" xfId="0" applyNumberFormat="1" applyFont="1" applyBorder="1" applyAlignment="1">
      <alignment horizontal="center" vertical="center"/>
    </xf>
    <xf numFmtId="0" fontId="37" fillId="0" borderId="3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5" fontId="1" fillId="0" borderId="2" xfId="0" applyNumberFormat="1" applyFont="1" applyBorder="1" applyAlignment="1">
      <alignment horizontal="center" vertical="center"/>
    </xf>
    <xf numFmtId="0" fontId="39" fillId="0" borderId="2" xfId="0" applyFont="1" applyBorder="1" applyAlignment="1">
      <alignment horizontal="left"/>
    </xf>
    <xf numFmtId="16" fontId="37" fillId="0" borderId="27" xfId="0" applyNumberFormat="1" applyFont="1" applyBorder="1" applyAlignment="1">
      <alignment horizontal="center" vertical="center"/>
    </xf>
    <xf numFmtId="0" fontId="36" fillId="12" borderId="31" xfId="0" applyFont="1" applyFill="1" applyBorder="1" applyAlignment="1">
      <alignment horizontal="center" vertical="center"/>
    </xf>
    <xf numFmtId="165" fontId="36" fillId="12" borderId="31" xfId="0" applyNumberFormat="1" applyFont="1" applyFill="1" applyBorder="1" applyAlignment="1">
      <alignment horizontal="center" vertical="center"/>
    </xf>
    <xf numFmtId="0" fontId="36" fillId="11" borderId="31" xfId="0" applyFont="1" applyFill="1" applyBorder="1" applyAlignment="1">
      <alignment horizontal="center" vertical="center"/>
    </xf>
    <xf numFmtId="0" fontId="12" fillId="0" borderId="20" xfId="0" applyFont="1" applyBorder="1"/>
    <xf numFmtId="0" fontId="13" fillId="0" borderId="20" xfId="0" applyFont="1" applyBorder="1"/>
    <xf numFmtId="9" fontId="0" fillId="0" borderId="31" xfId="1" applyFont="1" applyBorder="1"/>
    <xf numFmtId="9" fontId="40" fillId="0" borderId="31" xfId="1" applyFont="1" applyBorder="1"/>
    <xf numFmtId="0" fontId="14" fillId="0" borderId="0" xfId="0" applyFont="1"/>
    <xf numFmtId="0" fontId="37" fillId="11" borderId="7" xfId="0" applyFont="1" applyFill="1" applyBorder="1" applyAlignment="1">
      <alignment horizontal="center" vertical="center"/>
    </xf>
    <xf numFmtId="0" fontId="37" fillId="13" borderId="7" xfId="0" applyFont="1" applyFill="1" applyBorder="1" applyAlignment="1">
      <alignment horizontal="center" vertical="center"/>
    </xf>
    <xf numFmtId="165" fontId="36" fillId="11" borderId="7" xfId="0" applyNumberFormat="1" applyFont="1" applyFill="1" applyBorder="1" applyAlignment="1">
      <alignment horizontal="center" vertical="center"/>
    </xf>
    <xf numFmtId="16" fontId="37" fillId="0" borderId="32" xfId="0" applyNumberFormat="1" applyFont="1" applyBorder="1" applyAlignment="1">
      <alignment horizontal="center" vertical="center"/>
    </xf>
    <xf numFmtId="0" fontId="37" fillId="0" borderId="20" xfId="0" applyFont="1" applyBorder="1" applyAlignment="1">
      <alignment horizontal="center" vertical="center"/>
    </xf>
    <xf numFmtId="2" fontId="37" fillId="0" borderId="31" xfId="0" applyNumberFormat="1" applyFont="1" applyBorder="1" applyAlignment="1">
      <alignment horizontal="center" vertical="center"/>
    </xf>
    <xf numFmtId="0" fontId="37" fillId="6" borderId="20" xfId="0" applyFont="1" applyFill="1" applyBorder="1" applyAlignment="1">
      <alignment horizontal="center" vertical="center"/>
    </xf>
    <xf numFmtId="0" fontId="37" fillId="6" borderId="5" xfId="0" applyFont="1" applyFill="1" applyBorder="1" applyAlignment="1">
      <alignment horizontal="center" vertical="center"/>
    </xf>
    <xf numFmtId="16" fontId="37" fillId="6" borderId="31" xfId="0" applyNumberFormat="1" applyFont="1" applyFill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15" fontId="1" fillId="0" borderId="31" xfId="0" applyNumberFormat="1" applyFont="1" applyBorder="1" applyAlignment="1">
      <alignment horizontal="center" vertical="center"/>
    </xf>
    <xf numFmtId="0" fontId="39" fillId="0" borderId="31" xfId="0" applyFont="1" applyBorder="1" applyAlignment="1">
      <alignment horizontal="left"/>
    </xf>
    <xf numFmtId="43" fontId="36" fillId="0" borderId="31" xfId="0" applyNumberFormat="1" applyFont="1" applyBorder="1" applyAlignment="1">
      <alignment horizontal="center" vertical="top"/>
    </xf>
    <xf numFmtId="10" fontId="37" fillId="0" borderId="31" xfId="0" applyNumberFormat="1" applyFont="1" applyBorder="1" applyAlignment="1">
      <alignment horizontal="center" vertical="center" wrapText="1"/>
    </xf>
    <xf numFmtId="16" fontId="37" fillId="0" borderId="31" xfId="0" applyNumberFormat="1" applyFont="1" applyBorder="1" applyAlignment="1">
      <alignment horizontal="center" vertical="center"/>
    </xf>
    <xf numFmtId="0" fontId="1" fillId="0" borderId="24" xfId="0" applyFont="1" applyBorder="1"/>
    <xf numFmtId="0" fontId="36" fillId="0" borderId="31" xfId="0" applyFont="1" applyBorder="1" applyAlignment="1">
      <alignment horizontal="left"/>
    </xf>
    <xf numFmtId="0" fontId="36" fillId="0" borderId="2" xfId="0" applyFont="1" applyBorder="1" applyAlignment="1">
      <alignment horizontal="left"/>
    </xf>
    <xf numFmtId="165" fontId="36" fillId="11" borderId="31" xfId="0" applyNumberFormat="1" applyFont="1" applyFill="1" applyBorder="1" applyAlignment="1">
      <alignment horizontal="center" vertical="center"/>
    </xf>
    <xf numFmtId="0" fontId="37" fillId="0" borderId="31" xfId="0" applyFont="1" applyBorder="1" applyAlignment="1">
      <alignment horizontal="left" vertical="center"/>
    </xf>
    <xf numFmtId="49" fontId="37" fillId="0" borderId="31" xfId="0" applyNumberFormat="1" applyFont="1" applyBorder="1" applyAlignment="1">
      <alignment horizontal="center" vertical="center"/>
    </xf>
    <xf numFmtId="2" fontId="36" fillId="0" borderId="31" xfId="0" applyNumberFormat="1" applyFont="1" applyBorder="1" applyAlignment="1">
      <alignment horizontal="center" vertical="center"/>
    </xf>
    <xf numFmtId="166" fontId="36" fillId="0" borderId="31" xfId="0" applyNumberFormat="1" applyFont="1" applyBorder="1" applyAlignment="1">
      <alignment horizontal="center" vertical="center"/>
    </xf>
    <xf numFmtId="0" fontId="1" fillId="12" borderId="31" xfId="0" applyFont="1" applyFill="1" applyBorder="1" applyAlignment="1">
      <alignment horizontal="center" vertical="center"/>
    </xf>
    <xf numFmtId="15" fontId="1" fillId="12" borderId="31" xfId="0" applyNumberFormat="1" applyFont="1" applyFill="1" applyBorder="1" applyAlignment="1">
      <alignment horizontal="center" vertical="center"/>
    </xf>
    <xf numFmtId="0" fontId="39" fillId="12" borderId="31" xfId="0" applyFont="1" applyFill="1" applyBorder="1" applyAlignment="1">
      <alignment horizontal="left"/>
    </xf>
    <xf numFmtId="43" fontId="36" fillId="12" borderId="31" xfId="0" applyNumberFormat="1" applyFont="1" applyFill="1" applyBorder="1" applyAlignment="1">
      <alignment horizontal="center" vertical="top"/>
    </xf>
    <xf numFmtId="0" fontId="1" fillId="14" borderId="2" xfId="0" applyFont="1" applyFill="1" applyBorder="1" applyAlignment="1">
      <alignment horizontal="center" vertical="center"/>
    </xf>
    <xf numFmtId="165" fontId="36" fillId="14" borderId="2" xfId="0" applyNumberFormat="1" applyFont="1" applyFill="1" applyBorder="1" applyAlignment="1">
      <alignment horizontal="center" vertical="center"/>
    </xf>
    <xf numFmtId="15" fontId="1" fillId="14" borderId="2" xfId="0" applyNumberFormat="1" applyFont="1" applyFill="1" applyBorder="1" applyAlignment="1">
      <alignment horizontal="center" vertical="center"/>
    </xf>
    <xf numFmtId="0" fontId="36" fillId="14" borderId="2" xfId="0" applyFont="1" applyFill="1" applyBorder="1" applyAlignment="1">
      <alignment horizontal="left"/>
    </xf>
    <xf numFmtId="43" fontId="39" fillId="14" borderId="2" xfId="0" applyNumberFormat="1" applyFont="1" applyFill="1" applyBorder="1" applyAlignment="1">
      <alignment horizontal="center" vertical="top"/>
    </xf>
    <xf numFmtId="43" fontId="1" fillId="14" borderId="2" xfId="0" applyNumberFormat="1" applyFont="1" applyFill="1" applyBorder="1" applyAlignment="1">
      <alignment horizontal="center" vertical="top"/>
    </xf>
    <xf numFmtId="0" fontId="39" fillId="14" borderId="2" xfId="0" applyFont="1" applyFill="1" applyBorder="1" applyAlignment="1">
      <alignment horizontal="center" vertical="center"/>
    </xf>
    <xf numFmtId="0" fontId="4" fillId="4" borderId="25" xfId="0" applyFont="1" applyFill="1" applyBorder="1" applyAlignment="1">
      <alignment horizontal="center" vertical="center" wrapText="1"/>
    </xf>
    <xf numFmtId="0" fontId="4" fillId="4" borderId="29" xfId="0" applyFont="1" applyFill="1" applyBorder="1" applyAlignment="1">
      <alignment horizontal="center" wrapText="1"/>
    </xf>
    <xf numFmtId="0" fontId="36" fillId="0" borderId="5" xfId="0" applyFont="1" applyBorder="1" applyAlignment="1">
      <alignment horizontal="center" vertical="center"/>
    </xf>
    <xf numFmtId="0" fontId="37" fillId="6" borderId="27" xfId="0" applyFont="1" applyFill="1" applyBorder="1" applyAlignment="1">
      <alignment horizontal="center" vertical="center"/>
    </xf>
    <xf numFmtId="0" fontId="4" fillId="4" borderId="3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11" fillId="0" borderId="13" xfId="0" applyFont="1" applyBorder="1"/>
    <xf numFmtId="0" fontId="11" fillId="0" borderId="14" xfId="0" applyFont="1" applyBorder="1"/>
    <xf numFmtId="0" fontId="4" fillId="4" borderId="9" xfId="0" applyFont="1" applyFill="1" applyBorder="1" applyAlignment="1">
      <alignment horizontal="center" vertical="center" wrapText="1"/>
    </xf>
    <xf numFmtId="0" fontId="11" fillId="0" borderId="16" xfId="0" applyFont="1" applyBorder="1"/>
    <xf numFmtId="0" fontId="4" fillId="4" borderId="10" xfId="0" applyFont="1" applyFill="1" applyBorder="1" applyAlignment="1">
      <alignment horizontal="left" vertical="center" wrapText="1"/>
    </xf>
    <xf numFmtId="0" fontId="11" fillId="0" borderId="17" xfId="0" applyFont="1" applyBorder="1"/>
    <xf numFmtId="0" fontId="11" fillId="0" borderId="22" xfId="0" applyFont="1" applyBorder="1"/>
    <xf numFmtId="0" fontId="11" fillId="0" borderId="21" xfId="0" applyFont="1" applyBorder="1"/>
    <xf numFmtId="0" fontId="4" fillId="4" borderId="10" xfId="0" applyFont="1" applyFill="1" applyBorder="1" applyAlignment="1">
      <alignment horizontal="center" vertical="center" wrapText="1"/>
    </xf>
    <xf numFmtId="0" fontId="25" fillId="2" borderId="23" xfId="0" applyFont="1" applyFill="1" applyBorder="1"/>
    <xf numFmtId="0" fontId="11" fillId="0" borderId="24" xfId="0" applyFont="1" applyBorder="1"/>
    <xf numFmtId="2" fontId="30" fillId="2" borderId="23" xfId="0" applyNumberFormat="1" applyFont="1" applyFill="1" applyBorder="1" applyAlignment="1">
      <alignment horizontal="left" wrapText="1"/>
    </xf>
  </cellXfs>
  <cellStyles count="3">
    <cellStyle name="Normal" xfId="0" builtinId="0"/>
    <cellStyle name="Normal 7" xfId="2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4286250</xdr:colOff>
      <xdr:row>0</xdr:row>
      <xdr:rowOff>133350</xdr:rowOff>
    </xdr:from>
    <xdr:ext cx="1552575" cy="552450"/>
    <xdr:pic>
      <xdr:nvPicPr>
        <xdr:cNvPr id="2" name="image1.jpg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123825</xdr:colOff>
      <xdr:row>202</xdr:row>
      <xdr:rowOff>0</xdr:rowOff>
    </xdr:from>
    <xdr:ext cx="4619625" cy="2305050"/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8</xdr:col>
      <xdr:colOff>76200</xdr:colOff>
      <xdr:row>0</xdr:row>
      <xdr:rowOff>76200</xdr:rowOff>
    </xdr:from>
    <xdr:ext cx="2362200" cy="419100"/>
    <xdr:pic>
      <xdr:nvPicPr>
        <xdr:cNvPr id="2" name="image2.jpg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95250</xdr:colOff>
      <xdr:row>214</xdr:row>
      <xdr:rowOff>85725</xdr:rowOff>
    </xdr:from>
    <xdr:ext cx="3590925" cy="800100"/>
    <xdr:pic>
      <xdr:nvPicPr>
        <xdr:cNvPr id="3" name="image3.png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323850</xdr:colOff>
      <xdr:row>219</xdr:row>
      <xdr:rowOff>95250</xdr:rowOff>
    </xdr:from>
    <xdr:ext cx="3933825" cy="800100"/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1895475" cy="514350"/>
    <xdr:pic>
      <xdr:nvPicPr>
        <xdr:cNvPr id="2" name="image4.jp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171450</xdr:colOff>
      <xdr:row>218</xdr:row>
      <xdr:rowOff>76200</xdr:rowOff>
    </xdr:from>
    <xdr:ext cx="3590925" cy="800100"/>
    <xdr:pic>
      <xdr:nvPicPr>
        <xdr:cNvPr id="3" name="image5.png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323850</xdr:colOff>
      <xdr:row>511</xdr:row>
      <xdr:rowOff>0</xdr:rowOff>
    </xdr:from>
    <xdr:ext cx="3543300" cy="1590675"/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497606" y="81213511"/>
          <a:ext cx="3541059" cy="155089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lvl="0"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4th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lvl="0"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lvl="0"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 fLocksWithSheet="0"/>
  </xdr:oneCellAnchor>
  <xdr:oneCellAnchor>
    <xdr:from>
      <xdr:col>7</xdr:col>
      <xdr:colOff>76200</xdr:colOff>
      <xdr:row>0</xdr:row>
      <xdr:rowOff>152400</xdr:rowOff>
    </xdr:from>
    <xdr:ext cx="2209800" cy="514350"/>
    <xdr:pic>
      <xdr:nvPicPr>
        <xdr:cNvPr id="2" name="image6.jpg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511</xdr:row>
      <xdr:rowOff>95250</xdr:rowOff>
    </xdr:from>
    <xdr:ext cx="3962400" cy="657225"/>
    <xdr:pic>
      <xdr:nvPicPr>
        <xdr:cNvPr id="3" name="image7.png">
          <a:extLst>
            <a:ext uri="{FF2B5EF4-FFF2-40B4-BE49-F238E27FC236}">
              <a16:creationId xmlns:a16="http://schemas.microsoft.com/office/drawing/2014/main" xmlns="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76200</xdr:colOff>
      <xdr:row>0</xdr:row>
      <xdr:rowOff>123825</xdr:rowOff>
    </xdr:from>
    <xdr:ext cx="1533525" cy="552450"/>
    <xdr:pic>
      <xdr:nvPicPr>
        <xdr:cNvPr id="2" name="image8.jpg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628650</xdr:colOff>
      <xdr:row>1</xdr:row>
      <xdr:rowOff>0</xdr:rowOff>
    </xdr:from>
    <xdr:ext cx="2743200" cy="514350"/>
    <xdr:pic>
      <xdr:nvPicPr>
        <xdr:cNvPr id="2" name="image9.jpg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7"/>
  <sheetViews>
    <sheetView tabSelected="1" workbookViewId="0">
      <selection activeCell="B20" sqref="B20"/>
    </sheetView>
  </sheetViews>
  <sheetFormatPr defaultColWidth="14.42578125" defaultRowHeight="15" customHeight="1"/>
  <cols>
    <col min="1" max="1" width="7" customWidth="1"/>
    <col min="2" max="2" width="9.85546875" customWidth="1"/>
    <col min="3" max="3" width="24.140625" customWidth="1"/>
    <col min="4" max="4" width="70.5703125" customWidth="1"/>
    <col min="5" max="13" width="9.28515625" customWidth="1"/>
  </cols>
  <sheetData>
    <row r="1" spans="1:13" ht="12.75" customHeight="1">
      <c r="A1" s="1"/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12.75" customHeight="1">
      <c r="A2" s="2"/>
      <c r="B2" s="3"/>
      <c r="C2" s="2"/>
      <c r="D2" s="2"/>
      <c r="E2" s="2"/>
      <c r="F2" s="2"/>
      <c r="G2" s="2"/>
      <c r="H2" s="4"/>
      <c r="I2" s="4"/>
      <c r="J2" s="4"/>
      <c r="K2" s="4"/>
      <c r="L2" s="5"/>
      <c r="M2" s="1"/>
    </row>
    <row r="3" spans="1:13" ht="12.75" customHeight="1">
      <c r="A3" s="2"/>
      <c r="B3" s="3"/>
      <c r="C3" s="2"/>
      <c r="D3" s="2"/>
      <c r="E3" s="2"/>
      <c r="F3" s="2"/>
      <c r="G3" s="2"/>
      <c r="H3" s="4"/>
      <c r="I3" s="4"/>
      <c r="J3" s="4"/>
      <c r="K3" s="4"/>
      <c r="L3" s="5"/>
      <c r="M3" s="1"/>
    </row>
    <row r="4" spans="1:13" ht="12.75" customHeight="1">
      <c r="A4" s="2"/>
      <c r="B4" s="3"/>
      <c r="C4" s="2"/>
      <c r="D4" s="2"/>
      <c r="E4" s="2"/>
      <c r="F4" s="2"/>
      <c r="G4" s="2"/>
      <c r="H4" s="4"/>
      <c r="I4" s="4"/>
      <c r="J4" s="4"/>
      <c r="K4" s="4"/>
      <c r="L4" s="5"/>
      <c r="M4" s="1"/>
    </row>
    <row r="5" spans="1:13" ht="12.75" customHeight="1">
      <c r="A5" s="6"/>
      <c r="B5" s="1"/>
      <c r="C5" s="6"/>
      <c r="D5" s="6"/>
      <c r="E5" s="6"/>
      <c r="F5" s="6"/>
      <c r="G5" s="6"/>
      <c r="H5" s="1"/>
      <c r="I5" s="1"/>
      <c r="J5" s="1"/>
      <c r="K5" s="1"/>
      <c r="L5" s="1"/>
      <c r="M5" s="1"/>
    </row>
    <row r="6" spans="1:13" ht="12.75" customHeight="1">
      <c r="A6" s="6"/>
      <c r="B6" s="1"/>
      <c r="C6" s="6"/>
      <c r="D6" s="6"/>
      <c r="E6" s="6"/>
      <c r="F6" s="6"/>
      <c r="G6" s="6"/>
      <c r="H6" s="1"/>
      <c r="I6" s="1"/>
      <c r="J6" s="1"/>
      <c r="K6" s="1"/>
      <c r="L6" s="1"/>
      <c r="M6" s="1"/>
    </row>
    <row r="7" spans="1:13" ht="12.75" customHeight="1">
      <c r="A7" s="6"/>
      <c r="B7" s="1"/>
      <c r="C7" s="6"/>
      <c r="D7" s="6"/>
      <c r="E7" s="6"/>
      <c r="F7" s="6"/>
      <c r="G7" s="6"/>
      <c r="H7" s="1"/>
      <c r="I7" s="1"/>
      <c r="J7" s="1"/>
      <c r="K7" s="1"/>
      <c r="L7" s="1"/>
      <c r="M7" s="1"/>
    </row>
    <row r="8" spans="1:13" ht="12.75" customHeight="1">
      <c r="A8" s="6"/>
      <c r="B8" s="1"/>
      <c r="C8" s="6"/>
      <c r="D8" s="6"/>
      <c r="E8" s="6"/>
      <c r="F8" s="6"/>
      <c r="G8" s="6"/>
      <c r="H8" s="1"/>
      <c r="I8" s="1"/>
      <c r="J8" s="1"/>
      <c r="K8" s="1"/>
      <c r="L8" s="1"/>
      <c r="M8" s="1"/>
    </row>
    <row r="9" spans="1:13" ht="12.7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  <row r="10" spans="1:13" ht="15.75" customHeight="1">
      <c r="A10" s="1"/>
      <c r="B10" s="7">
        <v>45140</v>
      </c>
      <c r="C10" s="8"/>
      <c r="D10" s="1"/>
      <c r="E10" s="9"/>
      <c r="F10" s="1"/>
      <c r="G10" s="1"/>
      <c r="H10" s="1"/>
      <c r="I10" s="1"/>
      <c r="J10" s="1"/>
      <c r="K10" s="1"/>
      <c r="L10" s="1"/>
      <c r="M10" s="1"/>
    </row>
    <row r="11" spans="1:13" ht="12.75" customHeight="1">
      <c r="A11" s="1"/>
      <c r="B11" s="7"/>
      <c r="C11" s="10"/>
      <c r="D11" s="1"/>
      <c r="E11" s="1"/>
      <c r="F11" s="1"/>
      <c r="G11" s="1"/>
      <c r="H11" s="1"/>
      <c r="I11" s="1"/>
      <c r="J11" s="1"/>
      <c r="K11" s="1"/>
      <c r="L11" s="1"/>
      <c r="M11" s="1"/>
    </row>
    <row r="12" spans="1:13" ht="12.75" customHeight="1">
      <c r="A12" s="1"/>
      <c r="B12" s="11" t="s">
        <v>1</v>
      </c>
      <c r="C12" s="12" t="s">
        <v>2</v>
      </c>
      <c r="D12" s="11" t="s">
        <v>3</v>
      </c>
      <c r="E12" s="1"/>
      <c r="F12" s="1"/>
      <c r="G12" s="1"/>
      <c r="H12" s="1"/>
      <c r="I12" s="1"/>
      <c r="J12" s="1"/>
      <c r="K12" s="1"/>
      <c r="L12" s="1"/>
      <c r="M12" s="1"/>
    </row>
    <row r="13" spans="1:13" ht="12.75" customHeight="1">
      <c r="A13" s="1"/>
      <c r="B13" s="13">
        <v>1</v>
      </c>
      <c r="C13" s="14" t="s">
        <v>4</v>
      </c>
      <c r="D13" s="15" t="s">
        <v>5</v>
      </c>
      <c r="E13" s="1"/>
      <c r="F13" s="1"/>
      <c r="G13" s="1"/>
      <c r="H13" s="1"/>
      <c r="I13" s="1"/>
      <c r="J13" s="1"/>
      <c r="K13" s="1"/>
      <c r="L13" s="1"/>
      <c r="M13" s="1"/>
    </row>
    <row r="14" spans="1:13" ht="12.75" customHeight="1">
      <c r="A14" s="1"/>
      <c r="B14" s="13">
        <v>2</v>
      </c>
      <c r="C14" s="14" t="s">
        <v>6</v>
      </c>
      <c r="D14" s="15" t="s">
        <v>7</v>
      </c>
      <c r="E14" s="1"/>
      <c r="F14" s="1"/>
      <c r="G14" s="1"/>
      <c r="H14" s="1"/>
      <c r="I14" s="1"/>
      <c r="J14" s="1"/>
      <c r="K14" s="1"/>
      <c r="L14" s="1"/>
      <c r="M14" s="1"/>
    </row>
    <row r="15" spans="1:13" ht="12.75" customHeight="1">
      <c r="A15" s="1"/>
      <c r="B15" s="16">
        <v>3</v>
      </c>
      <c r="C15" s="17" t="s">
        <v>8</v>
      </c>
      <c r="D15" s="15" t="s">
        <v>9</v>
      </c>
      <c r="E15" s="1"/>
      <c r="F15" s="1"/>
      <c r="G15" s="1"/>
      <c r="H15" s="1"/>
      <c r="I15" s="1"/>
      <c r="J15" s="1"/>
      <c r="K15" s="1"/>
      <c r="L15" s="1"/>
      <c r="M15" s="1"/>
    </row>
    <row r="16" spans="1:13" ht="12.75" customHeight="1">
      <c r="A16" s="1"/>
      <c r="B16" s="18">
        <v>4</v>
      </c>
      <c r="C16" s="14" t="s">
        <v>10</v>
      </c>
      <c r="D16" s="19" t="s">
        <v>11</v>
      </c>
      <c r="E16" s="1"/>
      <c r="F16" s="1"/>
      <c r="G16" s="1"/>
      <c r="H16" s="1"/>
      <c r="I16" s="1"/>
      <c r="J16" s="1"/>
      <c r="K16" s="1"/>
      <c r="L16" s="1"/>
      <c r="M16" s="1"/>
    </row>
    <row r="17" spans="1:13" ht="12.75" customHeight="1">
      <c r="A17" s="1"/>
      <c r="B17" s="18">
        <v>5</v>
      </c>
      <c r="C17" s="14" t="s">
        <v>12</v>
      </c>
      <c r="D17" s="20"/>
      <c r="E17" s="1"/>
      <c r="F17" s="1"/>
      <c r="G17" s="1"/>
      <c r="H17" s="1"/>
      <c r="I17" s="1"/>
      <c r="J17" s="1"/>
      <c r="K17" s="1"/>
      <c r="L17" s="1"/>
      <c r="M17" s="1"/>
    </row>
    <row r="18" spans="1:13" ht="12.7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</row>
    <row r="19" spans="1:13" ht="12.7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</row>
    <row r="20" spans="1:13" ht="12.7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</row>
    <row r="21" spans="1:13" ht="12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</row>
    <row r="22" spans="1:13" ht="12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</row>
    <row r="23" spans="1:13" ht="12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ht="12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1:13" ht="12.75" customHeight="1">
      <c r="A25" s="1"/>
      <c r="B25" s="1"/>
      <c r="C25" s="1"/>
      <c r="D25" s="1"/>
      <c r="E25" s="21"/>
      <c r="F25" s="1"/>
      <c r="G25" s="1"/>
      <c r="H25" s="1"/>
      <c r="I25" s="1"/>
      <c r="J25" s="1"/>
      <c r="K25" s="1"/>
      <c r="L25" s="1"/>
      <c r="M25" s="1"/>
    </row>
    <row r="26" spans="1:13" ht="12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</row>
    <row r="27" spans="1:13" ht="12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 t="s">
        <v>13</v>
      </c>
      <c r="L27" s="1"/>
      <c r="M27" s="1"/>
    </row>
    <row r="28" spans="1:13" ht="12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1:13" ht="12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</row>
    <row r="30" spans="1:13" ht="12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</row>
    <row r="31" spans="1:13" ht="12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</row>
    <row r="32" spans="1:13" ht="12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</row>
    <row r="33" spans="1:13" ht="12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</row>
    <row r="34" spans="1:13" ht="12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5" spans="1:13" ht="12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</row>
    <row r="36" spans="1:13" ht="12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</row>
    <row r="37" spans="1:13" ht="12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</row>
    <row r="38" spans="1:13" ht="12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</row>
    <row r="39" spans="1:13" ht="12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</row>
    <row r="40" spans="1:13" ht="12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</row>
    <row r="41" spans="1:13" ht="12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</row>
    <row r="42" spans="1:13" ht="12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</row>
    <row r="43" spans="1:13" ht="12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</row>
    <row r="44" spans="1:13" ht="12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ht="12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</row>
    <row r="46" spans="1:13" ht="12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1:13" ht="12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1:13" ht="12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</row>
    <row r="49" spans="1:13" ht="12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</row>
    <row r="50" spans="1:13" ht="12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</row>
    <row r="51" spans="1:13" ht="12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</row>
    <row r="52" spans="1:13" ht="12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</row>
    <row r="53" spans="1:13" ht="12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</row>
    <row r="54" spans="1:13" ht="12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</row>
    <row r="55" spans="1:13" ht="12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</row>
    <row r="56" spans="1:13" ht="12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</row>
    <row r="57" spans="1:13" ht="12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</row>
    <row r="58" spans="1:13" ht="12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</row>
    <row r="59" spans="1:13" ht="12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</row>
    <row r="60" spans="1:13" ht="12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</row>
    <row r="61" spans="1:13" ht="12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</row>
    <row r="62" spans="1:13" ht="12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</row>
    <row r="63" spans="1:13" ht="12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13" ht="12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2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2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2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2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2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2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2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2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2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2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2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2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2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2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2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ht="12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</row>
    <row r="81" spans="1:13" ht="12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</row>
    <row r="82" spans="1:13" ht="12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</row>
    <row r="83" spans="1:13" ht="12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</row>
    <row r="84" spans="1:13" ht="12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</row>
    <row r="85" spans="1:13" ht="12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</row>
    <row r="86" spans="1:13" ht="12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</row>
    <row r="87" spans="1:13" ht="12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</row>
    <row r="88" spans="1:13" ht="12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ht="12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</row>
    <row r="90" spans="1:13" ht="12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</row>
    <row r="91" spans="1:13" ht="12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</row>
    <row r="92" spans="1:13" ht="12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</row>
    <row r="93" spans="1:13" ht="12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</row>
    <row r="94" spans="1:13" ht="12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</row>
    <row r="95" spans="1:13" ht="12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</row>
    <row r="96" spans="1:13" ht="12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</row>
    <row r="97" spans="1:13" ht="12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</row>
    <row r="98" spans="1:13" ht="12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</row>
    <row r="99" spans="1:13" ht="12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</row>
    <row r="100" spans="1:13" ht="12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</row>
    <row r="101" spans="1:13" ht="12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</row>
    <row r="102" spans="1:13" ht="12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</row>
    <row r="103" spans="1:13" ht="12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</row>
    <row r="104" spans="1:13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</row>
    <row r="105" spans="1:13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</row>
    <row r="106" spans="1:13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</row>
    <row r="107" spans="1:13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</row>
    <row r="108" spans="1:13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</row>
    <row r="109" spans="1:13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</row>
    <row r="110" spans="1:13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</row>
    <row r="111" spans="1:13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</row>
    <row r="112" spans="1:13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</row>
    <row r="113" spans="1: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</row>
    <row r="114" spans="1:13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</row>
    <row r="115" spans="1:13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</row>
    <row r="116" spans="1:13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</row>
    <row r="117" spans="1:13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</row>
    <row r="118" spans="1:13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</row>
    <row r="119" spans="1:13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</row>
    <row r="120" spans="1:13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</row>
    <row r="121" spans="1:13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</row>
    <row r="122" spans="1:13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</row>
    <row r="123" spans="1:1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</row>
    <row r="124" spans="1:13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</row>
    <row r="125" spans="1:13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</row>
    <row r="126" spans="1:13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</row>
    <row r="127" spans="1:13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</row>
    <row r="128" spans="1:13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</row>
    <row r="129" spans="1:13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</row>
    <row r="130" spans="1:13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</row>
    <row r="131" spans="1:13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</row>
    <row r="132" spans="1:13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</row>
    <row r="134" spans="1:13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</row>
    <row r="135" spans="1:13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</row>
    <row r="136" spans="1:13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</row>
    <row r="137" spans="1:13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</row>
    <row r="138" spans="1:13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</row>
    <row r="139" spans="1:13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</row>
    <row r="140" spans="1:13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</row>
    <row r="141" spans="1:13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</row>
    <row r="142" spans="1:13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</row>
    <row r="143" spans="1:1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</row>
    <row r="144" spans="1:13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</row>
    <row r="145" spans="1:13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</row>
    <row r="146" spans="1:13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</row>
    <row r="147" spans="1:13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</row>
    <row r="148" spans="1:13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</row>
    <row r="149" spans="1:13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</row>
    <row r="150" spans="1:13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</row>
    <row r="151" spans="1:13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</row>
    <row r="152" spans="1:13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</row>
    <row r="153" spans="1:1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</row>
    <row r="154" spans="1:13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</row>
    <row r="155" spans="1:13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</row>
    <row r="156" spans="1:13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</row>
    <row r="157" spans="1:13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</row>
    <row r="158" spans="1:13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</row>
    <row r="159" spans="1:13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</row>
    <row r="160" spans="1:13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</row>
    <row r="161" spans="1:13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</row>
    <row r="162" spans="1:13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</row>
    <row r="163" spans="1:1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</row>
    <row r="164" spans="1:13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</row>
    <row r="165" spans="1:13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</row>
    <row r="166" spans="1:13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</row>
    <row r="167" spans="1:13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</row>
    <row r="168" spans="1:13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</row>
    <row r="169" spans="1:13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</row>
    <row r="170" spans="1:13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</row>
    <row r="171" spans="1:13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</row>
    <row r="172" spans="1:13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</row>
    <row r="173" spans="1:1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</row>
    <row r="174" spans="1:13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</row>
    <row r="176" spans="1:13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</row>
    <row r="177" spans="1:13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</row>
    <row r="178" spans="1:13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</row>
    <row r="179" spans="1:13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</row>
    <row r="180" spans="1:13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</row>
    <row r="181" spans="1:13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</row>
    <row r="182" spans="1:13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</row>
    <row r="183" spans="1:1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</row>
    <row r="184" spans="1:13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</row>
    <row r="185" spans="1:13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</row>
    <row r="186" spans="1:13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</row>
    <row r="187" spans="1:13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</row>
    <row r="188" spans="1:13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</row>
    <row r="189" spans="1:13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</row>
    <row r="190" spans="1:13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</row>
    <row r="191" spans="1:13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</row>
    <row r="192" spans="1:13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</row>
    <row r="193" spans="1:1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</row>
    <row r="194" spans="1:13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</row>
    <row r="195" spans="1:13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</row>
    <row r="196" spans="1:13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</row>
    <row r="197" spans="1:13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</row>
    <row r="198" spans="1:13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</row>
    <row r="199" spans="1:13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</row>
    <row r="200" spans="1:13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</row>
    <row r="201" spans="1:13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</row>
    <row r="202" spans="1:13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</row>
    <row r="203" spans="1:1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</row>
    <row r="204" spans="1:13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</row>
    <row r="205" spans="1:13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</row>
    <row r="206" spans="1:13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</row>
    <row r="207" spans="1:13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</row>
    <row r="208" spans="1:13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</row>
    <row r="209" spans="1:13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</row>
    <row r="210" spans="1:13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</row>
    <row r="211" spans="1:13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</row>
    <row r="212" spans="1:13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</row>
    <row r="213" spans="1: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</row>
    <row r="214" spans="1:13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</row>
    <row r="215" spans="1:13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</row>
    <row r="216" spans="1:13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</row>
    <row r="217" spans="1:13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</row>
    <row r="218" spans="1:13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</row>
    <row r="220" spans="1:13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</row>
    <row r="221" spans="1:13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</row>
    <row r="222" spans="1:13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</row>
    <row r="223" spans="1:1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</row>
    <row r="224" spans="1:13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</row>
    <row r="225" spans="1:13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</row>
    <row r="226" spans="1:13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</row>
    <row r="227" spans="1:13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</row>
  </sheetData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 (Equity &amp; F&amp;O)'!A1" display="Call Tracker"/>
  </hyperlinks>
  <pageMargins left="0.7" right="0.7" top="0.75" bottom="0.75" header="0" footer="0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6"/>
  <sheetViews>
    <sheetView zoomScale="85" zoomScaleNormal="85" workbookViewId="0">
      <pane ySplit="10" topLeftCell="A11" activePane="bottomLeft" state="frozen"/>
      <selection pane="bottomLeft" activeCell="C11" sqref="C11"/>
    </sheetView>
  </sheetViews>
  <sheetFormatPr defaultColWidth="14.42578125" defaultRowHeight="15" customHeight="1"/>
  <cols>
    <col min="1" max="1" width="3.85546875" customWidth="1"/>
    <col min="2" max="2" width="14.5703125" customWidth="1"/>
    <col min="3" max="3" width="16.28515625" customWidth="1"/>
    <col min="4" max="4" width="11.7109375" customWidth="1"/>
    <col min="5" max="5" width="10.5703125" customWidth="1"/>
    <col min="6" max="7" width="10.7109375" customWidth="1"/>
    <col min="8" max="9" width="11.28515625" customWidth="1"/>
    <col min="10" max="10" width="12.7109375" customWidth="1"/>
    <col min="11" max="11" width="12.5703125" customWidth="1"/>
    <col min="12" max="12" width="11.85546875" customWidth="1"/>
    <col min="13" max="13" width="9.5703125" customWidth="1"/>
    <col min="14" max="14" width="10" customWidth="1"/>
    <col min="15" max="15" width="10.28515625" customWidth="1"/>
    <col min="16" max="16" width="9.28515625" customWidth="1"/>
  </cols>
  <sheetData>
    <row r="1" spans="1:16" ht="6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1:16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"/>
      <c r="O2" s="1"/>
      <c r="P2" s="1"/>
    </row>
    <row r="3" spans="1:16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1"/>
      <c r="O3" s="1"/>
      <c r="P3" s="1"/>
    </row>
    <row r="4" spans="1:16" ht="6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1"/>
      <c r="O4" s="1"/>
      <c r="P4" s="1"/>
    </row>
    <row r="5" spans="1:16" ht="24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23" t="s">
        <v>14</v>
      </c>
      <c r="N5" s="1"/>
      <c r="O5" s="1"/>
      <c r="P5" s="1"/>
    </row>
    <row r="6" spans="1:16" ht="16.5" customHeight="1">
      <c r="A6" s="24" t="s">
        <v>15</v>
      </c>
      <c r="B6" s="24"/>
      <c r="C6" s="1"/>
      <c r="D6" s="1"/>
      <c r="E6" s="1"/>
      <c r="F6" s="1"/>
      <c r="G6" s="1"/>
      <c r="H6" s="1"/>
      <c r="I6" s="1"/>
      <c r="J6" s="1"/>
      <c r="K6" s="1"/>
      <c r="L6" s="7">
        <v>45134</v>
      </c>
      <c r="M6" s="7"/>
      <c r="N6" s="1"/>
      <c r="O6" s="1"/>
      <c r="P6" s="1"/>
    </row>
    <row r="7" spans="1:16" ht="10.5" hidden="1" customHeight="1">
      <c r="A7" s="1"/>
      <c r="B7" s="1"/>
      <c r="C7" s="1"/>
      <c r="D7" s="1"/>
      <c r="E7" s="1"/>
      <c r="F7" s="1"/>
      <c r="G7" s="1"/>
      <c r="H7" s="1"/>
      <c r="I7" s="1"/>
      <c r="J7" s="1"/>
      <c r="K7" s="7"/>
      <c r="L7" s="7"/>
      <c r="M7" s="7"/>
      <c r="N7" s="1"/>
      <c r="O7" s="1"/>
      <c r="P7" s="1"/>
    </row>
    <row r="8" spans="1:16" ht="13.5" hidden="1" customHeight="1">
      <c r="A8" s="25"/>
      <c r="B8" s="25"/>
      <c r="C8" s="1"/>
      <c r="D8" s="1"/>
      <c r="E8" s="1"/>
      <c r="F8" s="1"/>
      <c r="G8" s="1"/>
      <c r="H8" s="1"/>
      <c r="I8" s="1"/>
      <c r="J8" s="1"/>
      <c r="K8" s="7"/>
      <c r="L8" s="7"/>
      <c r="M8" s="7"/>
      <c r="N8" s="1"/>
      <c r="O8" s="1"/>
      <c r="P8" s="1"/>
    </row>
    <row r="9" spans="1:16" ht="27.75" customHeight="1">
      <c r="A9" s="315" t="s">
        <v>16</v>
      </c>
      <c r="B9" s="317" t="s">
        <v>17</v>
      </c>
      <c r="C9" s="317" t="s">
        <v>18</v>
      </c>
      <c r="D9" s="317" t="s">
        <v>19</v>
      </c>
      <c r="E9" s="26" t="s">
        <v>20</v>
      </c>
      <c r="F9" s="26" t="s">
        <v>21</v>
      </c>
      <c r="G9" s="312" t="s">
        <v>22</v>
      </c>
      <c r="H9" s="313"/>
      <c r="I9" s="314"/>
      <c r="J9" s="312" t="s">
        <v>23</v>
      </c>
      <c r="K9" s="313"/>
      <c r="L9" s="314"/>
      <c r="M9" s="26"/>
      <c r="N9" s="27"/>
      <c r="O9" s="27"/>
      <c r="P9" s="27"/>
    </row>
    <row r="10" spans="1:16" ht="38.25">
      <c r="A10" s="316"/>
      <c r="B10" s="318"/>
      <c r="C10" s="318"/>
      <c r="D10" s="318"/>
      <c r="E10" s="28" t="s">
        <v>24</v>
      </c>
      <c r="F10" s="28" t="s">
        <v>24</v>
      </c>
      <c r="G10" s="12" t="s">
        <v>25</v>
      </c>
      <c r="H10" s="12" t="s">
        <v>26</v>
      </c>
      <c r="I10" s="12" t="s">
        <v>27</v>
      </c>
      <c r="J10" s="12" t="s">
        <v>28</v>
      </c>
      <c r="K10" s="12" t="s">
        <v>29</v>
      </c>
      <c r="L10" s="12" t="s">
        <v>30</v>
      </c>
      <c r="M10" s="12" t="s">
        <v>31</v>
      </c>
      <c r="N10" s="29" t="s">
        <v>32</v>
      </c>
      <c r="O10" s="29" t="s">
        <v>33</v>
      </c>
      <c r="P10" s="30" t="s">
        <v>879</v>
      </c>
    </row>
    <row r="11" spans="1:16" ht="12.75" customHeight="1">
      <c r="A11" s="31">
        <v>1</v>
      </c>
      <c r="B11" s="32" t="s">
        <v>34</v>
      </c>
      <c r="C11" s="33" t="s">
        <v>35</v>
      </c>
      <c r="D11" s="34">
        <v>45169</v>
      </c>
      <c r="E11" s="35">
        <v>19812.55</v>
      </c>
      <c r="F11" s="35">
        <v>19822.433333333334</v>
      </c>
      <c r="G11" s="36">
        <v>19775.866666666669</v>
      </c>
      <c r="H11" s="36">
        <v>19739.183333333334</v>
      </c>
      <c r="I11" s="36">
        <v>19692.616666666669</v>
      </c>
      <c r="J11" s="36">
        <v>19859.116666666669</v>
      </c>
      <c r="K11" s="36">
        <v>19905.683333333334</v>
      </c>
      <c r="L11" s="36">
        <v>19942.366666666669</v>
      </c>
      <c r="M11" s="37">
        <v>19869</v>
      </c>
      <c r="N11" s="37">
        <v>19785.75</v>
      </c>
      <c r="O11" s="268">
        <v>12645050</v>
      </c>
      <c r="P11" s="270">
        <v>-1.3384985097451741E-2</v>
      </c>
    </row>
    <row r="12" spans="1:16" ht="12.75" customHeight="1">
      <c r="A12" s="31">
        <v>2</v>
      </c>
      <c r="B12" s="32" t="s">
        <v>34</v>
      </c>
      <c r="C12" s="33" t="s">
        <v>36</v>
      </c>
      <c r="D12" s="34">
        <v>45169</v>
      </c>
      <c r="E12" s="38">
        <v>45747.95</v>
      </c>
      <c r="F12" s="38">
        <v>45769.066666666673</v>
      </c>
      <c r="G12" s="39">
        <v>45594.133333333346</v>
      </c>
      <c r="H12" s="39">
        <v>45440.316666666673</v>
      </c>
      <c r="I12" s="39">
        <v>45265.383333333346</v>
      </c>
      <c r="J12" s="39">
        <v>45922.883333333346</v>
      </c>
      <c r="K12" s="39">
        <v>46097.81666666668</v>
      </c>
      <c r="L12" s="39">
        <v>46251.633333333346</v>
      </c>
      <c r="M12" s="31">
        <v>45944</v>
      </c>
      <c r="N12" s="31">
        <v>45615.25</v>
      </c>
      <c r="O12" s="269">
        <v>2187225</v>
      </c>
      <c r="P12" s="270">
        <v>1.2801100213930487E-2</v>
      </c>
    </row>
    <row r="13" spans="1:16" ht="12.75" customHeight="1">
      <c r="A13" s="31">
        <v>3</v>
      </c>
      <c r="B13" s="32" t="s">
        <v>34</v>
      </c>
      <c r="C13" s="33" t="s">
        <v>37</v>
      </c>
      <c r="D13" s="34">
        <v>45167</v>
      </c>
      <c r="E13" s="38">
        <v>20419.55</v>
      </c>
      <c r="F13" s="38">
        <v>20417.166666666668</v>
      </c>
      <c r="G13" s="39">
        <v>20367.433333333334</v>
      </c>
      <c r="H13" s="39">
        <v>20315.316666666666</v>
      </c>
      <c r="I13" s="39">
        <v>20265.583333333332</v>
      </c>
      <c r="J13" s="39">
        <v>20469.283333333336</v>
      </c>
      <c r="K13" s="39">
        <v>20519.016666666666</v>
      </c>
      <c r="L13" s="39">
        <v>20571.133333333339</v>
      </c>
      <c r="M13" s="31">
        <v>20466.900000000001</v>
      </c>
      <c r="N13" s="31">
        <v>20365.05</v>
      </c>
      <c r="O13" s="269">
        <v>81920</v>
      </c>
      <c r="P13" s="271">
        <v>0.20046893317702227</v>
      </c>
    </row>
    <row r="14" spans="1:16" ht="12.75" customHeight="1">
      <c r="A14" s="31">
        <v>4</v>
      </c>
      <c r="B14" s="32" t="s">
        <v>34</v>
      </c>
      <c r="C14" s="33" t="s">
        <v>38</v>
      </c>
      <c r="D14" s="34">
        <v>45168</v>
      </c>
      <c r="E14" s="38">
        <v>8553.9</v>
      </c>
      <c r="F14" s="38">
        <v>8556.85</v>
      </c>
      <c r="G14" s="39">
        <v>8513.7000000000007</v>
      </c>
      <c r="H14" s="39">
        <v>8473.5</v>
      </c>
      <c r="I14" s="39">
        <v>8430.35</v>
      </c>
      <c r="J14" s="39">
        <v>8597.0500000000011</v>
      </c>
      <c r="K14" s="39">
        <v>8640.1999999999989</v>
      </c>
      <c r="L14" s="39">
        <v>8680.4000000000015</v>
      </c>
      <c r="M14" s="31">
        <v>8600</v>
      </c>
      <c r="N14" s="31">
        <v>8516.65</v>
      </c>
      <c r="O14" s="269">
        <v>69075</v>
      </c>
      <c r="P14" s="271">
        <v>7.8454332552693212E-2</v>
      </c>
    </row>
    <row r="15" spans="1:16" ht="12.75" customHeight="1">
      <c r="A15" s="31">
        <v>5</v>
      </c>
      <c r="B15" s="32" t="s">
        <v>39</v>
      </c>
      <c r="C15" s="33" t="s">
        <v>40</v>
      </c>
      <c r="D15" s="34">
        <v>45169</v>
      </c>
      <c r="E15" s="38">
        <v>481.25</v>
      </c>
      <c r="F15" s="38">
        <v>478.56666666666666</v>
      </c>
      <c r="G15" s="39">
        <v>474.73333333333335</v>
      </c>
      <c r="H15" s="39">
        <v>468.2166666666667</v>
      </c>
      <c r="I15" s="39">
        <v>464.38333333333338</v>
      </c>
      <c r="J15" s="39">
        <v>485.08333333333331</v>
      </c>
      <c r="K15" s="39">
        <v>488.91666666666669</v>
      </c>
      <c r="L15" s="39">
        <v>495.43333333333328</v>
      </c>
      <c r="M15" s="31">
        <v>482.4</v>
      </c>
      <c r="N15" s="31">
        <v>472.05</v>
      </c>
      <c r="O15" s="269">
        <v>11149000</v>
      </c>
      <c r="P15" s="270">
        <v>-2.3045916579039608E-2</v>
      </c>
    </row>
    <row r="16" spans="1:16" ht="12.75" customHeight="1">
      <c r="A16" s="31">
        <v>6</v>
      </c>
      <c r="B16" s="32" t="s">
        <v>41</v>
      </c>
      <c r="C16" s="33" t="s">
        <v>42</v>
      </c>
      <c r="D16" s="34">
        <v>45169</v>
      </c>
      <c r="E16" s="38">
        <v>4547.05</v>
      </c>
      <c r="F16" s="38">
        <v>4564.5666666666666</v>
      </c>
      <c r="G16" s="39">
        <v>4512.4833333333336</v>
      </c>
      <c r="H16" s="39">
        <v>4477.916666666667</v>
      </c>
      <c r="I16" s="39">
        <v>4425.8333333333339</v>
      </c>
      <c r="J16" s="39">
        <v>4599.1333333333332</v>
      </c>
      <c r="K16" s="39">
        <v>4651.2166666666672</v>
      </c>
      <c r="L16" s="39">
        <v>4685.7833333333328</v>
      </c>
      <c r="M16" s="31">
        <v>4616.6499999999996</v>
      </c>
      <c r="N16" s="31">
        <v>4530</v>
      </c>
      <c r="O16" s="269">
        <v>1358500</v>
      </c>
      <c r="P16" s="270">
        <v>-2.3866348448687352E-3</v>
      </c>
    </row>
    <row r="17" spans="1:16" ht="12.75" customHeight="1">
      <c r="A17" s="31">
        <v>7</v>
      </c>
      <c r="B17" s="32" t="s">
        <v>43</v>
      </c>
      <c r="C17" s="33" t="s">
        <v>44</v>
      </c>
      <c r="D17" s="34">
        <v>45169</v>
      </c>
      <c r="E17" s="38">
        <v>24162.05</v>
      </c>
      <c r="F17" s="38">
        <v>24137.55</v>
      </c>
      <c r="G17" s="39">
        <v>24024.5</v>
      </c>
      <c r="H17" s="39">
        <v>23886.95</v>
      </c>
      <c r="I17" s="39">
        <v>23773.9</v>
      </c>
      <c r="J17" s="39">
        <v>24275.1</v>
      </c>
      <c r="K17" s="39">
        <v>24388.149999999994</v>
      </c>
      <c r="L17" s="39">
        <v>24525.699999999997</v>
      </c>
      <c r="M17" s="31">
        <v>24250.6</v>
      </c>
      <c r="N17" s="31">
        <v>24000</v>
      </c>
      <c r="O17" s="269">
        <v>76320</v>
      </c>
      <c r="P17" s="270">
        <v>5.0660792951541848E-2</v>
      </c>
    </row>
    <row r="18" spans="1:16" ht="12.75" customHeight="1">
      <c r="A18" s="31">
        <v>8</v>
      </c>
      <c r="B18" s="32" t="s">
        <v>45</v>
      </c>
      <c r="C18" s="33" t="s">
        <v>46</v>
      </c>
      <c r="D18" s="34">
        <v>45169</v>
      </c>
      <c r="E18" s="38">
        <v>197.2</v>
      </c>
      <c r="F18" s="38">
        <v>197.04999999999998</v>
      </c>
      <c r="G18" s="39">
        <v>195.64999999999998</v>
      </c>
      <c r="H18" s="39">
        <v>194.1</v>
      </c>
      <c r="I18" s="39">
        <v>192.7</v>
      </c>
      <c r="J18" s="39">
        <v>198.59999999999997</v>
      </c>
      <c r="K18" s="39">
        <v>200</v>
      </c>
      <c r="L18" s="39">
        <v>201.54999999999995</v>
      </c>
      <c r="M18" s="31">
        <v>198.45</v>
      </c>
      <c r="N18" s="31">
        <v>195.5</v>
      </c>
      <c r="O18" s="269">
        <v>20088000</v>
      </c>
      <c r="P18" s="270">
        <v>-4.4193216855087356E-2</v>
      </c>
    </row>
    <row r="19" spans="1:16" ht="12.75" customHeight="1">
      <c r="A19" s="31">
        <v>9</v>
      </c>
      <c r="B19" s="32" t="s">
        <v>47</v>
      </c>
      <c r="C19" s="33" t="s">
        <v>48</v>
      </c>
      <c r="D19" s="34">
        <v>45169</v>
      </c>
      <c r="E19" s="38">
        <v>223</v>
      </c>
      <c r="F19" s="38">
        <v>222.76666666666665</v>
      </c>
      <c r="G19" s="39">
        <v>220.6333333333333</v>
      </c>
      <c r="H19" s="39">
        <v>218.26666666666665</v>
      </c>
      <c r="I19" s="39">
        <v>216.1333333333333</v>
      </c>
      <c r="J19" s="39">
        <v>225.1333333333333</v>
      </c>
      <c r="K19" s="39">
        <v>227.26666666666662</v>
      </c>
      <c r="L19" s="39">
        <v>229.6333333333333</v>
      </c>
      <c r="M19" s="31">
        <v>224.9</v>
      </c>
      <c r="N19" s="31">
        <v>220.4</v>
      </c>
      <c r="O19" s="269">
        <v>27981200</v>
      </c>
      <c r="P19" s="270">
        <v>-1.4017407237746221E-2</v>
      </c>
    </row>
    <row r="20" spans="1:16" ht="12.75" customHeight="1">
      <c r="A20" s="31">
        <v>10</v>
      </c>
      <c r="B20" s="32" t="s">
        <v>49</v>
      </c>
      <c r="C20" s="33" t="s">
        <v>50</v>
      </c>
      <c r="D20" s="34">
        <v>45169</v>
      </c>
      <c r="E20" s="38">
        <v>2023.15</v>
      </c>
      <c r="F20" s="38">
        <v>2020.45</v>
      </c>
      <c r="G20" s="39">
        <v>1996.2</v>
      </c>
      <c r="H20" s="39">
        <v>1969.25</v>
      </c>
      <c r="I20" s="39">
        <v>1945</v>
      </c>
      <c r="J20" s="39">
        <v>2047.4</v>
      </c>
      <c r="K20" s="39">
        <v>2071.65</v>
      </c>
      <c r="L20" s="39">
        <v>2098.6000000000004</v>
      </c>
      <c r="M20" s="31">
        <v>2044.7</v>
      </c>
      <c r="N20" s="31">
        <v>1993.5</v>
      </c>
      <c r="O20" s="269">
        <v>6169200</v>
      </c>
      <c r="P20" s="270">
        <v>-1.0061137052905213E-2</v>
      </c>
    </row>
    <row r="21" spans="1:16" ht="12.75" customHeight="1">
      <c r="A21" s="31">
        <v>11</v>
      </c>
      <c r="B21" s="32" t="s">
        <v>45</v>
      </c>
      <c r="C21" s="33" t="s">
        <v>51</v>
      </c>
      <c r="D21" s="34">
        <v>45169</v>
      </c>
      <c r="E21" s="38">
        <v>2500.9</v>
      </c>
      <c r="F21" s="38">
        <v>2503.2999999999997</v>
      </c>
      <c r="G21" s="39">
        <v>2468.5999999999995</v>
      </c>
      <c r="H21" s="39">
        <v>2436.2999999999997</v>
      </c>
      <c r="I21" s="39">
        <v>2401.5999999999995</v>
      </c>
      <c r="J21" s="39">
        <v>2535.5999999999995</v>
      </c>
      <c r="K21" s="39">
        <v>2570.2999999999993</v>
      </c>
      <c r="L21" s="39">
        <v>2602.5999999999995</v>
      </c>
      <c r="M21" s="31">
        <v>2538</v>
      </c>
      <c r="N21" s="31">
        <v>2471</v>
      </c>
      <c r="O21" s="269">
        <v>11653200</v>
      </c>
      <c r="P21" s="270">
        <v>-3.6423331452316216E-3</v>
      </c>
    </row>
    <row r="22" spans="1:16" ht="12.75" customHeight="1">
      <c r="A22" s="31">
        <v>12</v>
      </c>
      <c r="B22" s="32" t="s">
        <v>45</v>
      </c>
      <c r="C22" s="33" t="s">
        <v>52</v>
      </c>
      <c r="D22" s="34">
        <v>45169</v>
      </c>
      <c r="E22" s="38">
        <v>770.6</v>
      </c>
      <c r="F22" s="38">
        <v>774.85</v>
      </c>
      <c r="G22" s="39">
        <v>761.95</v>
      </c>
      <c r="H22" s="39">
        <v>753.30000000000007</v>
      </c>
      <c r="I22" s="39">
        <v>740.40000000000009</v>
      </c>
      <c r="J22" s="39">
        <v>783.5</v>
      </c>
      <c r="K22" s="39">
        <v>796.39999999999986</v>
      </c>
      <c r="L22" s="39">
        <v>805.05</v>
      </c>
      <c r="M22" s="31">
        <v>787.75</v>
      </c>
      <c r="N22" s="31">
        <v>766.2</v>
      </c>
      <c r="O22" s="269">
        <v>34450400</v>
      </c>
      <c r="P22" s="270">
        <v>-1.3357466892727855E-2</v>
      </c>
    </row>
    <row r="23" spans="1:16" ht="12.75" customHeight="1">
      <c r="A23" s="31">
        <v>13</v>
      </c>
      <c r="B23" s="32" t="s">
        <v>43</v>
      </c>
      <c r="C23" s="33" t="s">
        <v>53</v>
      </c>
      <c r="D23" s="34">
        <v>45169</v>
      </c>
      <c r="E23" s="38">
        <v>4009.05</v>
      </c>
      <c r="F23" s="38">
        <v>4011.2166666666667</v>
      </c>
      <c r="G23" s="39">
        <v>3986.7333333333336</v>
      </c>
      <c r="H23" s="39">
        <v>3964.416666666667</v>
      </c>
      <c r="I23" s="39">
        <v>3939.9333333333338</v>
      </c>
      <c r="J23" s="39">
        <v>4033.5333333333333</v>
      </c>
      <c r="K23" s="39">
        <v>4058.016666666666</v>
      </c>
      <c r="L23" s="39">
        <v>4080.333333333333</v>
      </c>
      <c r="M23" s="31">
        <v>4035.7</v>
      </c>
      <c r="N23" s="31">
        <v>3988.9</v>
      </c>
      <c r="O23" s="269">
        <v>726800</v>
      </c>
      <c r="P23" s="270">
        <v>2.3085585585585586E-2</v>
      </c>
    </row>
    <row r="24" spans="1:16" ht="12.75" customHeight="1">
      <c r="A24" s="31">
        <v>14</v>
      </c>
      <c r="B24" s="32" t="s">
        <v>49</v>
      </c>
      <c r="C24" s="33" t="s">
        <v>54</v>
      </c>
      <c r="D24" s="34">
        <v>45169</v>
      </c>
      <c r="E24" s="38">
        <v>465.2</v>
      </c>
      <c r="F24" s="38">
        <v>464.18333333333334</v>
      </c>
      <c r="G24" s="39">
        <v>456.76666666666665</v>
      </c>
      <c r="H24" s="39">
        <v>448.33333333333331</v>
      </c>
      <c r="I24" s="39">
        <v>440.91666666666663</v>
      </c>
      <c r="J24" s="39">
        <v>472.61666666666667</v>
      </c>
      <c r="K24" s="39">
        <v>480.0333333333333</v>
      </c>
      <c r="L24" s="39">
        <v>488.4666666666667</v>
      </c>
      <c r="M24" s="31">
        <v>471.6</v>
      </c>
      <c r="N24" s="31">
        <v>455.75</v>
      </c>
      <c r="O24" s="269">
        <v>65581200</v>
      </c>
      <c r="P24" s="270">
        <v>-2.7917670243047953E-3</v>
      </c>
    </row>
    <row r="25" spans="1:16" ht="12.75" customHeight="1">
      <c r="A25" s="31">
        <v>15</v>
      </c>
      <c r="B25" s="40" t="s">
        <v>45</v>
      </c>
      <c r="C25" s="33" t="s">
        <v>55</v>
      </c>
      <c r="D25" s="34">
        <v>45169</v>
      </c>
      <c r="E25" s="38">
        <v>5067.8</v>
      </c>
      <c r="F25" s="38">
        <v>5118.166666666667</v>
      </c>
      <c r="G25" s="39">
        <v>5006.5333333333338</v>
      </c>
      <c r="H25" s="39">
        <v>4945.2666666666664</v>
      </c>
      <c r="I25" s="39">
        <v>4833.6333333333332</v>
      </c>
      <c r="J25" s="39">
        <v>5179.4333333333343</v>
      </c>
      <c r="K25" s="39">
        <v>5291.0666666666675</v>
      </c>
      <c r="L25" s="39">
        <v>5352.3333333333348</v>
      </c>
      <c r="M25" s="31">
        <v>5229.8</v>
      </c>
      <c r="N25" s="31">
        <v>5056.8999999999996</v>
      </c>
      <c r="O25" s="269">
        <v>2239000</v>
      </c>
      <c r="P25" s="270">
        <v>9.3595457598143958E-2</v>
      </c>
    </row>
    <row r="26" spans="1:16" ht="12.75" customHeight="1">
      <c r="A26" s="31">
        <v>16</v>
      </c>
      <c r="B26" s="32" t="s">
        <v>56</v>
      </c>
      <c r="C26" s="33" t="s">
        <v>57</v>
      </c>
      <c r="D26" s="34">
        <v>45169</v>
      </c>
      <c r="E26" s="38">
        <v>430</v>
      </c>
      <c r="F26" s="38">
        <v>432.45</v>
      </c>
      <c r="G26" s="39">
        <v>423.79999999999995</v>
      </c>
      <c r="H26" s="39">
        <v>417.59999999999997</v>
      </c>
      <c r="I26" s="39">
        <v>408.94999999999993</v>
      </c>
      <c r="J26" s="39">
        <v>438.65</v>
      </c>
      <c r="K26" s="39">
        <v>447.29999999999995</v>
      </c>
      <c r="L26" s="39">
        <v>453.5</v>
      </c>
      <c r="M26" s="31">
        <v>441.1</v>
      </c>
      <c r="N26" s="31">
        <v>426.25</v>
      </c>
      <c r="O26" s="269">
        <v>9878700</v>
      </c>
      <c r="P26" s="270">
        <v>-3.599867285998673E-2</v>
      </c>
    </row>
    <row r="27" spans="1:16" ht="12.75" customHeight="1">
      <c r="A27" s="31">
        <v>17</v>
      </c>
      <c r="B27" s="32" t="s">
        <v>56</v>
      </c>
      <c r="C27" s="33" t="s">
        <v>58</v>
      </c>
      <c r="D27" s="34">
        <v>45169</v>
      </c>
      <c r="E27" s="38">
        <v>185.25</v>
      </c>
      <c r="F27" s="38">
        <v>185.48333333333335</v>
      </c>
      <c r="G27" s="39">
        <v>183.81666666666669</v>
      </c>
      <c r="H27" s="39">
        <v>182.38333333333335</v>
      </c>
      <c r="I27" s="39">
        <v>180.7166666666667</v>
      </c>
      <c r="J27" s="39">
        <v>186.91666666666669</v>
      </c>
      <c r="K27" s="39">
        <v>188.58333333333331</v>
      </c>
      <c r="L27" s="39">
        <v>190.01666666666668</v>
      </c>
      <c r="M27" s="31">
        <v>187.15</v>
      </c>
      <c r="N27" s="31">
        <v>184.05</v>
      </c>
      <c r="O27" s="269">
        <v>78125000</v>
      </c>
      <c r="P27" s="270">
        <v>-2.9989790709545688E-3</v>
      </c>
    </row>
    <row r="28" spans="1:16" ht="12.75" customHeight="1">
      <c r="A28" s="31">
        <v>18</v>
      </c>
      <c r="B28" s="32" t="s">
        <v>59</v>
      </c>
      <c r="C28" s="33" t="s">
        <v>60</v>
      </c>
      <c r="D28" s="34">
        <v>45169</v>
      </c>
      <c r="E28" s="38">
        <v>3372.3</v>
      </c>
      <c r="F28" s="38">
        <v>3382.1333333333332</v>
      </c>
      <c r="G28" s="39">
        <v>3356.2666666666664</v>
      </c>
      <c r="H28" s="39">
        <v>3340.2333333333331</v>
      </c>
      <c r="I28" s="39">
        <v>3314.3666666666663</v>
      </c>
      <c r="J28" s="39">
        <v>3398.1666666666665</v>
      </c>
      <c r="K28" s="39">
        <v>3424.0333333333333</v>
      </c>
      <c r="L28" s="39">
        <v>3440.0666666666666</v>
      </c>
      <c r="M28" s="31">
        <v>3408</v>
      </c>
      <c r="N28" s="31">
        <v>3366.1</v>
      </c>
      <c r="O28" s="269">
        <v>5248600</v>
      </c>
      <c r="P28" s="270">
        <v>1.3204123392919192E-2</v>
      </c>
    </row>
    <row r="29" spans="1:16" ht="12.75" customHeight="1">
      <c r="A29" s="31">
        <v>19</v>
      </c>
      <c r="B29" s="32" t="s">
        <v>45</v>
      </c>
      <c r="C29" s="33" t="s">
        <v>61</v>
      </c>
      <c r="D29" s="34">
        <v>45169</v>
      </c>
      <c r="E29" s="38">
        <v>2016.45</v>
      </c>
      <c r="F29" s="38">
        <v>2023.5</v>
      </c>
      <c r="G29" s="39">
        <v>1991.0500000000002</v>
      </c>
      <c r="H29" s="39">
        <v>1965.65</v>
      </c>
      <c r="I29" s="39">
        <v>1933.2000000000003</v>
      </c>
      <c r="J29" s="39">
        <v>2048.9</v>
      </c>
      <c r="K29" s="39">
        <v>2081.35</v>
      </c>
      <c r="L29" s="39">
        <v>2106.75</v>
      </c>
      <c r="M29" s="31">
        <v>2055.9499999999998</v>
      </c>
      <c r="N29" s="31">
        <v>1998.1</v>
      </c>
      <c r="O29" s="269">
        <v>2966094</v>
      </c>
      <c r="P29" s="270">
        <v>0.23957055214723927</v>
      </c>
    </row>
    <row r="30" spans="1:16" ht="12.75" customHeight="1">
      <c r="A30" s="31">
        <v>20</v>
      </c>
      <c r="B30" s="32" t="s">
        <v>45</v>
      </c>
      <c r="C30" s="33" t="s">
        <v>62</v>
      </c>
      <c r="D30" s="34">
        <v>45169</v>
      </c>
      <c r="E30" s="38">
        <v>7246.95</v>
      </c>
      <c r="F30" s="38">
        <v>7122.9000000000005</v>
      </c>
      <c r="G30" s="39">
        <v>6975.8000000000011</v>
      </c>
      <c r="H30" s="39">
        <v>6704.6500000000005</v>
      </c>
      <c r="I30" s="39">
        <v>6557.5500000000011</v>
      </c>
      <c r="J30" s="39">
        <v>7394.0500000000011</v>
      </c>
      <c r="K30" s="39">
        <v>7541.1500000000015</v>
      </c>
      <c r="L30" s="39">
        <v>7812.3000000000011</v>
      </c>
      <c r="M30" s="31">
        <v>7270</v>
      </c>
      <c r="N30" s="31">
        <v>6851.75</v>
      </c>
      <c r="O30" s="269">
        <v>410775</v>
      </c>
      <c r="P30" s="270">
        <v>-6.3760683760683765E-2</v>
      </c>
    </row>
    <row r="31" spans="1:16" ht="12.75" customHeight="1">
      <c r="A31" s="31">
        <v>21</v>
      </c>
      <c r="B31" s="32" t="s">
        <v>63</v>
      </c>
      <c r="C31" s="33" t="s">
        <v>64</v>
      </c>
      <c r="D31" s="34">
        <v>45169</v>
      </c>
      <c r="E31" s="38">
        <v>721.5</v>
      </c>
      <c r="F31" s="38">
        <v>725.03333333333342</v>
      </c>
      <c r="G31" s="39">
        <v>716.41666666666686</v>
      </c>
      <c r="H31" s="39">
        <v>711.33333333333348</v>
      </c>
      <c r="I31" s="39">
        <v>702.71666666666692</v>
      </c>
      <c r="J31" s="39">
        <v>730.11666666666679</v>
      </c>
      <c r="K31" s="39">
        <v>738.73333333333335</v>
      </c>
      <c r="L31" s="39">
        <v>743.81666666666672</v>
      </c>
      <c r="M31" s="31">
        <v>733.65</v>
      </c>
      <c r="N31" s="31">
        <v>719.95</v>
      </c>
      <c r="O31" s="269">
        <v>12942000</v>
      </c>
      <c r="P31" s="270">
        <v>4.3709677419354838E-2</v>
      </c>
    </row>
    <row r="32" spans="1:16" ht="12.75" customHeight="1">
      <c r="A32" s="31">
        <v>22</v>
      </c>
      <c r="B32" s="32" t="s">
        <v>43</v>
      </c>
      <c r="C32" s="33" t="s">
        <v>65</v>
      </c>
      <c r="D32" s="34">
        <v>45169</v>
      </c>
      <c r="E32" s="38">
        <v>824.8</v>
      </c>
      <c r="F32" s="38">
        <v>829</v>
      </c>
      <c r="G32" s="39">
        <v>819.05</v>
      </c>
      <c r="H32" s="39">
        <v>813.3</v>
      </c>
      <c r="I32" s="39">
        <v>803.34999999999991</v>
      </c>
      <c r="J32" s="39">
        <v>834.75</v>
      </c>
      <c r="K32" s="39">
        <v>844.7</v>
      </c>
      <c r="L32" s="39">
        <v>850.45</v>
      </c>
      <c r="M32" s="31">
        <v>838.95</v>
      </c>
      <c r="N32" s="31">
        <v>823.25</v>
      </c>
      <c r="O32" s="269">
        <v>13413400</v>
      </c>
      <c r="P32" s="270">
        <v>1.5605749486652977E-3</v>
      </c>
    </row>
    <row r="33" spans="1:16" ht="12.75" customHeight="1">
      <c r="A33" s="31">
        <v>23</v>
      </c>
      <c r="B33" s="32" t="s">
        <v>63</v>
      </c>
      <c r="C33" s="33" t="s">
        <v>66</v>
      </c>
      <c r="D33" s="34">
        <v>45169</v>
      </c>
      <c r="E33" s="38">
        <v>966.2</v>
      </c>
      <c r="F33" s="38">
        <v>963.88333333333321</v>
      </c>
      <c r="G33" s="39">
        <v>959.86666666666645</v>
      </c>
      <c r="H33" s="39">
        <v>953.53333333333319</v>
      </c>
      <c r="I33" s="39">
        <v>949.51666666666642</v>
      </c>
      <c r="J33" s="39">
        <v>970.21666666666647</v>
      </c>
      <c r="K33" s="39">
        <v>974.23333333333335</v>
      </c>
      <c r="L33" s="39">
        <v>980.56666666666649</v>
      </c>
      <c r="M33" s="31">
        <v>967.9</v>
      </c>
      <c r="N33" s="31">
        <v>957.55</v>
      </c>
      <c r="O33" s="269">
        <v>45326250</v>
      </c>
      <c r="P33" s="270">
        <v>-1.3252421900511593E-2</v>
      </c>
    </row>
    <row r="34" spans="1:16" ht="12.75" customHeight="1">
      <c r="A34" s="31">
        <v>24</v>
      </c>
      <c r="B34" s="32" t="s">
        <v>56</v>
      </c>
      <c r="C34" s="33" t="s">
        <v>67</v>
      </c>
      <c r="D34" s="34">
        <v>45169</v>
      </c>
      <c r="E34" s="38">
        <v>4964.6499999999996</v>
      </c>
      <c r="F34" s="38">
        <v>4968.2166666666662</v>
      </c>
      <c r="G34" s="39">
        <v>4926.4333333333325</v>
      </c>
      <c r="H34" s="39">
        <v>4888.2166666666662</v>
      </c>
      <c r="I34" s="39">
        <v>4846.4333333333325</v>
      </c>
      <c r="J34" s="39">
        <v>5006.4333333333325</v>
      </c>
      <c r="K34" s="39">
        <v>5048.2166666666672</v>
      </c>
      <c r="L34" s="39">
        <v>5086.4333333333325</v>
      </c>
      <c r="M34" s="31">
        <v>5010</v>
      </c>
      <c r="N34" s="31">
        <v>4930</v>
      </c>
      <c r="O34" s="269">
        <v>2423250</v>
      </c>
      <c r="P34" s="270">
        <v>4.7683217580595004E-3</v>
      </c>
    </row>
    <row r="35" spans="1:16" ht="12.75" customHeight="1">
      <c r="A35" s="31">
        <v>25</v>
      </c>
      <c r="B35" s="32" t="s">
        <v>68</v>
      </c>
      <c r="C35" s="33" t="s">
        <v>69</v>
      </c>
      <c r="D35" s="34">
        <v>45169</v>
      </c>
      <c r="E35" s="38">
        <v>1583.7</v>
      </c>
      <c r="F35" s="38">
        <v>1590.95</v>
      </c>
      <c r="G35" s="39">
        <v>1574.75</v>
      </c>
      <c r="H35" s="39">
        <v>1565.8</v>
      </c>
      <c r="I35" s="39">
        <v>1549.6</v>
      </c>
      <c r="J35" s="39">
        <v>1599.9</v>
      </c>
      <c r="K35" s="39">
        <v>1616.1000000000004</v>
      </c>
      <c r="L35" s="39">
        <v>1625.0500000000002</v>
      </c>
      <c r="M35" s="31">
        <v>1607.15</v>
      </c>
      <c r="N35" s="31">
        <v>1582</v>
      </c>
      <c r="O35" s="269">
        <v>8557500</v>
      </c>
      <c r="P35" s="270">
        <v>6.9821227653456677E-2</v>
      </c>
    </row>
    <row r="36" spans="1:16" ht="12.75" customHeight="1">
      <c r="A36" s="31">
        <v>26</v>
      </c>
      <c r="B36" s="32" t="s">
        <v>68</v>
      </c>
      <c r="C36" s="33" t="s">
        <v>70</v>
      </c>
      <c r="D36" s="34">
        <v>45169</v>
      </c>
      <c r="E36" s="38">
        <v>7329.15</v>
      </c>
      <c r="F36" s="38">
        <v>7341.2833333333328</v>
      </c>
      <c r="G36" s="39">
        <v>7295.9666666666653</v>
      </c>
      <c r="H36" s="39">
        <v>7262.7833333333328</v>
      </c>
      <c r="I36" s="39">
        <v>7217.4666666666653</v>
      </c>
      <c r="J36" s="39">
        <v>7374.4666666666653</v>
      </c>
      <c r="K36" s="39">
        <v>7419.7833333333328</v>
      </c>
      <c r="L36" s="39">
        <v>7452.9666666666653</v>
      </c>
      <c r="M36" s="31">
        <v>7386.6</v>
      </c>
      <c r="N36" s="31">
        <v>7308.1</v>
      </c>
      <c r="O36" s="269">
        <v>5164125</v>
      </c>
      <c r="P36" s="270">
        <v>5.1580253521812123E-3</v>
      </c>
    </row>
    <row r="37" spans="1:16" ht="12.75" customHeight="1">
      <c r="A37" s="31">
        <v>27</v>
      </c>
      <c r="B37" s="32" t="s">
        <v>56</v>
      </c>
      <c r="C37" s="33" t="s">
        <v>71</v>
      </c>
      <c r="D37" s="34">
        <v>45169</v>
      </c>
      <c r="E37" s="38">
        <v>2531.1</v>
      </c>
      <c r="F37" s="38">
        <v>2538.7999999999997</v>
      </c>
      <c r="G37" s="39">
        <v>2512.7999999999993</v>
      </c>
      <c r="H37" s="39">
        <v>2494.4999999999995</v>
      </c>
      <c r="I37" s="39">
        <v>2468.4999999999991</v>
      </c>
      <c r="J37" s="39">
        <v>2557.0999999999995</v>
      </c>
      <c r="K37" s="39">
        <v>2583.1000000000004</v>
      </c>
      <c r="L37" s="39">
        <v>2601.3999999999996</v>
      </c>
      <c r="M37" s="31">
        <v>2564.8000000000002</v>
      </c>
      <c r="N37" s="31">
        <v>2520.5</v>
      </c>
      <c r="O37" s="269">
        <v>2004000</v>
      </c>
      <c r="P37" s="270">
        <v>5.5697726930603641E-3</v>
      </c>
    </row>
    <row r="38" spans="1:16" ht="12.75" customHeight="1">
      <c r="A38" s="31">
        <v>28</v>
      </c>
      <c r="B38" s="32" t="s">
        <v>45</v>
      </c>
      <c r="C38" s="33" t="s">
        <v>72</v>
      </c>
      <c r="D38" s="34">
        <v>45169</v>
      </c>
      <c r="E38" s="38">
        <v>411.8</v>
      </c>
      <c r="F38" s="38">
        <v>410.13333333333338</v>
      </c>
      <c r="G38" s="39">
        <v>406.71666666666675</v>
      </c>
      <c r="H38" s="39">
        <v>401.63333333333338</v>
      </c>
      <c r="I38" s="39">
        <v>398.21666666666675</v>
      </c>
      <c r="J38" s="39">
        <v>415.21666666666675</v>
      </c>
      <c r="K38" s="39">
        <v>418.63333333333338</v>
      </c>
      <c r="L38" s="39">
        <v>423.71666666666675</v>
      </c>
      <c r="M38" s="31">
        <v>413.55</v>
      </c>
      <c r="N38" s="31">
        <v>405.05</v>
      </c>
      <c r="O38" s="269">
        <v>10868800</v>
      </c>
      <c r="P38" s="270">
        <v>3.0022744503411674E-2</v>
      </c>
    </row>
    <row r="39" spans="1:16" ht="12.75" customHeight="1">
      <c r="A39" s="31">
        <v>29</v>
      </c>
      <c r="B39" s="32" t="s">
        <v>63</v>
      </c>
      <c r="C39" s="33" t="s">
        <v>73</v>
      </c>
      <c r="D39" s="34">
        <v>45169</v>
      </c>
      <c r="E39" s="38">
        <v>227.9</v>
      </c>
      <c r="F39" s="38">
        <v>227.56666666666669</v>
      </c>
      <c r="G39" s="39">
        <v>225.98333333333338</v>
      </c>
      <c r="H39" s="39">
        <v>224.06666666666669</v>
      </c>
      <c r="I39" s="39">
        <v>222.48333333333338</v>
      </c>
      <c r="J39" s="39">
        <v>229.48333333333338</v>
      </c>
      <c r="K39" s="39">
        <v>231.06666666666669</v>
      </c>
      <c r="L39" s="39">
        <v>232.98333333333338</v>
      </c>
      <c r="M39" s="31">
        <v>229.15</v>
      </c>
      <c r="N39" s="31">
        <v>225.65</v>
      </c>
      <c r="O39" s="269">
        <v>84755000</v>
      </c>
      <c r="P39" s="270">
        <v>7.5487398953875415E-3</v>
      </c>
    </row>
    <row r="40" spans="1:16" ht="12.75" customHeight="1">
      <c r="A40" s="31">
        <v>30</v>
      </c>
      <c r="B40" s="32" t="s">
        <v>63</v>
      </c>
      <c r="C40" s="33" t="s">
        <v>74</v>
      </c>
      <c r="D40" s="34">
        <v>45169</v>
      </c>
      <c r="E40" s="38">
        <v>202.45</v>
      </c>
      <c r="F40" s="38">
        <v>202.68333333333331</v>
      </c>
      <c r="G40" s="39">
        <v>200.86666666666662</v>
      </c>
      <c r="H40" s="39">
        <v>199.2833333333333</v>
      </c>
      <c r="I40" s="39">
        <v>197.46666666666661</v>
      </c>
      <c r="J40" s="39">
        <v>204.26666666666662</v>
      </c>
      <c r="K40" s="39">
        <v>206.08333333333329</v>
      </c>
      <c r="L40" s="39">
        <v>207.66666666666663</v>
      </c>
      <c r="M40" s="31">
        <v>204.5</v>
      </c>
      <c r="N40" s="31">
        <v>201.1</v>
      </c>
      <c r="O40" s="269">
        <v>117965250</v>
      </c>
      <c r="P40" s="270">
        <v>2.4071911025341525E-2</v>
      </c>
    </row>
    <row r="41" spans="1:16" ht="12.75" customHeight="1">
      <c r="A41" s="31">
        <v>31</v>
      </c>
      <c r="B41" s="32" t="s">
        <v>59</v>
      </c>
      <c r="C41" s="33" t="s">
        <v>75</v>
      </c>
      <c r="D41" s="34">
        <v>45169</v>
      </c>
      <c r="E41" s="38">
        <v>1730.15</v>
      </c>
      <c r="F41" s="38">
        <v>1728.8166666666666</v>
      </c>
      <c r="G41" s="39">
        <v>1719.7833333333333</v>
      </c>
      <c r="H41" s="39">
        <v>1709.4166666666667</v>
      </c>
      <c r="I41" s="39">
        <v>1700.3833333333334</v>
      </c>
      <c r="J41" s="39">
        <v>1739.1833333333332</v>
      </c>
      <c r="K41" s="39">
        <v>1748.2166666666665</v>
      </c>
      <c r="L41" s="39">
        <v>1758.583333333333</v>
      </c>
      <c r="M41" s="31">
        <v>1737.85</v>
      </c>
      <c r="N41" s="31">
        <v>1718.45</v>
      </c>
      <c r="O41" s="269">
        <v>1701750</v>
      </c>
      <c r="P41" s="270">
        <v>2.7161611588954276E-2</v>
      </c>
    </row>
    <row r="42" spans="1:16" ht="12.75" customHeight="1">
      <c r="A42" s="31">
        <v>32</v>
      </c>
      <c r="B42" s="32" t="s">
        <v>41</v>
      </c>
      <c r="C42" s="33" t="s">
        <v>76</v>
      </c>
      <c r="D42" s="34">
        <v>45169</v>
      </c>
      <c r="E42" s="38">
        <v>130.75</v>
      </c>
      <c r="F42" s="38">
        <v>131.68333333333334</v>
      </c>
      <c r="G42" s="39">
        <v>129.36666666666667</v>
      </c>
      <c r="H42" s="39">
        <v>127.98333333333335</v>
      </c>
      <c r="I42" s="39">
        <v>125.66666666666669</v>
      </c>
      <c r="J42" s="39">
        <v>133.06666666666666</v>
      </c>
      <c r="K42" s="39">
        <v>135.38333333333333</v>
      </c>
      <c r="L42" s="39">
        <v>136.76666666666665</v>
      </c>
      <c r="M42" s="31">
        <v>134</v>
      </c>
      <c r="N42" s="31">
        <v>130.30000000000001</v>
      </c>
      <c r="O42" s="269">
        <v>82040100</v>
      </c>
      <c r="P42" s="270">
        <v>1.1952471349223089E-2</v>
      </c>
    </row>
    <row r="43" spans="1:16" ht="12.75" customHeight="1">
      <c r="A43" s="31">
        <v>33</v>
      </c>
      <c r="B43" s="32" t="s">
        <v>59</v>
      </c>
      <c r="C43" s="33" t="s">
        <v>77</v>
      </c>
      <c r="D43" s="34">
        <v>45169</v>
      </c>
      <c r="E43" s="38">
        <v>704</v>
      </c>
      <c r="F43" s="38">
        <v>696.85</v>
      </c>
      <c r="G43" s="39">
        <v>687.75</v>
      </c>
      <c r="H43" s="39">
        <v>671.5</v>
      </c>
      <c r="I43" s="39">
        <v>662.4</v>
      </c>
      <c r="J43" s="39">
        <v>713.1</v>
      </c>
      <c r="K43" s="39">
        <v>722.20000000000016</v>
      </c>
      <c r="L43" s="39">
        <v>738.45</v>
      </c>
      <c r="M43" s="31">
        <v>705.95</v>
      </c>
      <c r="N43" s="31">
        <v>680.6</v>
      </c>
      <c r="O43" s="269">
        <v>6944300</v>
      </c>
      <c r="P43" s="270">
        <v>9.1081921880400971E-2</v>
      </c>
    </row>
    <row r="44" spans="1:16" ht="12.75" customHeight="1">
      <c r="A44" s="31">
        <v>34</v>
      </c>
      <c r="B44" s="32" t="s">
        <v>56</v>
      </c>
      <c r="C44" s="33" t="s">
        <v>78</v>
      </c>
      <c r="D44" s="34">
        <v>45169</v>
      </c>
      <c r="E44" s="38">
        <v>939.25</v>
      </c>
      <c r="F44" s="38">
        <v>937.26666666666677</v>
      </c>
      <c r="G44" s="39">
        <v>930.83333333333348</v>
      </c>
      <c r="H44" s="39">
        <v>922.41666666666674</v>
      </c>
      <c r="I44" s="39">
        <v>915.98333333333346</v>
      </c>
      <c r="J44" s="39">
        <v>945.68333333333351</v>
      </c>
      <c r="K44" s="39">
        <v>952.11666666666667</v>
      </c>
      <c r="L44" s="39">
        <v>960.53333333333353</v>
      </c>
      <c r="M44" s="31">
        <v>943.7</v>
      </c>
      <c r="N44" s="31">
        <v>928.85</v>
      </c>
      <c r="O44" s="269">
        <v>8116000</v>
      </c>
      <c r="P44" s="270">
        <v>-3.3464332499702272E-2</v>
      </c>
    </row>
    <row r="45" spans="1:16" ht="12.75" customHeight="1">
      <c r="A45" s="31">
        <v>35</v>
      </c>
      <c r="B45" s="32" t="s">
        <v>79</v>
      </c>
      <c r="C45" s="33" t="s">
        <v>80</v>
      </c>
      <c r="D45" s="34">
        <v>45169</v>
      </c>
      <c r="E45" s="38">
        <v>893.3</v>
      </c>
      <c r="F45" s="38">
        <v>895.41666666666663</v>
      </c>
      <c r="G45" s="39">
        <v>889.98333333333323</v>
      </c>
      <c r="H45" s="39">
        <v>886.66666666666663</v>
      </c>
      <c r="I45" s="39">
        <v>881.23333333333323</v>
      </c>
      <c r="J45" s="39">
        <v>898.73333333333323</v>
      </c>
      <c r="K45" s="39">
        <v>904.16666666666663</v>
      </c>
      <c r="L45" s="39">
        <v>907.48333333333323</v>
      </c>
      <c r="M45" s="31">
        <v>900.85</v>
      </c>
      <c r="N45" s="31">
        <v>892.1</v>
      </c>
      <c r="O45" s="269">
        <v>38802750</v>
      </c>
      <c r="P45" s="270">
        <v>1.3699650063286427E-2</v>
      </c>
    </row>
    <row r="46" spans="1:16" ht="12.75" customHeight="1">
      <c r="A46" s="31">
        <v>36</v>
      </c>
      <c r="B46" s="32" t="s">
        <v>41</v>
      </c>
      <c r="C46" s="33" t="s">
        <v>81</v>
      </c>
      <c r="D46" s="34">
        <v>45169</v>
      </c>
      <c r="E46" s="38">
        <v>105.2</v>
      </c>
      <c r="F46" s="38">
        <v>105.73333333333333</v>
      </c>
      <c r="G46" s="39">
        <v>104.01666666666667</v>
      </c>
      <c r="H46" s="39">
        <v>102.83333333333333</v>
      </c>
      <c r="I46" s="39">
        <v>101.11666666666666</v>
      </c>
      <c r="J46" s="39">
        <v>106.91666666666667</v>
      </c>
      <c r="K46" s="39">
        <v>108.63333333333334</v>
      </c>
      <c r="L46" s="39">
        <v>109.81666666666668</v>
      </c>
      <c r="M46" s="31">
        <v>107.45</v>
      </c>
      <c r="N46" s="31">
        <v>104.55</v>
      </c>
      <c r="O46" s="269">
        <v>109672500</v>
      </c>
      <c r="P46" s="270">
        <v>2.9672712933753943E-2</v>
      </c>
    </row>
    <row r="47" spans="1:16" ht="12.75" customHeight="1">
      <c r="A47" s="31">
        <v>37</v>
      </c>
      <c r="B47" s="32" t="s">
        <v>43</v>
      </c>
      <c r="C47" s="33" t="s">
        <v>82</v>
      </c>
      <c r="D47" s="34">
        <v>45169</v>
      </c>
      <c r="E47" s="38">
        <v>258.2</v>
      </c>
      <c r="F47" s="38">
        <v>259.2</v>
      </c>
      <c r="G47" s="39">
        <v>255.79999999999995</v>
      </c>
      <c r="H47" s="39">
        <v>253.39999999999998</v>
      </c>
      <c r="I47" s="39">
        <v>249.99999999999994</v>
      </c>
      <c r="J47" s="39">
        <v>261.59999999999997</v>
      </c>
      <c r="K47" s="39">
        <v>264.99999999999994</v>
      </c>
      <c r="L47" s="39">
        <v>267.39999999999998</v>
      </c>
      <c r="M47" s="31">
        <v>262.60000000000002</v>
      </c>
      <c r="N47" s="31">
        <v>256.8</v>
      </c>
      <c r="O47" s="269">
        <v>31385000</v>
      </c>
      <c r="P47" s="270">
        <v>1.0300981812328988E-2</v>
      </c>
    </row>
    <row r="48" spans="1:16" ht="12.75" customHeight="1">
      <c r="A48" s="31">
        <v>38</v>
      </c>
      <c r="B48" s="32" t="s">
        <v>56</v>
      </c>
      <c r="C48" s="33" t="s">
        <v>83</v>
      </c>
      <c r="D48" s="34">
        <v>45169</v>
      </c>
      <c r="E48" s="38">
        <v>19166.45</v>
      </c>
      <c r="F48" s="38">
        <v>19203.816666666666</v>
      </c>
      <c r="G48" s="39">
        <v>19057.633333333331</v>
      </c>
      <c r="H48" s="39">
        <v>18948.816666666666</v>
      </c>
      <c r="I48" s="39">
        <v>18802.633333333331</v>
      </c>
      <c r="J48" s="39">
        <v>19312.633333333331</v>
      </c>
      <c r="K48" s="39">
        <v>19458.816666666666</v>
      </c>
      <c r="L48" s="39">
        <v>19567.633333333331</v>
      </c>
      <c r="M48" s="31">
        <v>19350</v>
      </c>
      <c r="N48" s="31">
        <v>19095</v>
      </c>
      <c r="O48" s="269">
        <v>167700</v>
      </c>
      <c r="P48" s="270">
        <v>-4.6617396247868106E-2</v>
      </c>
    </row>
    <row r="49" spans="1:16" ht="12.75" customHeight="1">
      <c r="A49" s="31">
        <v>39</v>
      </c>
      <c r="B49" s="32" t="s">
        <v>84</v>
      </c>
      <c r="C49" s="33" t="s">
        <v>85</v>
      </c>
      <c r="D49" s="34">
        <v>45169</v>
      </c>
      <c r="E49" s="38">
        <v>376.6</v>
      </c>
      <c r="F49" s="38">
        <v>376.09999999999997</v>
      </c>
      <c r="G49" s="39">
        <v>373.29999999999995</v>
      </c>
      <c r="H49" s="39">
        <v>370</v>
      </c>
      <c r="I49" s="39">
        <v>367.2</v>
      </c>
      <c r="J49" s="39">
        <v>379.39999999999992</v>
      </c>
      <c r="K49" s="39">
        <v>382.2</v>
      </c>
      <c r="L49" s="39">
        <v>385.49999999999989</v>
      </c>
      <c r="M49" s="31">
        <v>378.9</v>
      </c>
      <c r="N49" s="31">
        <v>372.8</v>
      </c>
      <c r="O49" s="269">
        <v>28638000</v>
      </c>
      <c r="P49" s="270">
        <v>2.6782833171990966E-2</v>
      </c>
    </row>
    <row r="50" spans="1:16" ht="12.75" customHeight="1">
      <c r="A50" s="31">
        <v>40</v>
      </c>
      <c r="B50" s="32" t="s">
        <v>59</v>
      </c>
      <c r="C50" s="33" t="s">
        <v>86</v>
      </c>
      <c r="D50" s="34">
        <v>45169</v>
      </c>
      <c r="E50" s="38">
        <v>4833.95</v>
      </c>
      <c r="F50" s="38">
        <v>4823.9333333333334</v>
      </c>
      <c r="G50" s="39">
        <v>4789.5666666666666</v>
      </c>
      <c r="H50" s="39">
        <v>4745.1833333333334</v>
      </c>
      <c r="I50" s="39">
        <v>4710.8166666666666</v>
      </c>
      <c r="J50" s="39">
        <v>4868.3166666666666</v>
      </c>
      <c r="K50" s="39">
        <v>4902.6833333333334</v>
      </c>
      <c r="L50" s="39">
        <v>4947.0666666666666</v>
      </c>
      <c r="M50" s="31">
        <v>4858.3</v>
      </c>
      <c r="N50" s="31">
        <v>4779.55</v>
      </c>
      <c r="O50" s="269">
        <v>1827200</v>
      </c>
      <c r="P50" s="270">
        <v>0.11401048652603341</v>
      </c>
    </row>
    <row r="51" spans="1:16" ht="12.75" customHeight="1">
      <c r="A51" s="31">
        <v>41</v>
      </c>
      <c r="B51" s="32" t="s">
        <v>87</v>
      </c>
      <c r="C51" s="33" t="s">
        <v>88</v>
      </c>
      <c r="D51" s="34">
        <v>45169</v>
      </c>
      <c r="E51" s="38">
        <v>435.45</v>
      </c>
      <c r="F51" s="38">
        <v>433.88333333333327</v>
      </c>
      <c r="G51" s="39">
        <v>429.86666666666656</v>
      </c>
      <c r="H51" s="39">
        <v>424.2833333333333</v>
      </c>
      <c r="I51" s="39">
        <v>420.26666666666659</v>
      </c>
      <c r="J51" s="39">
        <v>439.46666666666653</v>
      </c>
      <c r="K51" s="39">
        <v>443.48333333333329</v>
      </c>
      <c r="L51" s="39">
        <v>449.06666666666649</v>
      </c>
      <c r="M51" s="31">
        <v>437.9</v>
      </c>
      <c r="N51" s="31">
        <v>428.3</v>
      </c>
      <c r="O51" s="269">
        <v>8400000</v>
      </c>
      <c r="P51" s="270">
        <v>-4.5237553989543079E-2</v>
      </c>
    </row>
    <row r="52" spans="1:16" ht="12.75" customHeight="1">
      <c r="A52" s="31">
        <v>42</v>
      </c>
      <c r="B52" s="32" t="s">
        <v>63</v>
      </c>
      <c r="C52" s="33" t="s">
        <v>89</v>
      </c>
      <c r="D52" s="34">
        <v>45169</v>
      </c>
      <c r="E52" s="38">
        <v>343.65</v>
      </c>
      <c r="F52" s="38">
        <v>344.06666666666666</v>
      </c>
      <c r="G52" s="39">
        <v>339.58333333333331</v>
      </c>
      <c r="H52" s="39">
        <v>335.51666666666665</v>
      </c>
      <c r="I52" s="39">
        <v>331.0333333333333</v>
      </c>
      <c r="J52" s="39">
        <v>348.13333333333333</v>
      </c>
      <c r="K52" s="39">
        <v>352.61666666666667</v>
      </c>
      <c r="L52" s="39">
        <v>356.68333333333334</v>
      </c>
      <c r="M52" s="31">
        <v>348.55</v>
      </c>
      <c r="N52" s="31">
        <v>340</v>
      </c>
      <c r="O52" s="269">
        <v>47044800</v>
      </c>
      <c r="P52" s="270">
        <v>-9.7471475259446137E-4</v>
      </c>
    </row>
    <row r="53" spans="1:16" ht="12.75" customHeight="1">
      <c r="A53" s="31">
        <v>43</v>
      </c>
      <c r="B53" s="32" t="s">
        <v>68</v>
      </c>
      <c r="C53" s="33" t="s">
        <v>90</v>
      </c>
      <c r="D53" s="34">
        <v>45169</v>
      </c>
      <c r="E53" s="38">
        <v>743.6</v>
      </c>
      <c r="F53" s="38">
        <v>746.98333333333323</v>
      </c>
      <c r="G53" s="39">
        <v>735.16666666666652</v>
      </c>
      <c r="H53" s="39">
        <v>726.73333333333323</v>
      </c>
      <c r="I53" s="39">
        <v>714.91666666666652</v>
      </c>
      <c r="J53" s="39">
        <v>755.41666666666652</v>
      </c>
      <c r="K53" s="39">
        <v>767.23333333333335</v>
      </c>
      <c r="L53" s="39">
        <v>775.66666666666652</v>
      </c>
      <c r="M53" s="31">
        <v>758.8</v>
      </c>
      <c r="N53" s="31">
        <v>738.55</v>
      </c>
      <c r="O53" s="269">
        <v>5876325</v>
      </c>
      <c r="P53" s="270">
        <v>5.3377814845704755E-3</v>
      </c>
    </row>
    <row r="54" spans="1:16" ht="12.75" customHeight="1">
      <c r="A54" s="31">
        <v>44</v>
      </c>
      <c r="B54" s="32" t="s">
        <v>45</v>
      </c>
      <c r="C54" s="33" t="s">
        <v>91</v>
      </c>
      <c r="D54" s="34">
        <v>45169</v>
      </c>
      <c r="E54" s="38">
        <v>280.45</v>
      </c>
      <c r="F54" s="38">
        <v>279.0333333333333</v>
      </c>
      <c r="G54" s="39">
        <v>276.16666666666663</v>
      </c>
      <c r="H54" s="39">
        <v>271.88333333333333</v>
      </c>
      <c r="I54" s="39">
        <v>269.01666666666665</v>
      </c>
      <c r="J54" s="39">
        <v>283.31666666666661</v>
      </c>
      <c r="K54" s="39">
        <v>286.18333333333328</v>
      </c>
      <c r="L54" s="39">
        <v>290.46666666666658</v>
      </c>
      <c r="M54" s="31">
        <v>281.89999999999998</v>
      </c>
      <c r="N54" s="31">
        <v>274.75</v>
      </c>
      <c r="O54" s="269">
        <v>12621700</v>
      </c>
      <c r="P54" s="270">
        <v>5.294024409573625E-2</v>
      </c>
    </row>
    <row r="55" spans="1:16" ht="12.75" customHeight="1">
      <c r="A55" s="31">
        <v>45</v>
      </c>
      <c r="B55" s="32" t="s">
        <v>68</v>
      </c>
      <c r="C55" s="33" t="s">
        <v>92</v>
      </c>
      <c r="D55" s="34">
        <v>45169</v>
      </c>
      <c r="E55" s="38">
        <v>1138.8499999999999</v>
      </c>
      <c r="F55" s="38">
        <v>1138.5666666666668</v>
      </c>
      <c r="G55" s="39">
        <v>1132.1833333333336</v>
      </c>
      <c r="H55" s="39">
        <v>1125.5166666666669</v>
      </c>
      <c r="I55" s="39">
        <v>1119.1333333333337</v>
      </c>
      <c r="J55" s="39">
        <v>1145.2333333333336</v>
      </c>
      <c r="K55" s="39">
        <v>1151.6166666666668</v>
      </c>
      <c r="L55" s="39">
        <v>1158.2833333333335</v>
      </c>
      <c r="M55" s="31">
        <v>1144.95</v>
      </c>
      <c r="N55" s="31">
        <v>1131.9000000000001</v>
      </c>
      <c r="O55" s="269">
        <v>11272500</v>
      </c>
      <c r="P55" s="270">
        <v>-1.6897416330535268E-2</v>
      </c>
    </row>
    <row r="56" spans="1:16" ht="12.75" customHeight="1">
      <c r="A56" s="31">
        <v>46</v>
      </c>
      <c r="B56" s="32" t="s">
        <v>43</v>
      </c>
      <c r="C56" s="33" t="s">
        <v>93</v>
      </c>
      <c r="D56" s="34">
        <v>45169</v>
      </c>
      <c r="E56" s="38">
        <v>1187.5999999999999</v>
      </c>
      <c r="F56" s="38">
        <v>1187.2666666666667</v>
      </c>
      <c r="G56" s="39">
        <v>1178.9833333333333</v>
      </c>
      <c r="H56" s="39">
        <v>1170.3666666666668</v>
      </c>
      <c r="I56" s="39">
        <v>1162.0833333333335</v>
      </c>
      <c r="J56" s="39">
        <v>1195.8833333333332</v>
      </c>
      <c r="K56" s="39">
        <v>1204.1666666666665</v>
      </c>
      <c r="L56" s="39">
        <v>1212.7833333333331</v>
      </c>
      <c r="M56" s="31">
        <v>1195.55</v>
      </c>
      <c r="N56" s="31">
        <v>1178.6500000000001</v>
      </c>
      <c r="O56" s="269">
        <v>10362950</v>
      </c>
      <c r="P56" s="270">
        <v>-1.4952116156935435E-2</v>
      </c>
    </row>
    <row r="57" spans="1:16" ht="12.75" customHeight="1">
      <c r="A57" s="31">
        <v>47</v>
      </c>
      <c r="B57" s="32" t="s">
        <v>45</v>
      </c>
      <c r="C57" s="33" t="s">
        <v>94</v>
      </c>
      <c r="D57" s="34">
        <v>45169</v>
      </c>
      <c r="E57" s="38">
        <v>238.55</v>
      </c>
      <c r="F57" s="38">
        <v>234.73333333333335</v>
      </c>
      <c r="G57" s="39">
        <v>230.1166666666667</v>
      </c>
      <c r="H57" s="39">
        <v>221.68333333333337</v>
      </c>
      <c r="I57" s="39">
        <v>217.06666666666672</v>
      </c>
      <c r="J57" s="39">
        <v>243.16666666666669</v>
      </c>
      <c r="K57" s="39">
        <v>247.78333333333336</v>
      </c>
      <c r="L57" s="39">
        <v>256.2166666666667</v>
      </c>
      <c r="M57" s="31">
        <v>239.35</v>
      </c>
      <c r="N57" s="31">
        <v>226.3</v>
      </c>
      <c r="O57" s="269">
        <v>62092800</v>
      </c>
      <c r="P57" s="270">
        <v>7.1304347826086953E-2</v>
      </c>
    </row>
    <row r="58" spans="1:16" ht="12.75" customHeight="1">
      <c r="A58" s="31">
        <v>48</v>
      </c>
      <c r="B58" s="32" t="s">
        <v>87</v>
      </c>
      <c r="C58" s="33" t="s">
        <v>95</v>
      </c>
      <c r="D58" s="34">
        <v>45169</v>
      </c>
      <c r="E58" s="38">
        <v>4844.3</v>
      </c>
      <c r="F58" s="38">
        <v>4797.6500000000005</v>
      </c>
      <c r="G58" s="39">
        <v>4741.7000000000007</v>
      </c>
      <c r="H58" s="39">
        <v>4639.1000000000004</v>
      </c>
      <c r="I58" s="39">
        <v>4583.1500000000005</v>
      </c>
      <c r="J58" s="39">
        <v>4900.2500000000009</v>
      </c>
      <c r="K58" s="39">
        <v>4956.2</v>
      </c>
      <c r="L58" s="39">
        <v>5058.8000000000011</v>
      </c>
      <c r="M58" s="31">
        <v>4853.6000000000004</v>
      </c>
      <c r="N58" s="31">
        <v>4695.05</v>
      </c>
      <c r="O58" s="269">
        <v>688650</v>
      </c>
      <c r="P58" s="270">
        <v>-6.6869918699186986E-2</v>
      </c>
    </row>
    <row r="59" spans="1:16" ht="12.75" customHeight="1">
      <c r="A59" s="31">
        <v>49</v>
      </c>
      <c r="B59" s="32" t="s">
        <v>59</v>
      </c>
      <c r="C59" s="33" t="s">
        <v>96</v>
      </c>
      <c r="D59" s="34">
        <v>45169</v>
      </c>
      <c r="E59" s="38">
        <v>2021.35</v>
      </c>
      <c r="F59" s="38">
        <v>2026.9833333333333</v>
      </c>
      <c r="G59" s="39">
        <v>2006.9666666666667</v>
      </c>
      <c r="H59" s="39">
        <v>1992.5833333333333</v>
      </c>
      <c r="I59" s="39">
        <v>1972.5666666666666</v>
      </c>
      <c r="J59" s="39">
        <v>2041.3666666666668</v>
      </c>
      <c r="K59" s="39">
        <v>2061.3833333333337</v>
      </c>
      <c r="L59" s="39">
        <v>2075.7666666666669</v>
      </c>
      <c r="M59" s="31">
        <v>2047</v>
      </c>
      <c r="N59" s="31">
        <v>2012.6</v>
      </c>
      <c r="O59" s="269">
        <v>2684500</v>
      </c>
      <c r="P59" s="270">
        <v>-2.2680937818552498E-2</v>
      </c>
    </row>
    <row r="60" spans="1:16" ht="12.75" customHeight="1">
      <c r="A60" s="31">
        <v>50</v>
      </c>
      <c r="B60" s="32" t="s">
        <v>45</v>
      </c>
      <c r="C60" s="33" t="s">
        <v>97</v>
      </c>
      <c r="D60" s="34">
        <v>45169</v>
      </c>
      <c r="E60" s="38">
        <v>696.25</v>
      </c>
      <c r="F60" s="38">
        <v>697.36666666666679</v>
      </c>
      <c r="G60" s="39">
        <v>690.0833333333336</v>
      </c>
      <c r="H60" s="39">
        <v>683.91666666666686</v>
      </c>
      <c r="I60" s="39">
        <v>676.63333333333367</v>
      </c>
      <c r="J60" s="39">
        <v>703.53333333333353</v>
      </c>
      <c r="K60" s="39">
        <v>710.81666666666683</v>
      </c>
      <c r="L60" s="39">
        <v>716.98333333333346</v>
      </c>
      <c r="M60" s="31">
        <v>704.65</v>
      </c>
      <c r="N60" s="31">
        <v>691.2</v>
      </c>
      <c r="O60" s="269">
        <v>4706000</v>
      </c>
      <c r="P60" s="270">
        <v>4.7873524827432644E-2</v>
      </c>
    </row>
    <row r="61" spans="1:16" ht="12.75" customHeight="1">
      <c r="A61" s="31">
        <v>51</v>
      </c>
      <c r="B61" s="32" t="s">
        <v>45</v>
      </c>
      <c r="C61" s="33" t="s">
        <v>98</v>
      </c>
      <c r="D61" s="34">
        <v>45169</v>
      </c>
      <c r="E61" s="38">
        <v>1051.25</v>
      </c>
      <c r="F61" s="38">
        <v>1045.75</v>
      </c>
      <c r="G61" s="39">
        <v>1034.5999999999999</v>
      </c>
      <c r="H61" s="39">
        <v>1017.9499999999998</v>
      </c>
      <c r="I61" s="39">
        <v>1006.7999999999997</v>
      </c>
      <c r="J61" s="39">
        <v>1062.4000000000001</v>
      </c>
      <c r="K61" s="39">
        <v>1073.5500000000002</v>
      </c>
      <c r="L61" s="39">
        <v>1090.2000000000003</v>
      </c>
      <c r="M61" s="31">
        <v>1056.9000000000001</v>
      </c>
      <c r="N61" s="31">
        <v>1029.0999999999999</v>
      </c>
      <c r="O61" s="269">
        <v>2033500</v>
      </c>
      <c r="P61" s="270">
        <v>-9.5297415135471811E-2</v>
      </c>
    </row>
    <row r="62" spans="1:16" ht="12.75" customHeight="1">
      <c r="A62" s="31">
        <v>52</v>
      </c>
      <c r="B62" s="32" t="s">
        <v>41</v>
      </c>
      <c r="C62" s="33" t="s">
        <v>99</v>
      </c>
      <c r="D62" s="34">
        <v>45169</v>
      </c>
      <c r="E62" s="38">
        <v>293.89999999999998</v>
      </c>
      <c r="F62" s="38">
        <v>295.11666666666662</v>
      </c>
      <c r="G62" s="39">
        <v>291.23333333333323</v>
      </c>
      <c r="H62" s="39">
        <v>288.56666666666661</v>
      </c>
      <c r="I62" s="39">
        <v>284.68333333333322</v>
      </c>
      <c r="J62" s="39">
        <v>297.78333333333325</v>
      </c>
      <c r="K62" s="39">
        <v>301.66666666666657</v>
      </c>
      <c r="L62" s="39">
        <v>304.33333333333326</v>
      </c>
      <c r="M62" s="31">
        <v>299</v>
      </c>
      <c r="N62" s="31">
        <v>292.45</v>
      </c>
      <c r="O62" s="269">
        <v>14574600</v>
      </c>
      <c r="P62" s="270">
        <v>-1.0388658029821559E-2</v>
      </c>
    </row>
    <row r="63" spans="1:16" ht="12.75" customHeight="1">
      <c r="A63" s="31">
        <v>53</v>
      </c>
      <c r="B63" s="32" t="s">
        <v>63</v>
      </c>
      <c r="C63" s="33" t="s">
        <v>100</v>
      </c>
      <c r="D63" s="34">
        <v>45169</v>
      </c>
      <c r="E63" s="38">
        <v>134.69999999999999</v>
      </c>
      <c r="F63" s="38">
        <v>134.78333333333333</v>
      </c>
      <c r="G63" s="39">
        <v>133.61666666666667</v>
      </c>
      <c r="H63" s="39">
        <v>132.53333333333333</v>
      </c>
      <c r="I63" s="39">
        <v>131.36666666666667</v>
      </c>
      <c r="J63" s="39">
        <v>135.86666666666667</v>
      </c>
      <c r="K63" s="39">
        <v>137.03333333333336</v>
      </c>
      <c r="L63" s="39">
        <v>138.11666666666667</v>
      </c>
      <c r="M63" s="31">
        <v>135.94999999999999</v>
      </c>
      <c r="N63" s="31">
        <v>133.69999999999999</v>
      </c>
      <c r="O63" s="269">
        <v>36150000</v>
      </c>
      <c r="P63" s="270">
        <v>-3.8578120694406173E-3</v>
      </c>
    </row>
    <row r="64" spans="1:16" ht="12.75" customHeight="1">
      <c r="A64" s="31">
        <v>54</v>
      </c>
      <c r="B64" s="32" t="s">
        <v>41</v>
      </c>
      <c r="C64" s="33" t="s">
        <v>101</v>
      </c>
      <c r="D64" s="34">
        <v>45169</v>
      </c>
      <c r="E64" s="38">
        <v>1943.05</v>
      </c>
      <c r="F64" s="38">
        <v>1960.4166666666667</v>
      </c>
      <c r="G64" s="39">
        <v>1922.8333333333335</v>
      </c>
      <c r="H64" s="39">
        <v>1902.6166666666668</v>
      </c>
      <c r="I64" s="39">
        <v>1865.0333333333335</v>
      </c>
      <c r="J64" s="39">
        <v>1980.6333333333334</v>
      </c>
      <c r="K64" s="39">
        <v>2018.2166666666669</v>
      </c>
      <c r="L64" s="39">
        <v>2038.4333333333334</v>
      </c>
      <c r="M64" s="31">
        <v>1998</v>
      </c>
      <c r="N64" s="31">
        <v>1940.2</v>
      </c>
      <c r="O64" s="269">
        <v>3924600</v>
      </c>
      <c r="P64" s="270">
        <v>7.8483099752679308E-2</v>
      </c>
    </row>
    <row r="65" spans="1:16" ht="12.75" customHeight="1">
      <c r="A65" s="31">
        <v>55</v>
      </c>
      <c r="B65" s="32" t="s">
        <v>59</v>
      </c>
      <c r="C65" s="33" t="s">
        <v>102</v>
      </c>
      <c r="D65" s="34">
        <v>45169</v>
      </c>
      <c r="E65" s="38">
        <v>573.85</v>
      </c>
      <c r="F65" s="38">
        <v>575.63333333333333</v>
      </c>
      <c r="G65" s="39">
        <v>570.86666666666667</v>
      </c>
      <c r="H65" s="39">
        <v>567.88333333333333</v>
      </c>
      <c r="I65" s="39">
        <v>563.11666666666667</v>
      </c>
      <c r="J65" s="39">
        <v>578.61666666666667</v>
      </c>
      <c r="K65" s="39">
        <v>583.38333333333333</v>
      </c>
      <c r="L65" s="39">
        <v>586.36666666666667</v>
      </c>
      <c r="M65" s="31">
        <v>580.4</v>
      </c>
      <c r="N65" s="31">
        <v>572.65</v>
      </c>
      <c r="O65" s="269">
        <v>14221250</v>
      </c>
      <c r="P65" s="270">
        <v>3.2395644283121597E-2</v>
      </c>
    </row>
    <row r="66" spans="1:16" ht="12.75" customHeight="1">
      <c r="A66" s="31">
        <v>56</v>
      </c>
      <c r="B66" s="32" t="s">
        <v>49</v>
      </c>
      <c r="C66" s="33" t="s">
        <v>103</v>
      </c>
      <c r="D66" s="34">
        <v>45169</v>
      </c>
      <c r="E66" s="38">
        <v>1999</v>
      </c>
      <c r="F66" s="38">
        <v>1984.6166666666668</v>
      </c>
      <c r="G66" s="39">
        <v>1966.2333333333336</v>
      </c>
      <c r="H66" s="39">
        <v>1933.4666666666667</v>
      </c>
      <c r="I66" s="39">
        <v>1915.0833333333335</v>
      </c>
      <c r="J66" s="39">
        <v>2017.3833333333337</v>
      </c>
      <c r="K66" s="39">
        <v>2035.7666666666669</v>
      </c>
      <c r="L66" s="39">
        <v>2068.5333333333338</v>
      </c>
      <c r="M66" s="31">
        <v>2003</v>
      </c>
      <c r="N66" s="31">
        <v>1951.85</v>
      </c>
      <c r="O66" s="269">
        <v>1848000</v>
      </c>
      <c r="P66" s="270">
        <v>-5.642073015062548E-2</v>
      </c>
    </row>
    <row r="67" spans="1:16" ht="12.75" customHeight="1">
      <c r="A67" s="31">
        <v>57</v>
      </c>
      <c r="B67" s="32" t="s">
        <v>39</v>
      </c>
      <c r="C67" s="33" t="s">
        <v>104</v>
      </c>
      <c r="D67" s="34">
        <v>45169</v>
      </c>
      <c r="E67" s="38">
        <v>2059.9499999999998</v>
      </c>
      <c r="F67" s="38">
        <v>2047.8833333333332</v>
      </c>
      <c r="G67" s="39">
        <v>2030.9166666666665</v>
      </c>
      <c r="H67" s="39">
        <v>2001.8833333333332</v>
      </c>
      <c r="I67" s="39">
        <v>1984.9166666666665</v>
      </c>
      <c r="J67" s="39">
        <v>2076.9166666666665</v>
      </c>
      <c r="K67" s="39">
        <v>2093.8833333333337</v>
      </c>
      <c r="L67" s="39">
        <v>2122.9166666666665</v>
      </c>
      <c r="M67" s="31">
        <v>2064.85</v>
      </c>
      <c r="N67" s="31">
        <v>2018.85</v>
      </c>
      <c r="O67" s="269">
        <v>2546700</v>
      </c>
      <c r="P67" s="270">
        <v>2.6481257557436518E-2</v>
      </c>
    </row>
    <row r="68" spans="1:16" ht="12.75" customHeight="1">
      <c r="A68" s="31">
        <v>58</v>
      </c>
      <c r="B68" s="32" t="s">
        <v>45</v>
      </c>
      <c r="C68" s="33" t="s">
        <v>105</v>
      </c>
      <c r="D68" s="34">
        <v>45169</v>
      </c>
      <c r="E68" s="38">
        <v>200.05</v>
      </c>
      <c r="F68" s="38">
        <v>199.88333333333333</v>
      </c>
      <c r="G68" s="39">
        <v>196.56666666666666</v>
      </c>
      <c r="H68" s="39">
        <v>193.08333333333334</v>
      </c>
      <c r="I68" s="39">
        <v>189.76666666666668</v>
      </c>
      <c r="J68" s="39">
        <v>203.36666666666665</v>
      </c>
      <c r="K68" s="39">
        <v>206.68333333333331</v>
      </c>
      <c r="L68" s="39">
        <v>210.16666666666663</v>
      </c>
      <c r="M68" s="31">
        <v>203.2</v>
      </c>
      <c r="N68" s="31">
        <v>196.4</v>
      </c>
      <c r="O68" s="269">
        <v>9872800</v>
      </c>
      <c r="P68" s="270">
        <v>1.9664545980335454E-2</v>
      </c>
    </row>
    <row r="69" spans="1:16" ht="12.75" customHeight="1">
      <c r="A69" s="31">
        <v>59</v>
      </c>
      <c r="B69" s="32" t="s">
        <v>43</v>
      </c>
      <c r="C69" s="33" t="s">
        <v>106</v>
      </c>
      <c r="D69" s="34">
        <v>45169</v>
      </c>
      <c r="E69" s="38">
        <v>3618.5</v>
      </c>
      <c r="F69" s="38">
        <v>3641.5333333333333</v>
      </c>
      <c r="G69" s="39">
        <v>3565.0666666666666</v>
      </c>
      <c r="H69" s="39">
        <v>3511.6333333333332</v>
      </c>
      <c r="I69" s="39">
        <v>3435.1666666666665</v>
      </c>
      <c r="J69" s="39">
        <v>3694.9666666666667</v>
      </c>
      <c r="K69" s="39">
        <v>3771.4333333333329</v>
      </c>
      <c r="L69" s="39">
        <v>3824.8666666666668</v>
      </c>
      <c r="M69" s="31">
        <v>3718</v>
      </c>
      <c r="N69" s="31">
        <v>3588.1</v>
      </c>
      <c r="O69" s="269">
        <v>2906000</v>
      </c>
      <c r="P69" s="270">
        <v>6.2056867188071047E-2</v>
      </c>
    </row>
    <row r="70" spans="1:16" ht="12.75" customHeight="1">
      <c r="A70" s="31">
        <v>60</v>
      </c>
      <c r="B70" s="32" t="s">
        <v>45</v>
      </c>
      <c r="C70" s="33" t="s">
        <v>107</v>
      </c>
      <c r="D70" s="34">
        <v>45169</v>
      </c>
      <c r="E70" s="38">
        <v>4171.05</v>
      </c>
      <c r="F70" s="38">
        <v>4165.166666666667</v>
      </c>
      <c r="G70" s="39">
        <v>4138.8333333333339</v>
      </c>
      <c r="H70" s="39">
        <v>4106.6166666666668</v>
      </c>
      <c r="I70" s="39">
        <v>4080.2833333333338</v>
      </c>
      <c r="J70" s="39">
        <v>4197.3833333333341</v>
      </c>
      <c r="K70" s="39">
        <v>4223.7166666666681</v>
      </c>
      <c r="L70" s="39">
        <v>4255.9333333333343</v>
      </c>
      <c r="M70" s="31">
        <v>4191.5</v>
      </c>
      <c r="N70" s="31">
        <v>4132.95</v>
      </c>
      <c r="O70" s="269">
        <v>953800</v>
      </c>
      <c r="P70" s="270">
        <v>4.2632269348491472E-2</v>
      </c>
    </row>
    <row r="71" spans="1:16" ht="12.75" customHeight="1">
      <c r="A71" s="31">
        <v>61</v>
      </c>
      <c r="B71" s="32" t="s">
        <v>108</v>
      </c>
      <c r="C71" s="33" t="s">
        <v>109</v>
      </c>
      <c r="D71" s="34">
        <v>45169</v>
      </c>
      <c r="E71" s="38">
        <v>504.15</v>
      </c>
      <c r="F71" s="38">
        <v>506.9666666666667</v>
      </c>
      <c r="G71" s="39">
        <v>497.68333333333339</v>
      </c>
      <c r="H71" s="39">
        <v>491.2166666666667</v>
      </c>
      <c r="I71" s="39">
        <v>481.93333333333339</v>
      </c>
      <c r="J71" s="39">
        <v>513.43333333333339</v>
      </c>
      <c r="K71" s="39">
        <v>522.7166666666667</v>
      </c>
      <c r="L71" s="39">
        <v>529.18333333333339</v>
      </c>
      <c r="M71" s="31">
        <v>516.25</v>
      </c>
      <c r="N71" s="31">
        <v>500.5</v>
      </c>
      <c r="O71" s="269">
        <v>41236800</v>
      </c>
      <c r="P71" s="270">
        <v>0.14990337719701849</v>
      </c>
    </row>
    <row r="72" spans="1:16" ht="12.75" customHeight="1">
      <c r="A72" s="31">
        <v>62</v>
      </c>
      <c r="B72" s="32" t="s">
        <v>43</v>
      </c>
      <c r="C72" s="33" t="s">
        <v>110</v>
      </c>
      <c r="D72" s="34">
        <v>45169</v>
      </c>
      <c r="E72" s="38">
        <v>5711.4</v>
      </c>
      <c r="F72" s="38">
        <v>5699.45</v>
      </c>
      <c r="G72" s="39">
        <v>5654.2</v>
      </c>
      <c r="H72" s="39">
        <v>5597</v>
      </c>
      <c r="I72" s="39">
        <v>5551.75</v>
      </c>
      <c r="J72" s="39">
        <v>5756.65</v>
      </c>
      <c r="K72" s="39">
        <v>5801.9</v>
      </c>
      <c r="L72" s="39">
        <v>5859.0999999999995</v>
      </c>
      <c r="M72" s="31">
        <v>5744.7</v>
      </c>
      <c r="N72" s="31">
        <v>5642.25</v>
      </c>
      <c r="O72" s="269">
        <v>2853250</v>
      </c>
      <c r="P72" s="270">
        <v>-6.0094060268245948E-3</v>
      </c>
    </row>
    <row r="73" spans="1:16" ht="12.75" customHeight="1">
      <c r="A73" s="31">
        <v>63</v>
      </c>
      <c r="B73" s="32" t="s">
        <v>56</v>
      </c>
      <c r="C73" s="41" t="s">
        <v>111</v>
      </c>
      <c r="D73" s="34">
        <v>45169</v>
      </c>
      <c r="E73" s="38">
        <v>3393.2</v>
      </c>
      <c r="F73" s="38">
        <v>3391.3166666666671</v>
      </c>
      <c r="G73" s="39">
        <v>3354.4333333333343</v>
      </c>
      <c r="H73" s="39">
        <v>3315.6666666666674</v>
      </c>
      <c r="I73" s="39">
        <v>3278.7833333333347</v>
      </c>
      <c r="J73" s="39">
        <v>3430.0833333333339</v>
      </c>
      <c r="K73" s="39">
        <v>3466.9666666666662</v>
      </c>
      <c r="L73" s="39">
        <v>3505.7333333333336</v>
      </c>
      <c r="M73" s="31">
        <v>3428.2</v>
      </c>
      <c r="N73" s="31">
        <v>3352.55</v>
      </c>
      <c r="O73" s="269">
        <v>4433100</v>
      </c>
      <c r="P73" s="270">
        <v>-1.9849100406268139E-2</v>
      </c>
    </row>
    <row r="74" spans="1:16" ht="12.75" customHeight="1">
      <c r="A74" s="31">
        <v>64</v>
      </c>
      <c r="B74" s="32" t="s">
        <v>56</v>
      </c>
      <c r="C74" s="33" t="s">
        <v>112</v>
      </c>
      <c r="D74" s="34">
        <v>45169</v>
      </c>
      <c r="E74" s="38">
        <v>2581.5</v>
      </c>
      <c r="F74" s="38">
        <v>2567.0499999999997</v>
      </c>
      <c r="G74" s="39">
        <v>2510.1499999999996</v>
      </c>
      <c r="H74" s="39">
        <v>2438.7999999999997</v>
      </c>
      <c r="I74" s="39">
        <v>2381.8999999999996</v>
      </c>
      <c r="J74" s="39">
        <v>2638.3999999999996</v>
      </c>
      <c r="K74" s="39">
        <v>2695.3</v>
      </c>
      <c r="L74" s="39">
        <v>2766.6499999999996</v>
      </c>
      <c r="M74" s="31">
        <v>2623.95</v>
      </c>
      <c r="N74" s="31">
        <v>2495.6999999999998</v>
      </c>
      <c r="O74" s="269">
        <v>2028125</v>
      </c>
      <c r="P74" s="270">
        <v>9.3564650059311985E-2</v>
      </c>
    </row>
    <row r="75" spans="1:16" ht="12.75" customHeight="1">
      <c r="A75" s="31">
        <v>65</v>
      </c>
      <c r="B75" s="32" t="s">
        <v>56</v>
      </c>
      <c r="C75" s="33" t="s">
        <v>113</v>
      </c>
      <c r="D75" s="34">
        <v>45169</v>
      </c>
      <c r="E75" s="38">
        <v>265.35000000000002</v>
      </c>
      <c r="F75" s="38">
        <v>261.78333333333336</v>
      </c>
      <c r="G75" s="39">
        <v>254.76666666666671</v>
      </c>
      <c r="H75" s="39">
        <v>244.18333333333334</v>
      </c>
      <c r="I75" s="39">
        <v>237.16666666666669</v>
      </c>
      <c r="J75" s="39">
        <v>272.36666666666673</v>
      </c>
      <c r="K75" s="39">
        <v>279.38333333333338</v>
      </c>
      <c r="L75" s="39">
        <v>289.96666666666675</v>
      </c>
      <c r="M75" s="31">
        <v>268.8</v>
      </c>
      <c r="N75" s="31">
        <v>251.2</v>
      </c>
      <c r="O75" s="269">
        <v>20952000</v>
      </c>
      <c r="P75" s="270">
        <v>-2.9676558852950983E-2</v>
      </c>
    </row>
    <row r="76" spans="1:16" ht="12.75" customHeight="1">
      <c r="A76" s="31">
        <v>66</v>
      </c>
      <c r="B76" s="32" t="s">
        <v>63</v>
      </c>
      <c r="C76" s="33" t="s">
        <v>114</v>
      </c>
      <c r="D76" s="34">
        <v>45169</v>
      </c>
      <c r="E76" s="38">
        <v>135.15</v>
      </c>
      <c r="F76" s="38">
        <v>135.35</v>
      </c>
      <c r="G76" s="39">
        <v>134.35</v>
      </c>
      <c r="H76" s="39">
        <v>133.55000000000001</v>
      </c>
      <c r="I76" s="39">
        <v>132.55000000000001</v>
      </c>
      <c r="J76" s="39">
        <v>136.14999999999998</v>
      </c>
      <c r="K76" s="39">
        <v>137.14999999999998</v>
      </c>
      <c r="L76" s="39">
        <v>137.94999999999996</v>
      </c>
      <c r="M76" s="31">
        <v>136.35</v>
      </c>
      <c r="N76" s="31">
        <v>134.55000000000001</v>
      </c>
      <c r="O76" s="269">
        <v>121285000</v>
      </c>
      <c r="P76" s="270">
        <v>-1.0295692282349066E-3</v>
      </c>
    </row>
    <row r="77" spans="1:16" ht="12.75" customHeight="1">
      <c r="A77" s="31">
        <v>67</v>
      </c>
      <c r="B77" s="32" t="s">
        <v>84</v>
      </c>
      <c r="C77" s="33" t="s">
        <v>115</v>
      </c>
      <c r="D77" s="34">
        <v>45169</v>
      </c>
      <c r="E77" s="38">
        <v>121.35</v>
      </c>
      <c r="F77" s="38">
        <v>120.86666666666667</v>
      </c>
      <c r="G77" s="39">
        <v>118.73333333333335</v>
      </c>
      <c r="H77" s="39">
        <v>116.11666666666667</v>
      </c>
      <c r="I77" s="39">
        <v>113.98333333333335</v>
      </c>
      <c r="J77" s="39">
        <v>123.48333333333335</v>
      </c>
      <c r="K77" s="39">
        <v>125.61666666666667</v>
      </c>
      <c r="L77" s="39">
        <v>128.23333333333335</v>
      </c>
      <c r="M77" s="31">
        <v>123</v>
      </c>
      <c r="N77" s="31">
        <v>118.25</v>
      </c>
      <c r="O77" s="269">
        <v>129152250</v>
      </c>
      <c r="P77" s="270">
        <v>-4.5839210155148094E-3</v>
      </c>
    </row>
    <row r="78" spans="1:16" ht="12.75" customHeight="1">
      <c r="A78" s="31">
        <v>68</v>
      </c>
      <c r="B78" s="32" t="s">
        <v>43</v>
      </c>
      <c r="C78" s="33" t="s">
        <v>116</v>
      </c>
      <c r="D78" s="34">
        <v>45169</v>
      </c>
      <c r="E78" s="38">
        <v>795.05</v>
      </c>
      <c r="F78" s="38">
        <v>795.51666666666677</v>
      </c>
      <c r="G78" s="39">
        <v>788.08333333333348</v>
      </c>
      <c r="H78" s="39">
        <v>781.11666666666667</v>
      </c>
      <c r="I78" s="39">
        <v>773.68333333333339</v>
      </c>
      <c r="J78" s="39">
        <v>802.48333333333358</v>
      </c>
      <c r="K78" s="39">
        <v>809.91666666666674</v>
      </c>
      <c r="L78" s="39">
        <v>816.88333333333367</v>
      </c>
      <c r="M78" s="31">
        <v>802.95</v>
      </c>
      <c r="N78" s="31">
        <v>788.55</v>
      </c>
      <c r="O78" s="269">
        <v>6435100</v>
      </c>
      <c r="P78" s="270">
        <v>1.95267631518493E-2</v>
      </c>
    </row>
    <row r="79" spans="1:16" ht="12.75" customHeight="1">
      <c r="A79" s="31">
        <v>69</v>
      </c>
      <c r="B79" s="32" t="s">
        <v>117</v>
      </c>
      <c r="C79" s="33" t="s">
        <v>118</v>
      </c>
      <c r="D79" s="34">
        <v>45169</v>
      </c>
      <c r="E79" s="38">
        <v>51.95</v>
      </c>
      <c r="F79" s="38">
        <v>51.933333333333337</v>
      </c>
      <c r="G79" s="39">
        <v>51.266666666666673</v>
      </c>
      <c r="H79" s="39">
        <v>50.583333333333336</v>
      </c>
      <c r="I79" s="39">
        <v>49.916666666666671</v>
      </c>
      <c r="J79" s="39">
        <v>52.616666666666674</v>
      </c>
      <c r="K79" s="39">
        <v>53.283333333333331</v>
      </c>
      <c r="L79" s="39">
        <v>53.966666666666676</v>
      </c>
      <c r="M79" s="31">
        <v>52.6</v>
      </c>
      <c r="N79" s="31">
        <v>51.25</v>
      </c>
      <c r="O79" s="269">
        <v>120870000</v>
      </c>
      <c r="P79" s="270">
        <v>1.3393699302018487E-2</v>
      </c>
    </row>
    <row r="80" spans="1:16" ht="12.75" customHeight="1">
      <c r="A80" s="31">
        <v>70</v>
      </c>
      <c r="B80" s="32" t="s">
        <v>45</v>
      </c>
      <c r="C80" s="33" t="s">
        <v>119</v>
      </c>
      <c r="D80" s="34">
        <v>45169</v>
      </c>
      <c r="E80" s="38">
        <v>613.6</v>
      </c>
      <c r="F80" s="38">
        <v>610.7166666666667</v>
      </c>
      <c r="G80" s="39">
        <v>600.88333333333344</v>
      </c>
      <c r="H80" s="39">
        <v>588.16666666666674</v>
      </c>
      <c r="I80" s="39">
        <v>578.33333333333348</v>
      </c>
      <c r="J80" s="39">
        <v>623.43333333333339</v>
      </c>
      <c r="K80" s="39">
        <v>633.26666666666665</v>
      </c>
      <c r="L80" s="39">
        <v>645.98333333333335</v>
      </c>
      <c r="M80" s="31">
        <v>620.54999999999995</v>
      </c>
      <c r="N80" s="31">
        <v>598</v>
      </c>
      <c r="O80" s="269">
        <v>8086000</v>
      </c>
      <c r="P80" s="270">
        <v>2.3868312757201648E-2</v>
      </c>
    </row>
    <row r="81" spans="1:16" ht="12.75" customHeight="1">
      <c r="A81" s="31">
        <v>71</v>
      </c>
      <c r="B81" s="32" t="s">
        <v>59</v>
      </c>
      <c r="C81" s="33" t="s">
        <v>120</v>
      </c>
      <c r="D81" s="34">
        <v>45169</v>
      </c>
      <c r="E81" s="38">
        <v>1028.3</v>
      </c>
      <c r="F81" s="38">
        <v>1032.2166666666665</v>
      </c>
      <c r="G81" s="39">
        <v>1018.7833333333328</v>
      </c>
      <c r="H81" s="39">
        <v>1009.2666666666664</v>
      </c>
      <c r="I81" s="39">
        <v>995.8333333333328</v>
      </c>
      <c r="J81" s="39">
        <v>1041.7333333333329</v>
      </c>
      <c r="K81" s="39">
        <v>1055.1666666666667</v>
      </c>
      <c r="L81" s="39">
        <v>1064.6833333333329</v>
      </c>
      <c r="M81" s="31">
        <v>1045.6500000000001</v>
      </c>
      <c r="N81" s="31">
        <v>1022.7</v>
      </c>
      <c r="O81" s="269">
        <v>6972000</v>
      </c>
      <c r="P81" s="270">
        <v>6.9324090121317154E-3</v>
      </c>
    </row>
    <row r="82" spans="1:16" ht="12.75" customHeight="1">
      <c r="A82" s="31">
        <v>72</v>
      </c>
      <c r="B82" s="32" t="s">
        <v>108</v>
      </c>
      <c r="C82" s="42" t="s">
        <v>121</v>
      </c>
      <c r="D82" s="34">
        <v>45169</v>
      </c>
      <c r="E82" s="38">
        <v>1704.05</v>
      </c>
      <c r="F82" s="38">
        <v>1722.7333333333333</v>
      </c>
      <c r="G82" s="39">
        <v>1676.3166666666666</v>
      </c>
      <c r="H82" s="39">
        <v>1648.5833333333333</v>
      </c>
      <c r="I82" s="39">
        <v>1602.1666666666665</v>
      </c>
      <c r="J82" s="39">
        <v>1750.4666666666667</v>
      </c>
      <c r="K82" s="39">
        <v>1796.8833333333332</v>
      </c>
      <c r="L82" s="39">
        <v>1824.6166666666668</v>
      </c>
      <c r="M82" s="31">
        <v>1769.15</v>
      </c>
      <c r="N82" s="31">
        <v>1695</v>
      </c>
      <c r="O82" s="269">
        <v>2818650</v>
      </c>
      <c r="P82" s="270">
        <v>-1.06702234078026E-2</v>
      </c>
    </row>
    <row r="83" spans="1:16" ht="12.75" customHeight="1">
      <c r="A83" s="31">
        <v>73</v>
      </c>
      <c r="B83" s="32" t="s">
        <v>43</v>
      </c>
      <c r="C83" s="33" t="s">
        <v>122</v>
      </c>
      <c r="D83" s="34">
        <v>45169</v>
      </c>
      <c r="E83" s="38">
        <v>326.60000000000002</v>
      </c>
      <c r="F83" s="38">
        <v>326.76666666666671</v>
      </c>
      <c r="G83" s="39">
        <v>323.23333333333341</v>
      </c>
      <c r="H83" s="39">
        <v>319.86666666666667</v>
      </c>
      <c r="I83" s="39">
        <v>316.33333333333337</v>
      </c>
      <c r="J83" s="39">
        <v>330.13333333333344</v>
      </c>
      <c r="K83" s="39">
        <v>333.66666666666674</v>
      </c>
      <c r="L83" s="39">
        <v>337.03333333333347</v>
      </c>
      <c r="M83" s="31">
        <v>330.3</v>
      </c>
      <c r="N83" s="31">
        <v>323.39999999999998</v>
      </c>
      <c r="O83" s="269">
        <v>11332000</v>
      </c>
      <c r="P83" s="270">
        <v>4.3654448333026341E-2</v>
      </c>
    </row>
    <row r="84" spans="1:16" ht="12.75" customHeight="1">
      <c r="A84" s="31">
        <v>74</v>
      </c>
      <c r="B84" s="32" t="s">
        <v>49</v>
      </c>
      <c r="C84" s="33" t="s">
        <v>123</v>
      </c>
      <c r="D84" s="34">
        <v>45169</v>
      </c>
      <c r="E84" s="38">
        <v>1843.1</v>
      </c>
      <c r="F84" s="38">
        <v>1843.55</v>
      </c>
      <c r="G84" s="39">
        <v>1830.6499999999999</v>
      </c>
      <c r="H84" s="39">
        <v>1818.1999999999998</v>
      </c>
      <c r="I84" s="39">
        <v>1805.2999999999997</v>
      </c>
      <c r="J84" s="39">
        <v>1856</v>
      </c>
      <c r="K84" s="39">
        <v>1868.9</v>
      </c>
      <c r="L84" s="39">
        <v>1881.3500000000001</v>
      </c>
      <c r="M84" s="31">
        <v>1856.45</v>
      </c>
      <c r="N84" s="31">
        <v>1831.1</v>
      </c>
      <c r="O84" s="269">
        <v>12339075</v>
      </c>
      <c r="P84" s="270">
        <v>2.8568119522835193E-3</v>
      </c>
    </row>
    <row r="85" spans="1:16" ht="12.75" customHeight="1">
      <c r="A85" s="31">
        <v>75</v>
      </c>
      <c r="B85" s="32" t="s">
        <v>84</v>
      </c>
      <c r="C85" s="33" t="s">
        <v>124</v>
      </c>
      <c r="D85" s="34">
        <v>45169</v>
      </c>
      <c r="E85" s="38">
        <v>481.95</v>
      </c>
      <c r="F85" s="38">
        <v>485.55</v>
      </c>
      <c r="G85" s="39">
        <v>476.65000000000003</v>
      </c>
      <c r="H85" s="39">
        <v>471.35</v>
      </c>
      <c r="I85" s="39">
        <v>462.45000000000005</v>
      </c>
      <c r="J85" s="39">
        <v>490.85</v>
      </c>
      <c r="K85" s="39">
        <v>499.75</v>
      </c>
      <c r="L85" s="39">
        <v>505.05</v>
      </c>
      <c r="M85" s="31">
        <v>494.45</v>
      </c>
      <c r="N85" s="31">
        <v>480.25</v>
      </c>
      <c r="O85" s="269">
        <v>8692500</v>
      </c>
      <c r="P85" s="270">
        <v>0.10503734307961227</v>
      </c>
    </row>
    <row r="86" spans="1:16" ht="12.75" customHeight="1">
      <c r="A86" s="31">
        <v>76</v>
      </c>
      <c r="B86" s="32" t="s">
        <v>45</v>
      </c>
      <c r="C86" s="33" t="s">
        <v>125</v>
      </c>
      <c r="D86" s="34">
        <v>45169</v>
      </c>
      <c r="E86" s="38">
        <v>3881.8</v>
      </c>
      <c r="F86" s="38">
        <v>3914.1333333333332</v>
      </c>
      <c r="G86" s="39">
        <v>3832.2666666666664</v>
      </c>
      <c r="H86" s="39">
        <v>3782.7333333333331</v>
      </c>
      <c r="I86" s="39">
        <v>3700.8666666666663</v>
      </c>
      <c r="J86" s="39">
        <v>3963.6666666666665</v>
      </c>
      <c r="K86" s="39">
        <v>4045.5333333333333</v>
      </c>
      <c r="L86" s="39">
        <v>4095.0666666666666</v>
      </c>
      <c r="M86" s="31">
        <v>3996</v>
      </c>
      <c r="N86" s="31">
        <v>3864.6</v>
      </c>
      <c r="O86" s="269">
        <v>4005000</v>
      </c>
      <c r="P86" s="270">
        <v>2.6844088916237213E-2</v>
      </c>
    </row>
    <row r="87" spans="1:16" ht="12.75" customHeight="1">
      <c r="A87" s="31">
        <v>77</v>
      </c>
      <c r="B87" s="32" t="s">
        <v>41</v>
      </c>
      <c r="C87" s="33" t="s">
        <v>126</v>
      </c>
      <c r="D87" s="34">
        <v>45169</v>
      </c>
      <c r="E87" s="38">
        <v>1332.6</v>
      </c>
      <c r="F87" s="38">
        <v>1337.0833333333333</v>
      </c>
      <c r="G87" s="39">
        <v>1325.5166666666664</v>
      </c>
      <c r="H87" s="39">
        <v>1318.4333333333332</v>
      </c>
      <c r="I87" s="39">
        <v>1306.8666666666663</v>
      </c>
      <c r="J87" s="39">
        <v>1344.1666666666665</v>
      </c>
      <c r="K87" s="39">
        <v>1355.7333333333336</v>
      </c>
      <c r="L87" s="39">
        <v>1362.8166666666666</v>
      </c>
      <c r="M87" s="31">
        <v>1348.65</v>
      </c>
      <c r="N87" s="31">
        <v>1330</v>
      </c>
      <c r="O87" s="269">
        <v>5433500</v>
      </c>
      <c r="P87" s="270">
        <v>7.0429061254749332E-3</v>
      </c>
    </row>
    <row r="88" spans="1:16" ht="12.75" customHeight="1">
      <c r="A88" s="31">
        <v>78</v>
      </c>
      <c r="B88" s="32" t="s">
        <v>87</v>
      </c>
      <c r="C88" s="33" t="s">
        <v>127</v>
      </c>
      <c r="D88" s="34">
        <v>45169</v>
      </c>
      <c r="E88" s="38">
        <v>1145.3499999999999</v>
      </c>
      <c r="F88" s="38">
        <v>1138.3166666666666</v>
      </c>
      <c r="G88" s="39">
        <v>1129.0333333333333</v>
      </c>
      <c r="H88" s="39">
        <v>1112.7166666666667</v>
      </c>
      <c r="I88" s="39">
        <v>1103.4333333333334</v>
      </c>
      <c r="J88" s="39">
        <v>1154.6333333333332</v>
      </c>
      <c r="K88" s="39">
        <v>1163.9166666666665</v>
      </c>
      <c r="L88" s="39">
        <v>1180.2333333333331</v>
      </c>
      <c r="M88" s="31">
        <v>1147.5999999999999</v>
      </c>
      <c r="N88" s="31">
        <v>1122</v>
      </c>
      <c r="O88" s="269">
        <v>11842600</v>
      </c>
      <c r="P88" s="270">
        <v>-2.7924615031027351E-2</v>
      </c>
    </row>
    <row r="89" spans="1:16" ht="12.75" customHeight="1">
      <c r="A89" s="31">
        <v>79</v>
      </c>
      <c r="B89" s="32" t="s">
        <v>68</v>
      </c>
      <c r="C89" s="33" t="s">
        <v>128</v>
      </c>
      <c r="D89" s="34">
        <v>45169</v>
      </c>
      <c r="E89" s="38">
        <v>2551.6</v>
      </c>
      <c r="F89" s="38">
        <v>2543.85</v>
      </c>
      <c r="G89" s="39">
        <v>2533.75</v>
      </c>
      <c r="H89" s="39">
        <v>2515.9</v>
      </c>
      <c r="I89" s="39">
        <v>2505.8000000000002</v>
      </c>
      <c r="J89" s="39">
        <v>2561.6999999999998</v>
      </c>
      <c r="K89" s="39">
        <v>2571.7999999999993</v>
      </c>
      <c r="L89" s="39">
        <v>2589.6499999999996</v>
      </c>
      <c r="M89" s="31">
        <v>2553.9499999999998</v>
      </c>
      <c r="N89" s="31">
        <v>2526</v>
      </c>
      <c r="O89" s="269">
        <v>2486700</v>
      </c>
      <c r="P89" s="270">
        <v>1.8179584817589977E-2</v>
      </c>
    </row>
    <row r="90" spans="1:16" ht="12.75" customHeight="1">
      <c r="A90" s="31">
        <v>80</v>
      </c>
      <c r="B90" s="32" t="s">
        <v>63</v>
      </c>
      <c r="C90" s="33" t="s">
        <v>129</v>
      </c>
      <c r="D90" s="34">
        <v>45169</v>
      </c>
      <c r="E90" s="38">
        <v>1672.5</v>
      </c>
      <c r="F90" s="38">
        <v>1670.95</v>
      </c>
      <c r="G90" s="39">
        <v>1665.9</v>
      </c>
      <c r="H90" s="39">
        <v>1659.3</v>
      </c>
      <c r="I90" s="39">
        <v>1654.25</v>
      </c>
      <c r="J90" s="39">
        <v>1677.5500000000002</v>
      </c>
      <c r="K90" s="39">
        <v>1682.6</v>
      </c>
      <c r="L90" s="39">
        <v>1689.2000000000003</v>
      </c>
      <c r="M90" s="31">
        <v>1676</v>
      </c>
      <c r="N90" s="31">
        <v>1664.35</v>
      </c>
      <c r="O90" s="269">
        <v>111232000</v>
      </c>
      <c r="P90" s="270">
        <v>-9.1520175593313349E-3</v>
      </c>
    </row>
    <row r="91" spans="1:16" ht="12.75" customHeight="1">
      <c r="A91" s="31">
        <v>81</v>
      </c>
      <c r="B91" s="32" t="s">
        <v>68</v>
      </c>
      <c r="C91" s="33" t="s">
        <v>130</v>
      </c>
      <c r="D91" s="34">
        <v>45169</v>
      </c>
      <c r="E91" s="38">
        <v>647.79999999999995</v>
      </c>
      <c r="F91" s="38">
        <v>647.9666666666667</v>
      </c>
      <c r="G91" s="39">
        <v>643.48333333333335</v>
      </c>
      <c r="H91" s="39">
        <v>639.16666666666663</v>
      </c>
      <c r="I91" s="39">
        <v>634.68333333333328</v>
      </c>
      <c r="J91" s="39">
        <v>652.28333333333342</v>
      </c>
      <c r="K91" s="39">
        <v>656.76666666666677</v>
      </c>
      <c r="L91" s="39">
        <v>661.08333333333348</v>
      </c>
      <c r="M91" s="31">
        <v>652.45000000000005</v>
      </c>
      <c r="N91" s="31">
        <v>643.65</v>
      </c>
      <c r="O91" s="269">
        <v>18283100</v>
      </c>
      <c r="P91" s="270">
        <v>4.1220321994612542E-2</v>
      </c>
    </row>
    <row r="92" spans="1:16" ht="12.75" customHeight="1">
      <c r="A92" s="31">
        <v>82</v>
      </c>
      <c r="B92" s="32" t="s">
        <v>56</v>
      </c>
      <c r="C92" s="33" t="s">
        <v>131</v>
      </c>
      <c r="D92" s="34">
        <v>45169</v>
      </c>
      <c r="E92" s="38">
        <v>3102.95</v>
      </c>
      <c r="F92" s="38">
        <v>3133.1333333333332</v>
      </c>
      <c r="G92" s="39">
        <v>3017.2666666666664</v>
      </c>
      <c r="H92" s="39">
        <v>2931.583333333333</v>
      </c>
      <c r="I92" s="39">
        <v>2815.7166666666662</v>
      </c>
      <c r="J92" s="39">
        <v>3218.8166666666666</v>
      </c>
      <c r="K92" s="39">
        <v>3334.6833333333334</v>
      </c>
      <c r="L92" s="39">
        <v>3420.3666666666668</v>
      </c>
      <c r="M92" s="31">
        <v>3249</v>
      </c>
      <c r="N92" s="31">
        <v>3047.45</v>
      </c>
      <c r="O92" s="269">
        <v>4243500</v>
      </c>
      <c r="P92" s="270">
        <v>0.16833236970347731</v>
      </c>
    </row>
    <row r="93" spans="1:16" ht="12.75" customHeight="1">
      <c r="A93" s="31">
        <v>83</v>
      </c>
      <c r="B93" s="32" t="s">
        <v>132</v>
      </c>
      <c r="C93" s="33" t="s">
        <v>133</v>
      </c>
      <c r="D93" s="34">
        <v>45169</v>
      </c>
      <c r="E93" s="38">
        <v>464.45</v>
      </c>
      <c r="F93" s="38">
        <v>466.2833333333333</v>
      </c>
      <c r="G93" s="39">
        <v>460.71666666666658</v>
      </c>
      <c r="H93" s="39">
        <v>456.98333333333329</v>
      </c>
      <c r="I93" s="39">
        <v>451.41666666666657</v>
      </c>
      <c r="J93" s="39">
        <v>470.01666666666659</v>
      </c>
      <c r="K93" s="39">
        <v>475.58333333333331</v>
      </c>
      <c r="L93" s="39">
        <v>479.31666666666661</v>
      </c>
      <c r="M93" s="31">
        <v>471.85</v>
      </c>
      <c r="N93" s="31">
        <v>462.55</v>
      </c>
      <c r="O93" s="269">
        <v>27459600</v>
      </c>
      <c r="P93" s="270">
        <v>-7.6397672653680752E-3</v>
      </c>
    </row>
    <row r="94" spans="1:16" ht="12.75" customHeight="1">
      <c r="A94" s="31">
        <v>84</v>
      </c>
      <c r="B94" s="32" t="s">
        <v>132</v>
      </c>
      <c r="C94" s="33" t="s">
        <v>134</v>
      </c>
      <c r="D94" s="34">
        <v>45169</v>
      </c>
      <c r="E94" s="38">
        <v>151.4</v>
      </c>
      <c r="F94" s="38">
        <v>149.53333333333333</v>
      </c>
      <c r="G94" s="39">
        <v>145.36666666666667</v>
      </c>
      <c r="H94" s="39">
        <v>139.33333333333334</v>
      </c>
      <c r="I94" s="39">
        <v>135.16666666666669</v>
      </c>
      <c r="J94" s="39">
        <v>155.56666666666666</v>
      </c>
      <c r="K94" s="39">
        <v>159.73333333333335</v>
      </c>
      <c r="L94" s="39">
        <v>165.76666666666665</v>
      </c>
      <c r="M94" s="31">
        <v>153.69999999999999</v>
      </c>
      <c r="N94" s="31">
        <v>143.5</v>
      </c>
      <c r="O94" s="269">
        <v>36941000</v>
      </c>
      <c r="P94" s="270">
        <v>0.14262295081967213</v>
      </c>
    </row>
    <row r="95" spans="1:16" ht="12.75" customHeight="1">
      <c r="A95" s="31">
        <v>85</v>
      </c>
      <c r="B95" s="32" t="s">
        <v>84</v>
      </c>
      <c r="C95" s="33" t="s">
        <v>135</v>
      </c>
      <c r="D95" s="34">
        <v>45169</v>
      </c>
      <c r="E95" s="38">
        <v>287.39999999999998</v>
      </c>
      <c r="F95" s="38">
        <v>286.21666666666664</v>
      </c>
      <c r="G95" s="39">
        <v>283.58333333333326</v>
      </c>
      <c r="H95" s="39">
        <v>279.76666666666659</v>
      </c>
      <c r="I95" s="39">
        <v>277.13333333333321</v>
      </c>
      <c r="J95" s="39">
        <v>290.0333333333333</v>
      </c>
      <c r="K95" s="39">
        <v>292.66666666666663</v>
      </c>
      <c r="L95" s="39">
        <v>296.48333333333335</v>
      </c>
      <c r="M95" s="31">
        <v>288.85000000000002</v>
      </c>
      <c r="N95" s="31">
        <v>282.39999999999998</v>
      </c>
      <c r="O95" s="269">
        <v>39644100</v>
      </c>
      <c r="P95" s="270">
        <v>9.3490066680415214E-3</v>
      </c>
    </row>
    <row r="96" spans="1:16" ht="12.75" customHeight="1">
      <c r="A96" s="31">
        <v>86</v>
      </c>
      <c r="B96" s="32" t="s">
        <v>59</v>
      </c>
      <c r="C96" s="33" t="s">
        <v>136</v>
      </c>
      <c r="D96" s="34">
        <v>45169</v>
      </c>
      <c r="E96" s="38">
        <v>2571.65</v>
      </c>
      <c r="F96" s="38">
        <v>2579.5166666666664</v>
      </c>
      <c r="G96" s="39">
        <v>2560.0333333333328</v>
      </c>
      <c r="H96" s="39">
        <v>2548.4166666666665</v>
      </c>
      <c r="I96" s="39">
        <v>2528.9333333333329</v>
      </c>
      <c r="J96" s="39">
        <v>2591.1333333333328</v>
      </c>
      <c r="K96" s="39">
        <v>2610.6166666666663</v>
      </c>
      <c r="L96" s="39">
        <v>2622.2333333333327</v>
      </c>
      <c r="M96" s="31">
        <v>2599</v>
      </c>
      <c r="N96" s="31">
        <v>2567.9</v>
      </c>
      <c r="O96" s="269">
        <v>10221300</v>
      </c>
      <c r="P96" s="270">
        <v>3.4900674321122656E-2</v>
      </c>
    </row>
    <row r="97" spans="1:16" ht="12.75" customHeight="1">
      <c r="A97" s="31">
        <v>87</v>
      </c>
      <c r="B97" s="32" t="s">
        <v>68</v>
      </c>
      <c r="C97" s="33" t="s">
        <v>137</v>
      </c>
      <c r="D97" s="34">
        <v>45169</v>
      </c>
      <c r="E97" s="38">
        <v>141.35</v>
      </c>
      <c r="F97" s="38">
        <v>141.64999999999998</v>
      </c>
      <c r="G97" s="39">
        <v>138.34999999999997</v>
      </c>
      <c r="H97" s="39">
        <v>135.35</v>
      </c>
      <c r="I97" s="39">
        <v>132.04999999999998</v>
      </c>
      <c r="J97" s="39">
        <v>144.64999999999995</v>
      </c>
      <c r="K97" s="39">
        <v>147.94999999999996</v>
      </c>
      <c r="L97" s="39">
        <v>150.94999999999993</v>
      </c>
      <c r="M97" s="31">
        <v>144.94999999999999</v>
      </c>
      <c r="N97" s="31">
        <v>138.65</v>
      </c>
      <c r="O97" s="269">
        <v>62745300</v>
      </c>
      <c r="P97" s="270">
        <v>-2.4577816538492031E-2</v>
      </c>
    </row>
    <row r="98" spans="1:16" ht="12.75" customHeight="1">
      <c r="A98" s="31">
        <v>88</v>
      </c>
      <c r="B98" s="32" t="s">
        <v>63</v>
      </c>
      <c r="C98" s="33" t="s">
        <v>138</v>
      </c>
      <c r="D98" s="34">
        <v>45169</v>
      </c>
      <c r="E98" s="38">
        <v>993.7</v>
      </c>
      <c r="F98" s="38">
        <v>996.58333333333337</v>
      </c>
      <c r="G98" s="39">
        <v>988.16666666666674</v>
      </c>
      <c r="H98" s="39">
        <v>982.63333333333333</v>
      </c>
      <c r="I98" s="39">
        <v>974.2166666666667</v>
      </c>
      <c r="J98" s="39">
        <v>1002.1166666666668</v>
      </c>
      <c r="K98" s="39">
        <v>1010.5333333333335</v>
      </c>
      <c r="L98" s="39">
        <v>1016.0666666666668</v>
      </c>
      <c r="M98" s="31">
        <v>1005</v>
      </c>
      <c r="N98" s="31">
        <v>991.05</v>
      </c>
      <c r="O98" s="269">
        <v>80420200</v>
      </c>
      <c r="P98" s="270">
        <v>-9.4786729857819908E-4</v>
      </c>
    </row>
    <row r="99" spans="1:16" ht="12.75" customHeight="1">
      <c r="A99" s="31">
        <v>89</v>
      </c>
      <c r="B99" s="32" t="s">
        <v>68</v>
      </c>
      <c r="C99" s="33" t="s">
        <v>139</v>
      </c>
      <c r="D99" s="34">
        <v>45169</v>
      </c>
      <c r="E99" s="38">
        <v>1370.1</v>
      </c>
      <c r="F99" s="38">
        <v>1376.4166666666667</v>
      </c>
      <c r="G99" s="39">
        <v>1354.0333333333335</v>
      </c>
      <c r="H99" s="39">
        <v>1337.9666666666667</v>
      </c>
      <c r="I99" s="39">
        <v>1315.5833333333335</v>
      </c>
      <c r="J99" s="39">
        <v>1392.4833333333336</v>
      </c>
      <c r="K99" s="39">
        <v>1414.8666666666668</v>
      </c>
      <c r="L99" s="39">
        <v>1430.9333333333336</v>
      </c>
      <c r="M99" s="31">
        <v>1398.8</v>
      </c>
      <c r="N99" s="31">
        <v>1360.35</v>
      </c>
      <c r="O99" s="269">
        <v>3833000</v>
      </c>
      <c r="P99" s="270">
        <v>-7.5494452484322239E-2</v>
      </c>
    </row>
    <row r="100" spans="1:16" ht="12.75" customHeight="1">
      <c r="A100" s="31">
        <v>90</v>
      </c>
      <c r="B100" s="32" t="s">
        <v>68</v>
      </c>
      <c r="C100" s="33" t="s">
        <v>140</v>
      </c>
      <c r="D100" s="34">
        <v>45169</v>
      </c>
      <c r="E100" s="38">
        <v>578.25</v>
      </c>
      <c r="F100" s="38">
        <v>579.81666666666661</v>
      </c>
      <c r="G100" s="39">
        <v>572.78333333333319</v>
      </c>
      <c r="H100" s="39">
        <v>567.31666666666661</v>
      </c>
      <c r="I100" s="39">
        <v>560.28333333333319</v>
      </c>
      <c r="J100" s="39">
        <v>585.28333333333319</v>
      </c>
      <c r="K100" s="39">
        <v>592.31666666666649</v>
      </c>
      <c r="L100" s="39">
        <v>597.78333333333319</v>
      </c>
      <c r="M100" s="31">
        <v>586.85</v>
      </c>
      <c r="N100" s="31">
        <v>574.35</v>
      </c>
      <c r="O100" s="269">
        <v>9796500</v>
      </c>
      <c r="P100" s="270">
        <v>-1.314596554850408E-2</v>
      </c>
    </row>
    <row r="101" spans="1:16" ht="12.75" customHeight="1">
      <c r="A101" s="31">
        <v>91</v>
      </c>
      <c r="B101" s="32" t="s">
        <v>79</v>
      </c>
      <c r="C101" s="33" t="s">
        <v>141</v>
      </c>
      <c r="D101" s="34">
        <v>45169</v>
      </c>
      <c r="E101" s="38">
        <v>8.4</v>
      </c>
      <c r="F101" s="38">
        <v>8.4166666666666661</v>
      </c>
      <c r="G101" s="39">
        <v>8.3333333333333321</v>
      </c>
      <c r="H101" s="39">
        <v>8.2666666666666657</v>
      </c>
      <c r="I101" s="39">
        <v>8.1833333333333318</v>
      </c>
      <c r="J101" s="39">
        <v>8.4833333333333325</v>
      </c>
      <c r="K101" s="39">
        <v>8.5666666666666647</v>
      </c>
      <c r="L101" s="39">
        <v>8.6333333333333329</v>
      </c>
      <c r="M101" s="31">
        <v>8.5</v>
      </c>
      <c r="N101" s="31">
        <v>8.35</v>
      </c>
      <c r="O101" s="269">
        <v>806000000</v>
      </c>
      <c r="P101" s="270">
        <v>1.5317948201148845E-2</v>
      </c>
    </row>
    <row r="102" spans="1:16" ht="12.75" customHeight="1">
      <c r="A102" s="31">
        <v>92</v>
      </c>
      <c r="B102" s="32" t="s">
        <v>68</v>
      </c>
      <c r="C102" s="33" t="s">
        <v>142</v>
      </c>
      <c r="D102" s="34">
        <v>45169</v>
      </c>
      <c r="E102" s="38">
        <v>120.8</v>
      </c>
      <c r="F102" s="38">
        <v>120.68333333333332</v>
      </c>
      <c r="G102" s="39">
        <v>119.46666666666664</v>
      </c>
      <c r="H102" s="39">
        <v>118.13333333333331</v>
      </c>
      <c r="I102" s="39">
        <v>116.91666666666663</v>
      </c>
      <c r="J102" s="39">
        <v>122.01666666666665</v>
      </c>
      <c r="K102" s="39">
        <v>123.23333333333332</v>
      </c>
      <c r="L102" s="39">
        <v>124.56666666666666</v>
      </c>
      <c r="M102" s="31">
        <v>121.9</v>
      </c>
      <c r="N102" s="31">
        <v>119.35</v>
      </c>
      <c r="O102" s="269">
        <v>123410000</v>
      </c>
      <c r="P102" s="270">
        <v>-1.8139867929031744E-2</v>
      </c>
    </row>
    <row r="103" spans="1:16" ht="12.75" customHeight="1">
      <c r="A103" s="31">
        <v>93</v>
      </c>
      <c r="B103" s="32" t="s">
        <v>63</v>
      </c>
      <c r="C103" s="33" t="s">
        <v>143</v>
      </c>
      <c r="D103" s="34">
        <v>45169</v>
      </c>
      <c r="E103" s="38">
        <v>88.5</v>
      </c>
      <c r="F103" s="38">
        <v>88.5</v>
      </c>
      <c r="G103" s="39">
        <v>87.4</v>
      </c>
      <c r="H103" s="39">
        <v>86.300000000000011</v>
      </c>
      <c r="I103" s="39">
        <v>85.200000000000017</v>
      </c>
      <c r="J103" s="39">
        <v>89.6</v>
      </c>
      <c r="K103" s="39">
        <v>90.699999999999989</v>
      </c>
      <c r="L103" s="39">
        <v>91.799999999999983</v>
      </c>
      <c r="M103" s="31">
        <v>89.6</v>
      </c>
      <c r="N103" s="31">
        <v>87.4</v>
      </c>
      <c r="O103" s="269">
        <v>165060000</v>
      </c>
      <c r="P103" s="270">
        <v>-3.9539146373396179E-2</v>
      </c>
    </row>
    <row r="104" spans="1:16" ht="12.75" customHeight="1">
      <c r="A104" s="31">
        <v>94</v>
      </c>
      <c r="B104" s="32" t="s">
        <v>45</v>
      </c>
      <c r="C104" s="33" t="s">
        <v>144</v>
      </c>
      <c r="D104" s="34">
        <v>45169</v>
      </c>
      <c r="E104" s="38">
        <v>128.44999999999999</v>
      </c>
      <c r="F104" s="38">
        <v>127.46666666666665</v>
      </c>
      <c r="G104" s="39">
        <v>124.83333333333331</v>
      </c>
      <c r="H104" s="39">
        <v>121.21666666666665</v>
      </c>
      <c r="I104" s="39">
        <v>118.58333333333331</v>
      </c>
      <c r="J104" s="39">
        <v>131.08333333333331</v>
      </c>
      <c r="K104" s="39">
        <v>133.71666666666667</v>
      </c>
      <c r="L104" s="39">
        <v>137.33333333333331</v>
      </c>
      <c r="M104" s="31">
        <v>130.1</v>
      </c>
      <c r="N104" s="31">
        <v>123.85</v>
      </c>
      <c r="O104" s="269">
        <v>48251250</v>
      </c>
      <c r="P104" s="270">
        <v>-7.7657839558903472E-4</v>
      </c>
    </row>
    <row r="105" spans="1:16" ht="12.75" customHeight="1">
      <c r="A105" s="31">
        <v>95</v>
      </c>
      <c r="B105" s="32" t="s">
        <v>84</v>
      </c>
      <c r="C105" s="33" t="s">
        <v>145</v>
      </c>
      <c r="D105" s="34">
        <v>45169</v>
      </c>
      <c r="E105" s="38">
        <v>464.4</v>
      </c>
      <c r="F105" s="38">
        <v>465.68333333333339</v>
      </c>
      <c r="G105" s="39">
        <v>461.81666666666678</v>
      </c>
      <c r="H105" s="39">
        <v>459.23333333333341</v>
      </c>
      <c r="I105" s="39">
        <v>455.36666666666679</v>
      </c>
      <c r="J105" s="39">
        <v>468.26666666666677</v>
      </c>
      <c r="K105" s="39">
        <v>472.13333333333333</v>
      </c>
      <c r="L105" s="39">
        <v>474.71666666666675</v>
      </c>
      <c r="M105" s="31">
        <v>469.55</v>
      </c>
      <c r="N105" s="31">
        <v>463.1</v>
      </c>
      <c r="O105" s="269">
        <v>10315250</v>
      </c>
      <c r="P105" s="270">
        <v>4.078801331853496E-2</v>
      </c>
    </row>
    <row r="106" spans="1:16" ht="12.75" customHeight="1">
      <c r="A106" s="31">
        <v>96</v>
      </c>
      <c r="B106" s="32" t="s">
        <v>117</v>
      </c>
      <c r="C106" s="33" t="s">
        <v>146</v>
      </c>
      <c r="D106" s="34">
        <v>45169</v>
      </c>
      <c r="E106" s="38">
        <v>399.1</v>
      </c>
      <c r="F106" s="38">
        <v>400.2</v>
      </c>
      <c r="G106" s="39">
        <v>395.79999999999995</v>
      </c>
      <c r="H106" s="39">
        <v>392.49999999999994</v>
      </c>
      <c r="I106" s="39">
        <v>388.09999999999991</v>
      </c>
      <c r="J106" s="39">
        <v>403.5</v>
      </c>
      <c r="K106" s="39">
        <v>407.9</v>
      </c>
      <c r="L106" s="39">
        <v>411.20000000000005</v>
      </c>
      <c r="M106" s="31">
        <v>404.6</v>
      </c>
      <c r="N106" s="31">
        <v>396.9</v>
      </c>
      <c r="O106" s="269">
        <v>19660000</v>
      </c>
      <c r="P106" s="270">
        <v>-5.0607287449392713E-3</v>
      </c>
    </row>
    <row r="107" spans="1:16" ht="12.75" customHeight="1">
      <c r="A107" s="31">
        <v>97</v>
      </c>
      <c r="B107" s="32" t="s">
        <v>49</v>
      </c>
      <c r="C107" s="33" t="s">
        <v>147</v>
      </c>
      <c r="D107" s="34">
        <v>45169</v>
      </c>
      <c r="E107" s="38">
        <v>220.7</v>
      </c>
      <c r="F107" s="38">
        <v>220.88333333333333</v>
      </c>
      <c r="G107" s="39">
        <v>217.96666666666664</v>
      </c>
      <c r="H107" s="39">
        <v>215.23333333333332</v>
      </c>
      <c r="I107" s="39">
        <v>212.31666666666663</v>
      </c>
      <c r="J107" s="39">
        <v>223.61666666666665</v>
      </c>
      <c r="K107" s="39">
        <v>226.53333333333333</v>
      </c>
      <c r="L107" s="39">
        <v>229.26666666666665</v>
      </c>
      <c r="M107" s="31">
        <v>223.8</v>
      </c>
      <c r="N107" s="31">
        <v>218.15</v>
      </c>
      <c r="O107" s="269">
        <v>19206700</v>
      </c>
      <c r="P107" s="270">
        <v>1.0836385836385836E-2</v>
      </c>
    </row>
    <row r="108" spans="1:16" ht="12.75" customHeight="1">
      <c r="A108" s="31">
        <v>98</v>
      </c>
      <c r="B108" s="32" t="s">
        <v>45</v>
      </c>
      <c r="C108" s="33" t="s">
        <v>148</v>
      </c>
      <c r="D108" s="34">
        <v>45169</v>
      </c>
      <c r="E108" s="38">
        <v>3155.05</v>
      </c>
      <c r="F108" s="38">
        <v>3150.9666666666672</v>
      </c>
      <c r="G108" s="39">
        <v>3121.1333333333341</v>
      </c>
      <c r="H108" s="39">
        <v>3087.2166666666672</v>
      </c>
      <c r="I108" s="39">
        <v>3057.3833333333341</v>
      </c>
      <c r="J108" s="39">
        <v>3184.8833333333341</v>
      </c>
      <c r="K108" s="39">
        <v>3214.7166666666672</v>
      </c>
      <c r="L108" s="39">
        <v>3248.6333333333341</v>
      </c>
      <c r="M108" s="31">
        <v>3180.8</v>
      </c>
      <c r="N108" s="31">
        <v>3117.05</v>
      </c>
      <c r="O108" s="269">
        <v>698400</v>
      </c>
      <c r="P108" s="270">
        <v>-1.3559322033898305E-2</v>
      </c>
    </row>
    <row r="109" spans="1:16" ht="12.75" customHeight="1">
      <c r="A109" s="31">
        <v>99</v>
      </c>
      <c r="B109" s="32" t="s">
        <v>45</v>
      </c>
      <c r="C109" s="33" t="s">
        <v>149</v>
      </c>
      <c r="D109" s="34">
        <v>45169</v>
      </c>
      <c r="E109" s="38">
        <v>2594.1999999999998</v>
      </c>
      <c r="F109" s="38">
        <v>2591.4166666666665</v>
      </c>
      <c r="G109" s="39">
        <v>2553.0333333333328</v>
      </c>
      <c r="H109" s="39">
        <v>2511.8666666666663</v>
      </c>
      <c r="I109" s="39">
        <v>2473.4833333333327</v>
      </c>
      <c r="J109" s="39">
        <v>2632.583333333333</v>
      </c>
      <c r="K109" s="39">
        <v>2670.9666666666672</v>
      </c>
      <c r="L109" s="39">
        <v>2712.1333333333332</v>
      </c>
      <c r="M109" s="31">
        <v>2629.8</v>
      </c>
      <c r="N109" s="31">
        <v>2550.25</v>
      </c>
      <c r="O109" s="269">
        <v>5121900</v>
      </c>
      <c r="P109" s="270">
        <v>0.16166564605021433</v>
      </c>
    </row>
    <row r="110" spans="1:16" ht="12.75" customHeight="1">
      <c r="A110" s="31">
        <v>100</v>
      </c>
      <c r="B110" s="32" t="s">
        <v>63</v>
      </c>
      <c r="C110" s="33" t="s">
        <v>150</v>
      </c>
      <c r="D110" s="34">
        <v>45169</v>
      </c>
      <c r="E110" s="38">
        <v>1403.95</v>
      </c>
      <c r="F110" s="38">
        <v>1412.6333333333332</v>
      </c>
      <c r="G110" s="39">
        <v>1391.3166666666664</v>
      </c>
      <c r="H110" s="39">
        <v>1378.6833333333332</v>
      </c>
      <c r="I110" s="39">
        <v>1357.3666666666663</v>
      </c>
      <c r="J110" s="39">
        <v>1425.2666666666664</v>
      </c>
      <c r="K110" s="39">
        <v>1446.583333333333</v>
      </c>
      <c r="L110" s="39">
        <v>1459.2166666666665</v>
      </c>
      <c r="M110" s="31">
        <v>1433.95</v>
      </c>
      <c r="N110" s="31">
        <v>1400</v>
      </c>
      <c r="O110" s="269">
        <v>21087000</v>
      </c>
      <c r="P110" s="270">
        <v>4.1667658753779856E-3</v>
      </c>
    </row>
    <row r="111" spans="1:16" ht="12.75" customHeight="1">
      <c r="A111" s="31">
        <v>101</v>
      </c>
      <c r="B111" s="32" t="s">
        <v>79</v>
      </c>
      <c r="C111" s="33" t="s">
        <v>151</v>
      </c>
      <c r="D111" s="34">
        <v>45169</v>
      </c>
      <c r="E111" s="38">
        <v>174.8</v>
      </c>
      <c r="F111" s="38">
        <v>174.61666666666665</v>
      </c>
      <c r="G111" s="39">
        <v>172.3833333333333</v>
      </c>
      <c r="H111" s="39">
        <v>169.96666666666664</v>
      </c>
      <c r="I111" s="39">
        <v>167.73333333333329</v>
      </c>
      <c r="J111" s="39">
        <v>177.0333333333333</v>
      </c>
      <c r="K111" s="39">
        <v>179.26666666666665</v>
      </c>
      <c r="L111" s="39">
        <v>181.68333333333331</v>
      </c>
      <c r="M111" s="31">
        <v>176.85</v>
      </c>
      <c r="N111" s="31">
        <v>172.2</v>
      </c>
      <c r="O111" s="269">
        <v>82218800</v>
      </c>
      <c r="P111" s="270">
        <v>-1.6192026037428805E-2</v>
      </c>
    </row>
    <row r="112" spans="1:16" ht="12.75" customHeight="1">
      <c r="A112" s="31">
        <v>102</v>
      </c>
      <c r="B112" s="32" t="s">
        <v>87</v>
      </c>
      <c r="C112" s="33" t="s">
        <v>152</v>
      </c>
      <c r="D112" s="34">
        <v>45169</v>
      </c>
      <c r="E112" s="38">
        <v>1377.1</v>
      </c>
      <c r="F112" s="38">
        <v>1375.6666666666667</v>
      </c>
      <c r="G112" s="39">
        <v>1370.3333333333335</v>
      </c>
      <c r="H112" s="39">
        <v>1363.5666666666668</v>
      </c>
      <c r="I112" s="39">
        <v>1358.2333333333336</v>
      </c>
      <c r="J112" s="39">
        <v>1382.4333333333334</v>
      </c>
      <c r="K112" s="39">
        <v>1387.7666666666669</v>
      </c>
      <c r="L112" s="39">
        <v>1394.5333333333333</v>
      </c>
      <c r="M112" s="31">
        <v>1381</v>
      </c>
      <c r="N112" s="31">
        <v>1368.9</v>
      </c>
      <c r="O112" s="269">
        <v>35260800</v>
      </c>
      <c r="P112" s="270">
        <v>-2.0946711388524844E-2</v>
      </c>
    </row>
    <row r="113" spans="1:16" ht="12.75" customHeight="1">
      <c r="A113" s="31">
        <v>103</v>
      </c>
      <c r="B113" s="32" t="s">
        <v>84</v>
      </c>
      <c r="C113" s="33" t="s">
        <v>154</v>
      </c>
      <c r="D113" s="34">
        <v>45169</v>
      </c>
      <c r="E113" s="38">
        <v>94.85</v>
      </c>
      <c r="F113" s="38">
        <v>94.733333333333334</v>
      </c>
      <c r="G113" s="39">
        <v>94.166666666666671</v>
      </c>
      <c r="H113" s="39">
        <v>93.483333333333334</v>
      </c>
      <c r="I113" s="39">
        <v>92.916666666666671</v>
      </c>
      <c r="J113" s="39">
        <v>95.416666666666671</v>
      </c>
      <c r="K113" s="39">
        <v>95.983333333333334</v>
      </c>
      <c r="L113" s="39">
        <v>96.666666666666671</v>
      </c>
      <c r="M113" s="31">
        <v>95.3</v>
      </c>
      <c r="N113" s="31">
        <v>94.05</v>
      </c>
      <c r="O113" s="269">
        <v>103740000</v>
      </c>
      <c r="P113" s="270">
        <v>-1.4084507042253521E-2</v>
      </c>
    </row>
    <row r="114" spans="1:16" ht="12.75" customHeight="1">
      <c r="A114" s="31">
        <v>104</v>
      </c>
      <c r="B114" s="32" t="s">
        <v>43</v>
      </c>
      <c r="C114" s="33" t="s">
        <v>155</v>
      </c>
      <c r="D114" s="34">
        <v>45169</v>
      </c>
      <c r="E114" s="38">
        <v>903.2</v>
      </c>
      <c r="F114" s="38">
        <v>896.88333333333333</v>
      </c>
      <c r="G114" s="39">
        <v>886.01666666666665</v>
      </c>
      <c r="H114" s="39">
        <v>868.83333333333337</v>
      </c>
      <c r="I114" s="39">
        <v>857.9666666666667</v>
      </c>
      <c r="J114" s="39">
        <v>914.06666666666661</v>
      </c>
      <c r="K114" s="39">
        <v>924.93333333333317</v>
      </c>
      <c r="L114" s="39">
        <v>942.11666666666656</v>
      </c>
      <c r="M114" s="31">
        <v>907.75</v>
      </c>
      <c r="N114" s="31">
        <v>879.7</v>
      </c>
      <c r="O114" s="269">
        <v>2507700</v>
      </c>
      <c r="P114" s="270">
        <v>-2.8211586901763223E-2</v>
      </c>
    </row>
    <row r="115" spans="1:16" ht="12.75" customHeight="1">
      <c r="A115" s="31">
        <v>105</v>
      </c>
      <c r="B115" s="32" t="s">
        <v>45</v>
      </c>
      <c r="C115" s="33" t="s">
        <v>156</v>
      </c>
      <c r="D115" s="34">
        <v>45169</v>
      </c>
      <c r="E115" s="38">
        <v>646.54999999999995</v>
      </c>
      <c r="F115" s="38">
        <v>646.06666666666661</v>
      </c>
      <c r="G115" s="39">
        <v>639.48333333333323</v>
      </c>
      <c r="H115" s="39">
        <v>632.41666666666663</v>
      </c>
      <c r="I115" s="39">
        <v>625.83333333333326</v>
      </c>
      <c r="J115" s="39">
        <v>653.13333333333321</v>
      </c>
      <c r="K115" s="39">
        <v>659.7166666666667</v>
      </c>
      <c r="L115" s="39">
        <v>666.78333333333319</v>
      </c>
      <c r="M115" s="31">
        <v>652.65</v>
      </c>
      <c r="N115" s="31">
        <v>639</v>
      </c>
      <c r="O115" s="269">
        <v>12575500</v>
      </c>
      <c r="P115" s="270">
        <v>1.1613993101991975E-2</v>
      </c>
    </row>
    <row r="116" spans="1:16" ht="12.75" customHeight="1">
      <c r="A116" s="31">
        <v>106</v>
      </c>
      <c r="B116" s="32" t="s">
        <v>59</v>
      </c>
      <c r="C116" s="33" t="s">
        <v>157</v>
      </c>
      <c r="D116" s="34">
        <v>45169</v>
      </c>
      <c r="E116" s="38">
        <v>467.45</v>
      </c>
      <c r="F116" s="38">
        <v>468.5333333333333</v>
      </c>
      <c r="G116" s="39">
        <v>465.56666666666661</v>
      </c>
      <c r="H116" s="39">
        <v>463.68333333333328</v>
      </c>
      <c r="I116" s="39">
        <v>460.71666666666658</v>
      </c>
      <c r="J116" s="39">
        <v>470.41666666666663</v>
      </c>
      <c r="K116" s="39">
        <v>473.38333333333333</v>
      </c>
      <c r="L116" s="39">
        <v>475.26666666666665</v>
      </c>
      <c r="M116" s="31">
        <v>471.5</v>
      </c>
      <c r="N116" s="31">
        <v>466.65</v>
      </c>
      <c r="O116" s="269">
        <v>80377600</v>
      </c>
      <c r="P116" s="270">
        <v>-2.1808552067918062E-2</v>
      </c>
    </row>
    <row r="117" spans="1:16" ht="12.75" customHeight="1">
      <c r="A117" s="31">
        <v>107</v>
      </c>
      <c r="B117" s="32" t="s">
        <v>132</v>
      </c>
      <c r="C117" s="33" t="s">
        <v>158</v>
      </c>
      <c r="D117" s="34">
        <v>45169</v>
      </c>
      <c r="E117" s="38">
        <v>673.65</v>
      </c>
      <c r="F117" s="38">
        <v>674.36666666666667</v>
      </c>
      <c r="G117" s="39">
        <v>670.48333333333335</v>
      </c>
      <c r="H117" s="39">
        <v>667.31666666666672</v>
      </c>
      <c r="I117" s="39">
        <v>663.43333333333339</v>
      </c>
      <c r="J117" s="39">
        <v>677.5333333333333</v>
      </c>
      <c r="K117" s="39">
        <v>681.41666666666674</v>
      </c>
      <c r="L117" s="39">
        <v>684.58333333333326</v>
      </c>
      <c r="M117" s="31">
        <v>678.25</v>
      </c>
      <c r="N117" s="31">
        <v>671.2</v>
      </c>
      <c r="O117" s="269">
        <v>25245000</v>
      </c>
      <c r="P117" s="270">
        <v>-4.4365572315882874E-3</v>
      </c>
    </row>
    <row r="118" spans="1:16" ht="12.75" customHeight="1">
      <c r="A118" s="31">
        <v>108</v>
      </c>
      <c r="B118" s="32" t="s">
        <v>49</v>
      </c>
      <c r="C118" s="33" t="s">
        <v>159</v>
      </c>
      <c r="D118" s="34">
        <v>45169</v>
      </c>
      <c r="E118" s="38">
        <v>3286.5</v>
      </c>
      <c r="F118" s="38">
        <v>3273.8833333333332</v>
      </c>
      <c r="G118" s="39">
        <v>3248.6166666666663</v>
      </c>
      <c r="H118" s="39">
        <v>3210.7333333333331</v>
      </c>
      <c r="I118" s="39">
        <v>3185.4666666666662</v>
      </c>
      <c r="J118" s="39">
        <v>3311.7666666666664</v>
      </c>
      <c r="K118" s="39">
        <v>3337.0333333333328</v>
      </c>
      <c r="L118" s="39">
        <v>3374.9166666666665</v>
      </c>
      <c r="M118" s="31">
        <v>3299.15</v>
      </c>
      <c r="N118" s="31">
        <v>3236</v>
      </c>
      <c r="O118" s="269">
        <v>363750</v>
      </c>
      <c r="P118" s="270">
        <v>9.5632530120481923E-2</v>
      </c>
    </row>
    <row r="119" spans="1:16" ht="12.75" customHeight="1">
      <c r="A119" s="31">
        <v>109</v>
      </c>
      <c r="B119" s="32" t="s">
        <v>132</v>
      </c>
      <c r="C119" s="33" t="s">
        <v>160</v>
      </c>
      <c r="D119" s="34">
        <v>45169</v>
      </c>
      <c r="E119" s="38">
        <v>825.15</v>
      </c>
      <c r="F119" s="38">
        <v>825.30000000000007</v>
      </c>
      <c r="G119" s="39">
        <v>821.00000000000011</v>
      </c>
      <c r="H119" s="39">
        <v>816.85</v>
      </c>
      <c r="I119" s="39">
        <v>812.55000000000007</v>
      </c>
      <c r="J119" s="39">
        <v>829.45000000000016</v>
      </c>
      <c r="K119" s="39">
        <v>833.75000000000011</v>
      </c>
      <c r="L119" s="39">
        <v>837.9000000000002</v>
      </c>
      <c r="M119" s="31">
        <v>829.6</v>
      </c>
      <c r="N119" s="31">
        <v>821.15</v>
      </c>
      <c r="O119" s="269">
        <v>20402550</v>
      </c>
      <c r="P119" s="270">
        <v>-2.9039511725024093E-2</v>
      </c>
    </row>
    <row r="120" spans="1:16" ht="12.75" customHeight="1">
      <c r="A120" s="31">
        <v>110</v>
      </c>
      <c r="B120" s="32" t="s">
        <v>45</v>
      </c>
      <c r="C120" s="33" t="s">
        <v>161</v>
      </c>
      <c r="D120" s="34">
        <v>45169</v>
      </c>
      <c r="E120" s="38">
        <v>491.1</v>
      </c>
      <c r="F120" s="38">
        <v>486.86666666666662</v>
      </c>
      <c r="G120" s="39">
        <v>480.33333333333326</v>
      </c>
      <c r="H120" s="39">
        <v>469.56666666666666</v>
      </c>
      <c r="I120" s="39">
        <v>463.0333333333333</v>
      </c>
      <c r="J120" s="39">
        <v>497.63333333333321</v>
      </c>
      <c r="K120" s="39">
        <v>504.16666666666663</v>
      </c>
      <c r="L120" s="39">
        <v>514.93333333333317</v>
      </c>
      <c r="M120" s="31">
        <v>493.4</v>
      </c>
      <c r="N120" s="31">
        <v>476.1</v>
      </c>
      <c r="O120" s="269">
        <v>16215000</v>
      </c>
      <c r="P120" s="270">
        <v>-3.2878550659807652E-2</v>
      </c>
    </row>
    <row r="121" spans="1:16" ht="12.75" customHeight="1">
      <c r="A121" s="31">
        <v>111</v>
      </c>
      <c r="B121" s="32" t="s">
        <v>63</v>
      </c>
      <c r="C121" s="33" t="s">
        <v>162</v>
      </c>
      <c r="D121" s="34">
        <v>45169</v>
      </c>
      <c r="E121" s="38">
        <v>1864.25</v>
      </c>
      <c r="F121" s="38">
        <v>1866.3499999999997</v>
      </c>
      <c r="G121" s="39">
        <v>1856.7499999999993</v>
      </c>
      <c r="H121" s="39">
        <v>1849.2499999999995</v>
      </c>
      <c r="I121" s="39">
        <v>1839.6499999999992</v>
      </c>
      <c r="J121" s="39">
        <v>1873.8499999999995</v>
      </c>
      <c r="K121" s="39">
        <v>1883.4499999999998</v>
      </c>
      <c r="L121" s="39">
        <v>1890.9499999999996</v>
      </c>
      <c r="M121" s="31">
        <v>1875.95</v>
      </c>
      <c r="N121" s="31">
        <v>1858.85</v>
      </c>
      <c r="O121" s="269">
        <v>23535200</v>
      </c>
      <c r="P121" s="270">
        <v>1.8011315466200668E-2</v>
      </c>
    </row>
    <row r="122" spans="1:16" ht="12.75" customHeight="1">
      <c r="A122" s="31">
        <v>112</v>
      </c>
      <c r="B122" s="32" t="s">
        <v>68</v>
      </c>
      <c r="C122" s="33" t="s">
        <v>163</v>
      </c>
      <c r="D122" s="34">
        <v>45169</v>
      </c>
      <c r="E122" s="38">
        <v>133.44999999999999</v>
      </c>
      <c r="F122" s="38">
        <v>133.98333333333335</v>
      </c>
      <c r="G122" s="39">
        <v>132.06666666666669</v>
      </c>
      <c r="H122" s="39">
        <v>130.68333333333334</v>
      </c>
      <c r="I122" s="39">
        <v>128.76666666666668</v>
      </c>
      <c r="J122" s="39">
        <v>135.3666666666667</v>
      </c>
      <c r="K122" s="39">
        <v>137.28333333333333</v>
      </c>
      <c r="L122" s="39">
        <v>138.66666666666671</v>
      </c>
      <c r="M122" s="31">
        <v>135.9</v>
      </c>
      <c r="N122" s="31">
        <v>132.6</v>
      </c>
      <c r="O122" s="269">
        <v>69419796</v>
      </c>
      <c r="P122" s="270">
        <v>1.5402688944002088E-2</v>
      </c>
    </row>
    <row r="123" spans="1:16" ht="12.75" customHeight="1">
      <c r="A123" s="31">
        <v>113</v>
      </c>
      <c r="B123" s="32" t="s">
        <v>45</v>
      </c>
      <c r="C123" s="33" t="s">
        <v>164</v>
      </c>
      <c r="D123" s="34">
        <v>45169</v>
      </c>
      <c r="E123" s="38">
        <v>2352.4</v>
      </c>
      <c r="F123" s="38">
        <v>2349.7000000000003</v>
      </c>
      <c r="G123" s="39">
        <v>2333.1000000000004</v>
      </c>
      <c r="H123" s="39">
        <v>2313.8000000000002</v>
      </c>
      <c r="I123" s="39">
        <v>2297.2000000000003</v>
      </c>
      <c r="J123" s="39">
        <v>2369.0000000000005</v>
      </c>
      <c r="K123" s="39">
        <v>2385.6</v>
      </c>
      <c r="L123" s="39">
        <v>2404.9000000000005</v>
      </c>
      <c r="M123" s="31">
        <v>2366.3000000000002</v>
      </c>
      <c r="N123" s="31">
        <v>2330.4</v>
      </c>
      <c r="O123" s="269">
        <v>828900</v>
      </c>
      <c r="P123" s="270">
        <v>-6.5290933694181333E-2</v>
      </c>
    </row>
    <row r="124" spans="1:16" ht="12.75" customHeight="1">
      <c r="A124" s="31">
        <v>114</v>
      </c>
      <c r="B124" s="32" t="s">
        <v>43</v>
      </c>
      <c r="C124" s="33" t="s">
        <v>165</v>
      </c>
      <c r="D124" s="34">
        <v>45169</v>
      </c>
      <c r="E124" s="38">
        <v>360.05</v>
      </c>
      <c r="F124" s="38">
        <v>358.5</v>
      </c>
      <c r="G124" s="39">
        <v>355.9</v>
      </c>
      <c r="H124" s="39">
        <v>351.75</v>
      </c>
      <c r="I124" s="39">
        <v>349.15</v>
      </c>
      <c r="J124" s="39">
        <v>362.65</v>
      </c>
      <c r="K124" s="39">
        <v>365.25</v>
      </c>
      <c r="L124" s="39">
        <v>369.4</v>
      </c>
      <c r="M124" s="31">
        <v>361.1</v>
      </c>
      <c r="N124" s="31">
        <v>354.35</v>
      </c>
      <c r="O124" s="269">
        <v>11843900</v>
      </c>
      <c r="P124" s="270">
        <v>-2.0801124385101899E-2</v>
      </c>
    </row>
    <row r="125" spans="1:16" ht="12.75" customHeight="1">
      <c r="A125" s="31">
        <v>115</v>
      </c>
      <c r="B125" s="32" t="s">
        <v>68</v>
      </c>
      <c r="C125" s="33" t="s">
        <v>166</v>
      </c>
      <c r="D125" s="34">
        <v>45169</v>
      </c>
      <c r="E125" s="38">
        <v>421.9</v>
      </c>
      <c r="F125" s="38">
        <v>422.05</v>
      </c>
      <c r="G125" s="39">
        <v>418.35</v>
      </c>
      <c r="H125" s="39">
        <v>414.8</v>
      </c>
      <c r="I125" s="39">
        <v>411.1</v>
      </c>
      <c r="J125" s="39">
        <v>425.6</v>
      </c>
      <c r="K125" s="39">
        <v>429.29999999999995</v>
      </c>
      <c r="L125" s="39">
        <v>432.85</v>
      </c>
      <c r="M125" s="31">
        <v>425.75</v>
      </c>
      <c r="N125" s="31">
        <v>418.5</v>
      </c>
      <c r="O125" s="269">
        <v>19028000</v>
      </c>
      <c r="P125" s="270">
        <v>3.2895451091086741E-2</v>
      </c>
    </row>
    <row r="126" spans="1:16" ht="12.75" customHeight="1">
      <c r="A126" s="31">
        <v>116</v>
      </c>
      <c r="B126" s="32" t="s">
        <v>41</v>
      </c>
      <c r="C126" s="33" t="s">
        <v>167</v>
      </c>
      <c r="D126" s="34">
        <v>45169</v>
      </c>
      <c r="E126" s="38">
        <v>2653.7</v>
      </c>
      <c r="F126" s="38">
        <v>2656.2833333333333</v>
      </c>
      <c r="G126" s="39">
        <v>2637.5666666666666</v>
      </c>
      <c r="H126" s="39">
        <v>2621.4333333333334</v>
      </c>
      <c r="I126" s="39">
        <v>2602.7166666666667</v>
      </c>
      <c r="J126" s="39">
        <v>2672.4166666666665</v>
      </c>
      <c r="K126" s="39">
        <v>2691.1333333333328</v>
      </c>
      <c r="L126" s="39">
        <v>2707.2666666666664</v>
      </c>
      <c r="M126" s="31">
        <v>2675</v>
      </c>
      <c r="N126" s="31">
        <v>2640.15</v>
      </c>
      <c r="O126" s="269">
        <v>8743800</v>
      </c>
      <c r="P126" s="270">
        <v>-5.1880674448767832E-3</v>
      </c>
    </row>
    <row r="127" spans="1:16" ht="12.75" customHeight="1">
      <c r="A127" s="31">
        <v>117</v>
      </c>
      <c r="B127" s="32" t="s">
        <v>87</v>
      </c>
      <c r="C127" s="33" t="s">
        <v>168</v>
      </c>
      <c r="D127" s="34">
        <v>45169</v>
      </c>
      <c r="E127" s="38">
        <v>5003.7</v>
      </c>
      <c r="F127" s="38">
        <v>4988.25</v>
      </c>
      <c r="G127" s="39">
        <v>4945.5</v>
      </c>
      <c r="H127" s="39">
        <v>4887.3</v>
      </c>
      <c r="I127" s="39">
        <v>4844.55</v>
      </c>
      <c r="J127" s="39">
        <v>5046.45</v>
      </c>
      <c r="K127" s="39">
        <v>5089.2</v>
      </c>
      <c r="L127" s="39">
        <v>5147.3999999999996</v>
      </c>
      <c r="M127" s="31">
        <v>5031</v>
      </c>
      <c r="N127" s="31">
        <v>4930.05</v>
      </c>
      <c r="O127" s="269">
        <v>2034900</v>
      </c>
      <c r="P127" s="270">
        <v>-5.298429319371728E-2</v>
      </c>
    </row>
    <row r="128" spans="1:16" ht="12.75" customHeight="1">
      <c r="A128" s="31">
        <v>118</v>
      </c>
      <c r="B128" s="32" t="s">
        <v>87</v>
      </c>
      <c r="C128" s="33" t="s">
        <v>169</v>
      </c>
      <c r="D128" s="34">
        <v>45169</v>
      </c>
      <c r="E128" s="38">
        <v>4184.5</v>
      </c>
      <c r="F128" s="38">
        <v>4152.083333333333</v>
      </c>
      <c r="G128" s="39">
        <v>4086.1666666666661</v>
      </c>
      <c r="H128" s="39">
        <v>3987.833333333333</v>
      </c>
      <c r="I128" s="39">
        <v>3921.9166666666661</v>
      </c>
      <c r="J128" s="39">
        <v>4250.4166666666661</v>
      </c>
      <c r="K128" s="39">
        <v>4316.3333333333321</v>
      </c>
      <c r="L128" s="39">
        <v>4414.6666666666661</v>
      </c>
      <c r="M128" s="31">
        <v>4218</v>
      </c>
      <c r="N128" s="31">
        <v>4053.75</v>
      </c>
      <c r="O128" s="269">
        <v>874800</v>
      </c>
      <c r="P128" s="270">
        <v>-2.9078801331853497E-2</v>
      </c>
    </row>
    <row r="129" spans="1:16" ht="12.75" customHeight="1">
      <c r="A129" s="31">
        <v>119</v>
      </c>
      <c r="B129" s="32" t="s">
        <v>43</v>
      </c>
      <c r="C129" s="33" t="s">
        <v>170</v>
      </c>
      <c r="D129" s="34">
        <v>45169</v>
      </c>
      <c r="E129" s="38">
        <v>995.1</v>
      </c>
      <c r="F129" s="38">
        <v>993.83333333333337</v>
      </c>
      <c r="G129" s="39">
        <v>985.7166666666667</v>
      </c>
      <c r="H129" s="39">
        <v>976.33333333333337</v>
      </c>
      <c r="I129" s="39">
        <v>968.2166666666667</v>
      </c>
      <c r="J129" s="39">
        <v>1003.2166666666667</v>
      </c>
      <c r="K129" s="39">
        <v>1011.3333333333333</v>
      </c>
      <c r="L129" s="39">
        <v>1020.7166666666667</v>
      </c>
      <c r="M129" s="31">
        <v>1001.95</v>
      </c>
      <c r="N129" s="31">
        <v>984.45</v>
      </c>
      <c r="O129" s="269">
        <v>4860300</v>
      </c>
      <c r="P129" s="270">
        <v>-3.7859666834931853E-2</v>
      </c>
    </row>
    <row r="130" spans="1:16" ht="12.75" customHeight="1">
      <c r="A130" s="31">
        <v>120</v>
      </c>
      <c r="B130" s="32" t="s">
        <v>56</v>
      </c>
      <c r="C130" s="33" t="s">
        <v>171</v>
      </c>
      <c r="D130" s="34">
        <v>45169</v>
      </c>
      <c r="E130" s="38">
        <v>1504.95</v>
      </c>
      <c r="F130" s="38">
        <v>1500.4000000000003</v>
      </c>
      <c r="G130" s="39">
        <v>1484.7000000000007</v>
      </c>
      <c r="H130" s="39">
        <v>1464.4500000000005</v>
      </c>
      <c r="I130" s="39">
        <v>1448.7500000000009</v>
      </c>
      <c r="J130" s="39">
        <v>1520.6500000000005</v>
      </c>
      <c r="K130" s="39">
        <v>1536.35</v>
      </c>
      <c r="L130" s="39">
        <v>1556.6000000000004</v>
      </c>
      <c r="M130" s="31">
        <v>1516.1</v>
      </c>
      <c r="N130" s="31">
        <v>1480.15</v>
      </c>
      <c r="O130" s="269">
        <v>18399500</v>
      </c>
      <c r="P130" s="270">
        <v>7.6286130491451352E-3</v>
      </c>
    </row>
    <row r="131" spans="1:16" ht="12.75" customHeight="1">
      <c r="A131" s="31">
        <v>121</v>
      </c>
      <c r="B131" s="32" t="s">
        <v>68</v>
      </c>
      <c r="C131" s="33" t="s">
        <v>172</v>
      </c>
      <c r="D131" s="34">
        <v>45169</v>
      </c>
      <c r="E131" s="38">
        <v>295.5</v>
      </c>
      <c r="F131" s="38">
        <v>294.13333333333338</v>
      </c>
      <c r="G131" s="39">
        <v>290.91666666666674</v>
      </c>
      <c r="H131" s="39">
        <v>286.33333333333337</v>
      </c>
      <c r="I131" s="39">
        <v>283.11666666666673</v>
      </c>
      <c r="J131" s="39">
        <v>298.71666666666675</v>
      </c>
      <c r="K131" s="39">
        <v>301.93333333333334</v>
      </c>
      <c r="L131" s="39">
        <v>306.51666666666677</v>
      </c>
      <c r="M131" s="31">
        <v>297.35000000000002</v>
      </c>
      <c r="N131" s="31">
        <v>289.55</v>
      </c>
      <c r="O131" s="269">
        <v>38608000</v>
      </c>
      <c r="P131" s="270">
        <v>-3.072906206065475E-2</v>
      </c>
    </row>
    <row r="132" spans="1:16" ht="12.75" customHeight="1">
      <c r="A132" s="31">
        <v>122</v>
      </c>
      <c r="B132" s="32" t="s">
        <v>68</v>
      </c>
      <c r="C132" s="33" t="s">
        <v>173</v>
      </c>
      <c r="D132" s="34">
        <v>45169</v>
      </c>
      <c r="E132" s="38">
        <v>136.19999999999999</v>
      </c>
      <c r="F132" s="38">
        <v>137.53333333333333</v>
      </c>
      <c r="G132" s="39">
        <v>134.36666666666667</v>
      </c>
      <c r="H132" s="39">
        <v>132.53333333333333</v>
      </c>
      <c r="I132" s="39">
        <v>129.36666666666667</v>
      </c>
      <c r="J132" s="39">
        <v>139.36666666666667</v>
      </c>
      <c r="K132" s="39">
        <v>142.53333333333336</v>
      </c>
      <c r="L132" s="39">
        <v>144.36666666666667</v>
      </c>
      <c r="M132" s="31">
        <v>140.69999999999999</v>
      </c>
      <c r="N132" s="31">
        <v>135.69999999999999</v>
      </c>
      <c r="O132" s="269">
        <v>73476000</v>
      </c>
      <c r="P132" s="270">
        <v>-6.6515249837767682E-3</v>
      </c>
    </row>
    <row r="133" spans="1:16" ht="12.75" customHeight="1">
      <c r="A133" s="31">
        <v>123</v>
      </c>
      <c r="B133" s="32" t="s">
        <v>59</v>
      </c>
      <c r="C133" s="33" t="s">
        <v>174</v>
      </c>
      <c r="D133" s="34">
        <v>45169</v>
      </c>
      <c r="E133" s="38">
        <v>561.95000000000005</v>
      </c>
      <c r="F133" s="38">
        <v>564.06666666666672</v>
      </c>
      <c r="G133" s="39">
        <v>558.38333333333344</v>
      </c>
      <c r="H133" s="39">
        <v>554.81666666666672</v>
      </c>
      <c r="I133" s="39">
        <v>549.13333333333344</v>
      </c>
      <c r="J133" s="39">
        <v>567.63333333333344</v>
      </c>
      <c r="K133" s="39">
        <v>573.31666666666661</v>
      </c>
      <c r="L133" s="39">
        <v>576.88333333333344</v>
      </c>
      <c r="M133" s="31">
        <v>569.75</v>
      </c>
      <c r="N133" s="31">
        <v>560.5</v>
      </c>
      <c r="O133" s="269">
        <v>7610400</v>
      </c>
      <c r="P133" s="270">
        <v>-9.4517958412098301E-4</v>
      </c>
    </row>
    <row r="134" spans="1:16" ht="12.75" customHeight="1">
      <c r="A134" s="31">
        <v>124</v>
      </c>
      <c r="B134" s="32" t="s">
        <v>56</v>
      </c>
      <c r="C134" s="33" t="s">
        <v>175</v>
      </c>
      <c r="D134" s="34">
        <v>45169</v>
      </c>
      <c r="E134" s="38">
        <v>9689.25</v>
      </c>
      <c r="F134" s="38">
        <v>9739.6833333333325</v>
      </c>
      <c r="G134" s="39">
        <v>9594.5666666666657</v>
      </c>
      <c r="H134" s="39">
        <v>9499.8833333333332</v>
      </c>
      <c r="I134" s="39">
        <v>9354.7666666666664</v>
      </c>
      <c r="J134" s="39">
        <v>9834.366666666665</v>
      </c>
      <c r="K134" s="39">
        <v>9979.4833333333299</v>
      </c>
      <c r="L134" s="39">
        <v>10074.166666666664</v>
      </c>
      <c r="M134" s="31">
        <v>9884.7999999999993</v>
      </c>
      <c r="N134" s="31">
        <v>9645</v>
      </c>
      <c r="O134" s="269">
        <v>3023300</v>
      </c>
      <c r="P134" s="270">
        <v>0.10771992818671454</v>
      </c>
    </row>
    <row r="135" spans="1:16" ht="12.75" customHeight="1">
      <c r="A135" s="31">
        <v>125</v>
      </c>
      <c r="B135" s="32" t="s">
        <v>59</v>
      </c>
      <c r="C135" s="33" t="s">
        <v>176</v>
      </c>
      <c r="D135" s="34">
        <v>45169</v>
      </c>
      <c r="E135" s="38">
        <v>1026.0999999999999</v>
      </c>
      <c r="F135" s="38">
        <v>1026.7499999999998</v>
      </c>
      <c r="G135" s="39">
        <v>1017.4499999999996</v>
      </c>
      <c r="H135" s="39">
        <v>1008.7999999999998</v>
      </c>
      <c r="I135" s="39">
        <v>999.49999999999966</v>
      </c>
      <c r="J135" s="39">
        <v>1035.3999999999996</v>
      </c>
      <c r="K135" s="39">
        <v>1044.6999999999998</v>
      </c>
      <c r="L135" s="39">
        <v>1053.3499999999995</v>
      </c>
      <c r="M135" s="31">
        <v>1036.05</v>
      </c>
      <c r="N135" s="31">
        <v>1018.1</v>
      </c>
      <c r="O135" s="269">
        <v>10126200</v>
      </c>
      <c r="P135" s="270">
        <v>-3.6755892928485814E-2</v>
      </c>
    </row>
    <row r="136" spans="1:16" ht="12.75" customHeight="1">
      <c r="A136" s="31">
        <v>126</v>
      </c>
      <c r="B136" s="32" t="s">
        <v>45</v>
      </c>
      <c r="C136" s="33" t="s">
        <v>177</v>
      </c>
      <c r="D136" s="34">
        <v>45169</v>
      </c>
      <c r="E136" s="38">
        <v>1648.95</v>
      </c>
      <c r="F136" s="38">
        <v>1660.3</v>
      </c>
      <c r="G136" s="39">
        <v>1633.6</v>
      </c>
      <c r="H136" s="39">
        <v>1618.25</v>
      </c>
      <c r="I136" s="39">
        <v>1591.55</v>
      </c>
      <c r="J136" s="39">
        <v>1675.6499999999999</v>
      </c>
      <c r="K136" s="39">
        <v>1702.3500000000001</v>
      </c>
      <c r="L136" s="39">
        <v>1717.6999999999998</v>
      </c>
      <c r="M136" s="31">
        <v>1687</v>
      </c>
      <c r="N136" s="31">
        <v>1644.95</v>
      </c>
      <c r="O136" s="269">
        <v>2849200</v>
      </c>
      <c r="P136" s="270">
        <v>1.006806579693704E-2</v>
      </c>
    </row>
    <row r="137" spans="1:16" ht="12.75" customHeight="1">
      <c r="A137" s="31">
        <v>127</v>
      </c>
      <c r="B137" s="32" t="s">
        <v>43</v>
      </c>
      <c r="C137" s="33" t="s">
        <v>178</v>
      </c>
      <c r="D137" s="34">
        <v>45169</v>
      </c>
      <c r="E137" s="38">
        <v>1393.15</v>
      </c>
      <c r="F137" s="38">
        <v>1392.25</v>
      </c>
      <c r="G137" s="39">
        <v>1378.2</v>
      </c>
      <c r="H137" s="39">
        <v>1363.25</v>
      </c>
      <c r="I137" s="39">
        <v>1349.2</v>
      </c>
      <c r="J137" s="39">
        <v>1407.2</v>
      </c>
      <c r="K137" s="39">
        <v>1421.2500000000002</v>
      </c>
      <c r="L137" s="39">
        <v>1436.2</v>
      </c>
      <c r="M137" s="31">
        <v>1406.3</v>
      </c>
      <c r="N137" s="31">
        <v>1377.3</v>
      </c>
      <c r="O137" s="269">
        <v>1774400</v>
      </c>
      <c r="P137" s="270">
        <v>2.3771059312254789E-2</v>
      </c>
    </row>
    <row r="138" spans="1:16" ht="12.75" customHeight="1">
      <c r="A138" s="31">
        <v>128</v>
      </c>
      <c r="B138" s="32" t="s">
        <v>68</v>
      </c>
      <c r="C138" s="33" t="s">
        <v>179</v>
      </c>
      <c r="D138" s="34">
        <v>45169</v>
      </c>
      <c r="E138" s="38">
        <v>815.45</v>
      </c>
      <c r="F138" s="38">
        <v>816.94999999999993</v>
      </c>
      <c r="G138" s="39">
        <v>808.49999999999989</v>
      </c>
      <c r="H138" s="39">
        <v>801.55</v>
      </c>
      <c r="I138" s="39">
        <v>793.09999999999991</v>
      </c>
      <c r="J138" s="39">
        <v>823.89999999999986</v>
      </c>
      <c r="K138" s="39">
        <v>832.34999999999991</v>
      </c>
      <c r="L138" s="39">
        <v>839.29999999999984</v>
      </c>
      <c r="M138" s="31">
        <v>825.4</v>
      </c>
      <c r="N138" s="31">
        <v>810</v>
      </c>
      <c r="O138" s="269">
        <v>3992800</v>
      </c>
      <c r="P138" s="270">
        <v>-1.324634242783709E-2</v>
      </c>
    </row>
    <row r="139" spans="1:16" ht="12.75" customHeight="1">
      <c r="A139" s="31">
        <v>129</v>
      </c>
      <c r="B139" s="32" t="s">
        <v>84</v>
      </c>
      <c r="C139" s="33" t="s">
        <v>180</v>
      </c>
      <c r="D139" s="34">
        <v>45169</v>
      </c>
      <c r="E139" s="38">
        <v>1113.75</v>
      </c>
      <c r="F139" s="38">
        <v>1112.0833333333333</v>
      </c>
      <c r="G139" s="39">
        <v>1099.7666666666664</v>
      </c>
      <c r="H139" s="39">
        <v>1085.7833333333331</v>
      </c>
      <c r="I139" s="39">
        <v>1073.4666666666662</v>
      </c>
      <c r="J139" s="39">
        <v>1126.0666666666666</v>
      </c>
      <c r="K139" s="39">
        <v>1138.3833333333337</v>
      </c>
      <c r="L139" s="39">
        <v>1152.3666666666668</v>
      </c>
      <c r="M139" s="31">
        <v>1124.4000000000001</v>
      </c>
      <c r="N139" s="31">
        <v>1098.0999999999999</v>
      </c>
      <c r="O139" s="269">
        <v>2750400</v>
      </c>
      <c r="P139" s="270">
        <v>3.6478745854687973E-2</v>
      </c>
    </row>
    <row r="140" spans="1:16" ht="12.75" customHeight="1">
      <c r="A140" s="31">
        <v>130</v>
      </c>
      <c r="B140" s="32" t="s">
        <v>56</v>
      </c>
      <c r="C140" s="33" t="s">
        <v>181</v>
      </c>
      <c r="D140" s="34">
        <v>45169</v>
      </c>
      <c r="E140" s="38">
        <v>98.95</v>
      </c>
      <c r="F140" s="38">
        <v>98.783333333333346</v>
      </c>
      <c r="G140" s="39">
        <v>97.916666666666686</v>
      </c>
      <c r="H140" s="39">
        <v>96.88333333333334</v>
      </c>
      <c r="I140" s="39">
        <v>96.01666666666668</v>
      </c>
      <c r="J140" s="39">
        <v>99.816666666666691</v>
      </c>
      <c r="K140" s="39">
        <v>100.68333333333334</v>
      </c>
      <c r="L140" s="39">
        <v>101.7166666666667</v>
      </c>
      <c r="M140" s="31">
        <v>99.65</v>
      </c>
      <c r="N140" s="31">
        <v>97.75</v>
      </c>
      <c r="O140" s="269">
        <v>62153400</v>
      </c>
      <c r="P140" s="270">
        <v>-1.0064457763202533E-2</v>
      </c>
    </row>
    <row r="141" spans="1:16" ht="12.75" customHeight="1">
      <c r="A141" s="31">
        <v>131</v>
      </c>
      <c r="B141" s="32" t="s">
        <v>87</v>
      </c>
      <c r="C141" s="33" t="s">
        <v>182</v>
      </c>
      <c r="D141" s="34">
        <v>45169</v>
      </c>
      <c r="E141" s="38">
        <v>2314.0500000000002</v>
      </c>
      <c r="F141" s="38">
        <v>2314.6833333333334</v>
      </c>
      <c r="G141" s="39">
        <v>2289.3666666666668</v>
      </c>
      <c r="H141" s="39">
        <v>2264.6833333333334</v>
      </c>
      <c r="I141" s="39">
        <v>2239.3666666666668</v>
      </c>
      <c r="J141" s="39">
        <v>2339.3666666666668</v>
      </c>
      <c r="K141" s="39">
        <v>2364.6833333333334</v>
      </c>
      <c r="L141" s="39">
        <v>2389.3666666666668</v>
      </c>
      <c r="M141" s="31">
        <v>2340</v>
      </c>
      <c r="N141" s="31">
        <v>2290</v>
      </c>
      <c r="O141" s="269">
        <v>2128500</v>
      </c>
      <c r="P141" s="270">
        <v>3.0625832223701729E-2</v>
      </c>
    </row>
    <row r="142" spans="1:16" ht="12.75" customHeight="1">
      <c r="A142" s="31">
        <v>132</v>
      </c>
      <c r="B142" s="32" t="s">
        <v>56</v>
      </c>
      <c r="C142" s="33" t="s">
        <v>183</v>
      </c>
      <c r="D142" s="34">
        <v>45169</v>
      </c>
      <c r="E142" s="38">
        <v>103901</v>
      </c>
      <c r="F142" s="38">
        <v>103831.09999999999</v>
      </c>
      <c r="G142" s="39">
        <v>103401.14999999998</v>
      </c>
      <c r="H142" s="39">
        <v>102901.29999999999</v>
      </c>
      <c r="I142" s="39">
        <v>102471.34999999998</v>
      </c>
      <c r="J142" s="39">
        <v>104330.94999999998</v>
      </c>
      <c r="K142" s="39">
        <v>104760.9</v>
      </c>
      <c r="L142" s="39">
        <v>105260.74999999999</v>
      </c>
      <c r="M142" s="31">
        <v>104261.05</v>
      </c>
      <c r="N142" s="31">
        <v>103331.25</v>
      </c>
      <c r="O142" s="269">
        <v>43560</v>
      </c>
      <c r="P142" s="270">
        <v>3.9179534454943533E-3</v>
      </c>
    </row>
    <row r="143" spans="1:16" ht="12.75" customHeight="1">
      <c r="A143" s="31">
        <v>133</v>
      </c>
      <c r="B143" s="32" t="s">
        <v>68</v>
      </c>
      <c r="C143" s="33" t="s">
        <v>184</v>
      </c>
      <c r="D143" s="34">
        <v>45169</v>
      </c>
      <c r="E143" s="38">
        <v>1349.2</v>
      </c>
      <c r="F143" s="38">
        <v>1348.3833333333334</v>
      </c>
      <c r="G143" s="39">
        <v>1337.8166666666668</v>
      </c>
      <c r="H143" s="39">
        <v>1326.4333333333334</v>
      </c>
      <c r="I143" s="39">
        <v>1315.8666666666668</v>
      </c>
      <c r="J143" s="39">
        <v>1359.7666666666669</v>
      </c>
      <c r="K143" s="39">
        <v>1370.3333333333335</v>
      </c>
      <c r="L143" s="39">
        <v>1381.7166666666669</v>
      </c>
      <c r="M143" s="31">
        <v>1358.95</v>
      </c>
      <c r="N143" s="31">
        <v>1337</v>
      </c>
      <c r="O143" s="269">
        <v>4634300</v>
      </c>
      <c r="P143" s="270">
        <v>-1.7490671641791043E-2</v>
      </c>
    </row>
    <row r="144" spans="1:16" ht="12.75" customHeight="1">
      <c r="A144" s="31">
        <v>134</v>
      </c>
      <c r="B144" s="32" t="s">
        <v>132</v>
      </c>
      <c r="C144" s="33" t="s">
        <v>185</v>
      </c>
      <c r="D144" s="34">
        <v>45169</v>
      </c>
      <c r="E144" s="38">
        <v>96.45</v>
      </c>
      <c r="F144" s="38">
        <v>96.899999999999991</v>
      </c>
      <c r="G144" s="39">
        <v>95.34999999999998</v>
      </c>
      <c r="H144" s="39">
        <v>94.249999999999986</v>
      </c>
      <c r="I144" s="39">
        <v>92.699999999999974</v>
      </c>
      <c r="J144" s="39">
        <v>97.999999999999986</v>
      </c>
      <c r="K144" s="39">
        <v>99.55</v>
      </c>
      <c r="L144" s="39">
        <v>100.64999999999999</v>
      </c>
      <c r="M144" s="31">
        <v>98.45</v>
      </c>
      <c r="N144" s="31">
        <v>95.8</v>
      </c>
      <c r="O144" s="269">
        <v>53062500</v>
      </c>
      <c r="P144" s="270">
        <v>6.663651439770843E-2</v>
      </c>
    </row>
    <row r="145" spans="1:16" ht="12.75" customHeight="1">
      <c r="A145" s="31">
        <v>135</v>
      </c>
      <c r="B145" s="32" t="s">
        <v>45</v>
      </c>
      <c r="C145" s="33" t="s">
        <v>186</v>
      </c>
      <c r="D145" s="34">
        <v>45169</v>
      </c>
      <c r="E145" s="38">
        <v>4684</v>
      </c>
      <c r="F145" s="38">
        <v>4665.1833333333334</v>
      </c>
      <c r="G145" s="39">
        <v>4635.7666666666664</v>
      </c>
      <c r="H145" s="39">
        <v>4587.5333333333328</v>
      </c>
      <c r="I145" s="39">
        <v>4558.1166666666659</v>
      </c>
      <c r="J145" s="39">
        <v>4713.416666666667</v>
      </c>
      <c r="K145" s="39">
        <v>4742.833333333333</v>
      </c>
      <c r="L145" s="39">
        <v>4791.0666666666675</v>
      </c>
      <c r="M145" s="31">
        <v>4694.6000000000004</v>
      </c>
      <c r="N145" s="31">
        <v>4616.95</v>
      </c>
      <c r="O145" s="269">
        <v>1177050</v>
      </c>
      <c r="P145" s="270">
        <v>5.3811659192825115E-3</v>
      </c>
    </row>
    <row r="146" spans="1:16" ht="12.75" customHeight="1">
      <c r="A146" s="31">
        <v>136</v>
      </c>
      <c r="B146" s="32" t="s">
        <v>39</v>
      </c>
      <c r="C146" s="33" t="s">
        <v>187</v>
      </c>
      <c r="D146" s="34">
        <v>45169</v>
      </c>
      <c r="E146" s="38">
        <v>4566.6499999999996</v>
      </c>
      <c r="F146" s="38">
        <v>4472.4333333333334</v>
      </c>
      <c r="G146" s="39">
        <v>4305.916666666667</v>
      </c>
      <c r="H146" s="39">
        <v>4045.1833333333334</v>
      </c>
      <c r="I146" s="39">
        <v>3878.666666666667</v>
      </c>
      <c r="J146" s="39">
        <v>4733.166666666667</v>
      </c>
      <c r="K146" s="39">
        <v>4899.6833333333334</v>
      </c>
      <c r="L146" s="39">
        <v>5160.416666666667</v>
      </c>
      <c r="M146" s="31">
        <v>4638.95</v>
      </c>
      <c r="N146" s="31">
        <v>4211.7</v>
      </c>
      <c r="O146" s="269">
        <v>1086600</v>
      </c>
      <c r="P146" s="270">
        <v>-0.15344162673834288</v>
      </c>
    </row>
    <row r="147" spans="1:16" ht="12.75" customHeight="1">
      <c r="A147" s="31">
        <v>137</v>
      </c>
      <c r="B147" s="32" t="s">
        <v>59</v>
      </c>
      <c r="C147" s="33" t="s">
        <v>188</v>
      </c>
      <c r="D147" s="34">
        <v>45169</v>
      </c>
      <c r="E147" s="38">
        <v>22718.55</v>
      </c>
      <c r="F147" s="38">
        <v>22701.183333333334</v>
      </c>
      <c r="G147" s="39">
        <v>22602.366666666669</v>
      </c>
      <c r="H147" s="39">
        <v>22486.183333333334</v>
      </c>
      <c r="I147" s="39">
        <v>22387.366666666669</v>
      </c>
      <c r="J147" s="39">
        <v>22817.366666666669</v>
      </c>
      <c r="K147" s="39">
        <v>22916.183333333334</v>
      </c>
      <c r="L147" s="39">
        <v>23032.366666666669</v>
      </c>
      <c r="M147" s="31">
        <v>22800</v>
      </c>
      <c r="N147" s="31">
        <v>22585</v>
      </c>
      <c r="O147" s="269">
        <v>316120</v>
      </c>
      <c r="P147" s="270">
        <v>-7.7840552416823605E-3</v>
      </c>
    </row>
    <row r="148" spans="1:16" ht="12.75" customHeight="1">
      <c r="A148" s="31">
        <v>138</v>
      </c>
      <c r="B148" s="32" t="s">
        <v>132</v>
      </c>
      <c r="C148" s="33" t="s">
        <v>189</v>
      </c>
      <c r="D148" s="34">
        <v>45169</v>
      </c>
      <c r="E148" s="38">
        <v>117.9</v>
      </c>
      <c r="F148" s="38">
        <v>118.23333333333335</v>
      </c>
      <c r="G148" s="39">
        <v>117.06666666666669</v>
      </c>
      <c r="H148" s="39">
        <v>116.23333333333335</v>
      </c>
      <c r="I148" s="39">
        <v>115.06666666666669</v>
      </c>
      <c r="J148" s="39">
        <v>119.06666666666669</v>
      </c>
      <c r="K148" s="39">
        <v>120.23333333333335</v>
      </c>
      <c r="L148" s="39">
        <v>121.06666666666669</v>
      </c>
      <c r="M148" s="31">
        <v>119.4</v>
      </c>
      <c r="N148" s="31">
        <v>117.4</v>
      </c>
      <c r="O148" s="269">
        <v>84127500</v>
      </c>
      <c r="P148" s="270">
        <v>1.1579459985931496E-2</v>
      </c>
    </row>
    <row r="149" spans="1:16" ht="12.75" customHeight="1">
      <c r="A149" s="31">
        <v>139</v>
      </c>
      <c r="B149" s="32" t="s">
        <v>190</v>
      </c>
      <c r="C149" s="33" t="s">
        <v>191</v>
      </c>
      <c r="D149" s="34">
        <v>45169</v>
      </c>
      <c r="E149" s="38">
        <v>223</v>
      </c>
      <c r="F149" s="38">
        <v>221.41666666666666</v>
      </c>
      <c r="G149" s="39">
        <v>218.33333333333331</v>
      </c>
      <c r="H149" s="39">
        <v>213.66666666666666</v>
      </c>
      <c r="I149" s="39">
        <v>210.58333333333331</v>
      </c>
      <c r="J149" s="39">
        <v>226.08333333333331</v>
      </c>
      <c r="K149" s="39">
        <v>229.16666666666663</v>
      </c>
      <c r="L149" s="39">
        <v>233.83333333333331</v>
      </c>
      <c r="M149" s="31">
        <v>224.5</v>
      </c>
      <c r="N149" s="31">
        <v>216.75</v>
      </c>
      <c r="O149" s="269">
        <v>72471000</v>
      </c>
      <c r="P149" s="270">
        <v>3.9413106148616671E-2</v>
      </c>
    </row>
    <row r="150" spans="1:16" ht="12.75" customHeight="1">
      <c r="A150" s="31">
        <v>140</v>
      </c>
      <c r="B150" s="32" t="s">
        <v>108</v>
      </c>
      <c r="C150" s="33" t="s">
        <v>192</v>
      </c>
      <c r="D150" s="34">
        <v>45169</v>
      </c>
      <c r="E150" s="38">
        <v>1116.45</v>
      </c>
      <c r="F150" s="38">
        <v>1103.8333333333333</v>
      </c>
      <c r="G150" s="39">
        <v>1087.6166666666666</v>
      </c>
      <c r="H150" s="39">
        <v>1058.7833333333333</v>
      </c>
      <c r="I150" s="39">
        <v>1042.5666666666666</v>
      </c>
      <c r="J150" s="39">
        <v>1132.6666666666665</v>
      </c>
      <c r="K150" s="39">
        <v>1148.8833333333332</v>
      </c>
      <c r="L150" s="39">
        <v>1177.7166666666665</v>
      </c>
      <c r="M150" s="31">
        <v>1120.05</v>
      </c>
      <c r="N150" s="31">
        <v>1075</v>
      </c>
      <c r="O150" s="269">
        <v>5097400</v>
      </c>
      <c r="P150" s="270">
        <v>5.5515292071314684E-2</v>
      </c>
    </row>
    <row r="151" spans="1:16" ht="12.75" customHeight="1">
      <c r="A151" s="31">
        <v>141</v>
      </c>
      <c r="B151" s="32" t="s">
        <v>87</v>
      </c>
      <c r="C151" s="33" t="s">
        <v>193</v>
      </c>
      <c r="D151" s="34">
        <v>45169</v>
      </c>
      <c r="E151" s="38">
        <v>3905.7</v>
      </c>
      <c r="F151" s="38">
        <v>3903.5666666666671</v>
      </c>
      <c r="G151" s="39">
        <v>3883.1333333333341</v>
      </c>
      <c r="H151" s="39">
        <v>3860.5666666666671</v>
      </c>
      <c r="I151" s="39">
        <v>3840.1333333333341</v>
      </c>
      <c r="J151" s="39">
        <v>3926.1333333333341</v>
      </c>
      <c r="K151" s="39">
        <v>3946.5666666666675</v>
      </c>
      <c r="L151" s="39">
        <v>3969.1333333333341</v>
      </c>
      <c r="M151" s="31">
        <v>3924</v>
      </c>
      <c r="N151" s="31">
        <v>3881</v>
      </c>
      <c r="O151" s="269">
        <v>246800</v>
      </c>
      <c r="P151" s="270">
        <v>1.0647010647010647E-2</v>
      </c>
    </row>
    <row r="152" spans="1:16" ht="12.75" customHeight="1">
      <c r="A152" s="31">
        <v>142</v>
      </c>
      <c r="B152" s="32" t="s">
        <v>84</v>
      </c>
      <c r="C152" s="33" t="s">
        <v>194</v>
      </c>
      <c r="D152" s="34">
        <v>45169</v>
      </c>
      <c r="E152" s="38">
        <v>177.15</v>
      </c>
      <c r="F152" s="38">
        <v>176.78333333333333</v>
      </c>
      <c r="G152" s="39">
        <v>175.51666666666665</v>
      </c>
      <c r="H152" s="39">
        <v>173.88333333333333</v>
      </c>
      <c r="I152" s="39">
        <v>172.61666666666665</v>
      </c>
      <c r="J152" s="39">
        <v>178.41666666666666</v>
      </c>
      <c r="K152" s="39">
        <v>179.68333333333337</v>
      </c>
      <c r="L152" s="39">
        <v>181.31666666666666</v>
      </c>
      <c r="M152" s="31">
        <v>178.05</v>
      </c>
      <c r="N152" s="31">
        <v>175.15</v>
      </c>
      <c r="O152" s="269">
        <v>33533500</v>
      </c>
      <c r="P152" s="270">
        <v>1.4947683109118087E-3</v>
      </c>
    </row>
    <row r="153" spans="1:16" ht="12.75" customHeight="1">
      <c r="A153" s="31">
        <v>143</v>
      </c>
      <c r="B153" s="32" t="s">
        <v>47</v>
      </c>
      <c r="C153" s="33" t="s">
        <v>195</v>
      </c>
      <c r="D153" s="34">
        <v>45169</v>
      </c>
      <c r="E153" s="38">
        <v>38996.6</v>
      </c>
      <c r="F153" s="38">
        <v>38791.166666666664</v>
      </c>
      <c r="G153" s="39">
        <v>38410.583333333328</v>
      </c>
      <c r="H153" s="39">
        <v>37824.566666666666</v>
      </c>
      <c r="I153" s="39">
        <v>37443.98333333333</v>
      </c>
      <c r="J153" s="39">
        <v>39377.183333333327</v>
      </c>
      <c r="K153" s="39">
        <v>39757.766666666656</v>
      </c>
      <c r="L153" s="39">
        <v>40343.783333333326</v>
      </c>
      <c r="M153" s="31">
        <v>39171.75</v>
      </c>
      <c r="N153" s="31">
        <v>38205.15</v>
      </c>
      <c r="O153" s="269">
        <v>212970</v>
      </c>
      <c r="P153" s="270">
        <v>8.8553246952388254E-2</v>
      </c>
    </row>
    <row r="154" spans="1:16" ht="12.75" customHeight="1">
      <c r="A154" s="31">
        <v>144</v>
      </c>
      <c r="B154" s="32" t="s">
        <v>43</v>
      </c>
      <c r="C154" s="33" t="s">
        <v>196</v>
      </c>
      <c r="D154" s="34">
        <v>45169</v>
      </c>
      <c r="E154" s="38">
        <v>993.8</v>
      </c>
      <c r="F154" s="38">
        <v>1000.2666666666668</v>
      </c>
      <c r="G154" s="39">
        <v>978.53333333333353</v>
      </c>
      <c r="H154" s="39">
        <v>963.26666666666677</v>
      </c>
      <c r="I154" s="39">
        <v>941.53333333333353</v>
      </c>
      <c r="J154" s="39">
        <v>1015.5333333333335</v>
      </c>
      <c r="K154" s="39">
        <v>1037.2666666666669</v>
      </c>
      <c r="L154" s="39">
        <v>1052.5333333333335</v>
      </c>
      <c r="M154" s="31">
        <v>1022</v>
      </c>
      <c r="N154" s="31">
        <v>985</v>
      </c>
      <c r="O154" s="269">
        <v>11916000</v>
      </c>
      <c r="P154" s="270">
        <v>-4.5364417472811391E-2</v>
      </c>
    </row>
    <row r="155" spans="1:16" ht="12.75" customHeight="1">
      <c r="A155" s="31">
        <v>145</v>
      </c>
      <c r="B155" s="32" t="s">
        <v>87</v>
      </c>
      <c r="C155" s="33" t="s">
        <v>197</v>
      </c>
      <c r="D155" s="34">
        <v>45169</v>
      </c>
      <c r="E155" s="38">
        <v>4834.8500000000004</v>
      </c>
      <c r="F155" s="38">
        <v>4819.75</v>
      </c>
      <c r="G155" s="39">
        <v>4765.8</v>
      </c>
      <c r="H155" s="39">
        <v>4696.75</v>
      </c>
      <c r="I155" s="39">
        <v>4642.8</v>
      </c>
      <c r="J155" s="39">
        <v>4888.8</v>
      </c>
      <c r="K155" s="39">
        <v>4942.7500000000009</v>
      </c>
      <c r="L155" s="39">
        <v>5011.8</v>
      </c>
      <c r="M155" s="31">
        <v>4873.7</v>
      </c>
      <c r="N155" s="31">
        <v>4750.7</v>
      </c>
      <c r="O155" s="269">
        <v>1065750</v>
      </c>
      <c r="P155" s="270">
        <v>-4.9625468164794011E-2</v>
      </c>
    </row>
    <row r="156" spans="1:16" ht="12.75" customHeight="1">
      <c r="A156" s="31">
        <v>146</v>
      </c>
      <c r="B156" s="32" t="s">
        <v>84</v>
      </c>
      <c r="C156" s="33" t="s">
        <v>198</v>
      </c>
      <c r="D156" s="34">
        <v>45169</v>
      </c>
      <c r="E156" s="38">
        <v>234.4</v>
      </c>
      <c r="F156" s="38">
        <v>235.06666666666669</v>
      </c>
      <c r="G156" s="39">
        <v>232.33333333333337</v>
      </c>
      <c r="H156" s="39">
        <v>230.26666666666668</v>
      </c>
      <c r="I156" s="39">
        <v>227.53333333333336</v>
      </c>
      <c r="J156" s="39">
        <v>237.13333333333338</v>
      </c>
      <c r="K156" s="39">
        <v>239.86666666666667</v>
      </c>
      <c r="L156" s="39">
        <v>241.93333333333339</v>
      </c>
      <c r="M156" s="31">
        <v>237.8</v>
      </c>
      <c r="N156" s="31">
        <v>233</v>
      </c>
      <c r="O156" s="269">
        <v>14634000</v>
      </c>
      <c r="P156" s="270">
        <v>4.8355899419729204E-2</v>
      </c>
    </row>
    <row r="157" spans="1:16" ht="12.75" customHeight="1">
      <c r="A157" s="31">
        <v>147</v>
      </c>
      <c r="B157" s="32" t="s">
        <v>68</v>
      </c>
      <c r="C157" s="33" t="s">
        <v>199</v>
      </c>
      <c r="D157" s="34">
        <v>45169</v>
      </c>
      <c r="E157" s="38">
        <v>258.45</v>
      </c>
      <c r="F157" s="38">
        <v>258.83333333333331</v>
      </c>
      <c r="G157" s="39">
        <v>254.96666666666664</v>
      </c>
      <c r="H157" s="39">
        <v>251.48333333333332</v>
      </c>
      <c r="I157" s="39">
        <v>247.61666666666665</v>
      </c>
      <c r="J157" s="39">
        <v>262.31666666666661</v>
      </c>
      <c r="K157" s="39">
        <v>266.18333333333328</v>
      </c>
      <c r="L157" s="39">
        <v>269.66666666666663</v>
      </c>
      <c r="M157" s="31">
        <v>262.7</v>
      </c>
      <c r="N157" s="31">
        <v>255.35</v>
      </c>
      <c r="O157" s="269">
        <v>50120800</v>
      </c>
      <c r="P157" s="270">
        <v>-3.5745100456058177E-3</v>
      </c>
    </row>
    <row r="158" spans="1:16" ht="12.75" customHeight="1">
      <c r="A158" s="31">
        <v>148</v>
      </c>
      <c r="B158" s="32" t="s">
        <v>59</v>
      </c>
      <c r="C158" s="33" t="s">
        <v>200</v>
      </c>
      <c r="D158" s="34">
        <v>45169</v>
      </c>
      <c r="E158" s="38">
        <v>2658.15</v>
      </c>
      <c r="F158" s="38">
        <v>2646.8166666666671</v>
      </c>
      <c r="G158" s="39">
        <v>2629.6833333333343</v>
      </c>
      <c r="H158" s="39">
        <v>2601.2166666666672</v>
      </c>
      <c r="I158" s="39">
        <v>2584.0833333333344</v>
      </c>
      <c r="J158" s="39">
        <v>2675.2833333333342</v>
      </c>
      <c r="K158" s="39">
        <v>2692.4166666666665</v>
      </c>
      <c r="L158" s="39">
        <v>2720.8833333333341</v>
      </c>
      <c r="M158" s="31">
        <v>2663.95</v>
      </c>
      <c r="N158" s="31">
        <v>2618.35</v>
      </c>
      <c r="O158" s="269">
        <v>2863250</v>
      </c>
      <c r="P158" s="270">
        <v>6.7686357243319272E-3</v>
      </c>
    </row>
    <row r="159" spans="1:16" ht="12.75" customHeight="1">
      <c r="A159" s="31">
        <v>149</v>
      </c>
      <c r="B159" s="32" t="s">
        <v>39</v>
      </c>
      <c r="C159" s="33" t="s">
        <v>201</v>
      </c>
      <c r="D159" s="34">
        <v>45169</v>
      </c>
      <c r="E159" s="38">
        <v>3687.8</v>
      </c>
      <c r="F159" s="38">
        <v>3666.4333333333329</v>
      </c>
      <c r="G159" s="39">
        <v>3619.766666666666</v>
      </c>
      <c r="H159" s="39">
        <v>3551.7333333333331</v>
      </c>
      <c r="I159" s="39">
        <v>3505.0666666666662</v>
      </c>
      <c r="J159" s="39">
        <v>3734.4666666666658</v>
      </c>
      <c r="K159" s="39">
        <v>3781.1333333333328</v>
      </c>
      <c r="L159" s="39">
        <v>3849.1666666666656</v>
      </c>
      <c r="M159" s="31">
        <v>3713.1</v>
      </c>
      <c r="N159" s="31">
        <v>3598.4</v>
      </c>
      <c r="O159" s="269">
        <v>2290000</v>
      </c>
      <c r="P159" s="270">
        <v>5.1061388410786002E-2</v>
      </c>
    </row>
    <row r="160" spans="1:16" ht="12.75" customHeight="1">
      <c r="A160" s="31">
        <v>150</v>
      </c>
      <c r="B160" s="32" t="s">
        <v>63</v>
      </c>
      <c r="C160" s="33" t="s">
        <v>202</v>
      </c>
      <c r="D160" s="34">
        <v>45169</v>
      </c>
      <c r="E160" s="38">
        <v>61.75</v>
      </c>
      <c r="F160" s="38">
        <v>61.933333333333337</v>
      </c>
      <c r="G160" s="39">
        <v>61.216666666666676</v>
      </c>
      <c r="H160" s="39">
        <v>60.683333333333337</v>
      </c>
      <c r="I160" s="39">
        <v>59.966666666666676</v>
      </c>
      <c r="J160" s="39">
        <v>62.466666666666676</v>
      </c>
      <c r="K160" s="39">
        <v>63.183333333333344</v>
      </c>
      <c r="L160" s="39">
        <v>63.716666666666676</v>
      </c>
      <c r="M160" s="31">
        <v>62.65</v>
      </c>
      <c r="N160" s="31">
        <v>61.4</v>
      </c>
      <c r="O160" s="269">
        <v>267696000</v>
      </c>
      <c r="P160" s="270">
        <v>4.8045162452705547E-3</v>
      </c>
    </row>
    <row r="161" spans="1:16" ht="12.75" customHeight="1">
      <c r="A161" s="31">
        <v>151</v>
      </c>
      <c r="B161" s="32" t="s">
        <v>45</v>
      </c>
      <c r="C161" s="33" t="s">
        <v>203</v>
      </c>
      <c r="D161" s="34">
        <v>45169</v>
      </c>
      <c r="E161" s="38">
        <v>4628.1499999999996</v>
      </c>
      <c r="F161" s="38">
        <v>4707.333333333333</v>
      </c>
      <c r="G161" s="39">
        <v>4536.7166666666662</v>
      </c>
      <c r="H161" s="39">
        <v>4445.2833333333328</v>
      </c>
      <c r="I161" s="39">
        <v>4274.6666666666661</v>
      </c>
      <c r="J161" s="39">
        <v>4798.7666666666664</v>
      </c>
      <c r="K161" s="39">
        <v>4969.3833333333332</v>
      </c>
      <c r="L161" s="39">
        <v>5060.8166666666666</v>
      </c>
      <c r="M161" s="31">
        <v>4877.95</v>
      </c>
      <c r="N161" s="31">
        <v>4615.8999999999996</v>
      </c>
      <c r="O161" s="269">
        <v>1616400</v>
      </c>
      <c r="P161" s="270">
        <v>-6.6042641705668231E-2</v>
      </c>
    </row>
    <row r="162" spans="1:16" ht="12.75" customHeight="1">
      <c r="A162" s="31">
        <v>152</v>
      </c>
      <c r="B162" s="32" t="s">
        <v>190</v>
      </c>
      <c r="C162" s="33" t="s">
        <v>204</v>
      </c>
      <c r="D162" s="34">
        <v>45169</v>
      </c>
      <c r="E162" s="38">
        <v>253.6</v>
      </c>
      <c r="F162" s="38">
        <v>256.21666666666664</v>
      </c>
      <c r="G162" s="39">
        <v>249.0333333333333</v>
      </c>
      <c r="H162" s="39">
        <v>244.46666666666667</v>
      </c>
      <c r="I162" s="39">
        <v>237.28333333333333</v>
      </c>
      <c r="J162" s="39">
        <v>260.7833333333333</v>
      </c>
      <c r="K162" s="39">
        <v>267.96666666666658</v>
      </c>
      <c r="L162" s="39">
        <v>272.53333333333325</v>
      </c>
      <c r="M162" s="31">
        <v>263.39999999999998</v>
      </c>
      <c r="N162" s="31">
        <v>251.65</v>
      </c>
      <c r="O162" s="269">
        <v>40761900</v>
      </c>
      <c r="P162" s="270">
        <v>0.13888050694025347</v>
      </c>
    </row>
    <row r="163" spans="1:16" ht="12.75" customHeight="1">
      <c r="A163" s="31">
        <v>153</v>
      </c>
      <c r="B163" s="32" t="s">
        <v>205</v>
      </c>
      <c r="C163" s="33" t="s">
        <v>206</v>
      </c>
      <c r="D163" s="34">
        <v>45169</v>
      </c>
      <c r="E163" s="38">
        <v>1579.55</v>
      </c>
      <c r="F163" s="38">
        <v>1578.8833333333332</v>
      </c>
      <c r="G163" s="39">
        <v>1550.7666666666664</v>
      </c>
      <c r="H163" s="39">
        <v>1521.9833333333331</v>
      </c>
      <c r="I163" s="39">
        <v>1493.8666666666663</v>
      </c>
      <c r="J163" s="39">
        <v>1607.6666666666665</v>
      </c>
      <c r="K163" s="39">
        <v>1635.7833333333333</v>
      </c>
      <c r="L163" s="39">
        <v>1664.5666666666666</v>
      </c>
      <c r="M163" s="31">
        <v>1607</v>
      </c>
      <c r="N163" s="31">
        <v>1550.1</v>
      </c>
      <c r="O163" s="269">
        <v>2809114</v>
      </c>
      <c r="P163" s="270">
        <v>3.0918595967139657E-2</v>
      </c>
    </row>
    <row r="164" spans="1:16" ht="12.75" customHeight="1">
      <c r="A164" s="31">
        <v>154</v>
      </c>
      <c r="B164" s="32" t="s">
        <v>49</v>
      </c>
      <c r="C164" s="33" t="s">
        <v>208</v>
      </c>
      <c r="D164" s="34">
        <v>45169</v>
      </c>
      <c r="E164" s="38">
        <v>889</v>
      </c>
      <c r="F164" s="38">
        <v>890.76666666666677</v>
      </c>
      <c r="G164" s="39">
        <v>881.68333333333351</v>
      </c>
      <c r="H164" s="39">
        <v>874.36666666666679</v>
      </c>
      <c r="I164" s="39">
        <v>865.28333333333353</v>
      </c>
      <c r="J164" s="39">
        <v>898.08333333333348</v>
      </c>
      <c r="K164" s="39">
        <v>907.16666666666674</v>
      </c>
      <c r="L164" s="39">
        <v>914.48333333333346</v>
      </c>
      <c r="M164" s="31">
        <v>899.85</v>
      </c>
      <c r="N164" s="31">
        <v>883.45</v>
      </c>
      <c r="O164" s="269">
        <v>2674100</v>
      </c>
      <c r="P164" s="270">
        <v>2.2092267706302793E-2</v>
      </c>
    </row>
    <row r="165" spans="1:16" ht="12.75" customHeight="1">
      <c r="A165" s="31">
        <v>155</v>
      </c>
      <c r="B165" s="32" t="s">
        <v>63</v>
      </c>
      <c r="C165" s="33" t="s">
        <v>209</v>
      </c>
      <c r="D165" s="34">
        <v>45169</v>
      </c>
      <c r="E165" s="38">
        <v>225.4</v>
      </c>
      <c r="F165" s="38">
        <v>226.54999999999998</v>
      </c>
      <c r="G165" s="39">
        <v>222.44999999999996</v>
      </c>
      <c r="H165" s="39">
        <v>219.49999999999997</v>
      </c>
      <c r="I165" s="39">
        <v>215.39999999999995</v>
      </c>
      <c r="J165" s="39">
        <v>229.49999999999997</v>
      </c>
      <c r="K165" s="39">
        <v>233.6</v>
      </c>
      <c r="L165" s="39">
        <v>236.54999999999998</v>
      </c>
      <c r="M165" s="31">
        <v>230.65</v>
      </c>
      <c r="N165" s="31">
        <v>223.6</v>
      </c>
      <c r="O165" s="269">
        <v>39915000</v>
      </c>
      <c r="P165" s="270">
        <v>3.5542871967829806E-2</v>
      </c>
    </row>
    <row r="166" spans="1:16" ht="12.75" customHeight="1">
      <c r="A166" s="31">
        <v>156</v>
      </c>
      <c r="B166" s="32" t="s">
        <v>190</v>
      </c>
      <c r="C166" s="33" t="s">
        <v>210</v>
      </c>
      <c r="D166" s="34">
        <v>45169</v>
      </c>
      <c r="E166" s="38">
        <v>198.75</v>
      </c>
      <c r="F166" s="38">
        <v>199.4666666666667</v>
      </c>
      <c r="G166" s="39">
        <v>195.5833333333334</v>
      </c>
      <c r="H166" s="39">
        <v>192.41666666666671</v>
      </c>
      <c r="I166" s="39">
        <v>188.53333333333342</v>
      </c>
      <c r="J166" s="39">
        <v>202.63333333333338</v>
      </c>
      <c r="K166" s="39">
        <v>206.51666666666671</v>
      </c>
      <c r="L166" s="39">
        <v>209.68333333333337</v>
      </c>
      <c r="M166" s="31">
        <v>203.35</v>
      </c>
      <c r="N166" s="31">
        <v>196.3</v>
      </c>
      <c r="O166" s="269">
        <v>74752000</v>
      </c>
      <c r="P166" s="270">
        <v>-3.7197320968572901E-2</v>
      </c>
    </row>
    <row r="167" spans="1:16" ht="12.75" customHeight="1">
      <c r="A167" s="31">
        <v>157</v>
      </c>
      <c r="B167" s="32" t="s">
        <v>84</v>
      </c>
      <c r="C167" s="33" t="s">
        <v>211</v>
      </c>
      <c r="D167" s="34">
        <v>45169</v>
      </c>
      <c r="E167" s="38">
        <v>2524.6</v>
      </c>
      <c r="F167" s="38">
        <v>2536.3666666666663</v>
      </c>
      <c r="G167" s="39">
        <v>2506.7833333333328</v>
      </c>
      <c r="H167" s="39">
        <v>2488.9666666666667</v>
      </c>
      <c r="I167" s="39">
        <v>2459.3833333333332</v>
      </c>
      <c r="J167" s="39">
        <v>2554.1833333333325</v>
      </c>
      <c r="K167" s="39">
        <v>2583.7666666666655</v>
      </c>
      <c r="L167" s="39">
        <v>2601.5833333333321</v>
      </c>
      <c r="M167" s="31">
        <v>2565.9499999999998</v>
      </c>
      <c r="N167" s="31">
        <v>2518.5500000000002</v>
      </c>
      <c r="O167" s="269">
        <v>17051000</v>
      </c>
      <c r="P167" s="270">
        <v>4.8082981175566655E-2</v>
      </c>
    </row>
    <row r="168" spans="1:16" ht="12.75" customHeight="1">
      <c r="A168" s="31">
        <v>158</v>
      </c>
      <c r="B168" s="32" t="s">
        <v>132</v>
      </c>
      <c r="C168" s="33" t="s">
        <v>212</v>
      </c>
      <c r="D168" s="34">
        <v>45169</v>
      </c>
      <c r="E168" s="38">
        <v>96.15</v>
      </c>
      <c r="F168" s="38">
        <v>96.2</v>
      </c>
      <c r="G168" s="39">
        <v>95.5</v>
      </c>
      <c r="H168" s="39">
        <v>94.85</v>
      </c>
      <c r="I168" s="39">
        <v>94.149999999999991</v>
      </c>
      <c r="J168" s="39">
        <v>96.850000000000009</v>
      </c>
      <c r="K168" s="39">
        <v>97.550000000000026</v>
      </c>
      <c r="L168" s="39">
        <v>98.200000000000017</v>
      </c>
      <c r="M168" s="31">
        <v>96.9</v>
      </c>
      <c r="N168" s="31">
        <v>95.55</v>
      </c>
      <c r="O168" s="269">
        <v>108136000</v>
      </c>
      <c r="P168" s="270">
        <v>1.8153058150045195E-2</v>
      </c>
    </row>
    <row r="169" spans="1:16" ht="12.75" customHeight="1">
      <c r="A169" s="31">
        <v>159</v>
      </c>
      <c r="B169" s="32" t="s">
        <v>63</v>
      </c>
      <c r="C169" s="33" t="s">
        <v>213</v>
      </c>
      <c r="D169" s="34">
        <v>45169</v>
      </c>
      <c r="E169" s="38">
        <v>886.35</v>
      </c>
      <c r="F169" s="38">
        <v>874.75</v>
      </c>
      <c r="G169" s="39">
        <v>860.6</v>
      </c>
      <c r="H169" s="39">
        <v>834.85</v>
      </c>
      <c r="I169" s="39">
        <v>820.7</v>
      </c>
      <c r="J169" s="39">
        <v>900.5</v>
      </c>
      <c r="K169" s="39">
        <v>914.65000000000009</v>
      </c>
      <c r="L169" s="39">
        <v>940.4</v>
      </c>
      <c r="M169" s="31">
        <v>888.9</v>
      </c>
      <c r="N169" s="31">
        <v>849</v>
      </c>
      <c r="O169" s="269">
        <v>9270400</v>
      </c>
      <c r="P169" s="270">
        <v>-2.6709222240886947E-2</v>
      </c>
    </row>
    <row r="170" spans="1:16" ht="12.75" customHeight="1">
      <c r="A170" s="31">
        <v>160</v>
      </c>
      <c r="B170" s="32" t="s">
        <v>68</v>
      </c>
      <c r="C170" s="33" t="s">
        <v>214</v>
      </c>
      <c r="D170" s="34">
        <v>45169</v>
      </c>
      <c r="E170" s="38">
        <v>1286.6500000000001</v>
      </c>
      <c r="F170" s="38">
        <v>1283.3166666666668</v>
      </c>
      <c r="G170" s="39">
        <v>1274.9333333333336</v>
      </c>
      <c r="H170" s="39">
        <v>1263.2166666666667</v>
      </c>
      <c r="I170" s="39">
        <v>1254.8333333333335</v>
      </c>
      <c r="J170" s="39">
        <v>1295.0333333333338</v>
      </c>
      <c r="K170" s="39">
        <v>1303.416666666667</v>
      </c>
      <c r="L170" s="39">
        <v>1315.1333333333339</v>
      </c>
      <c r="M170" s="31">
        <v>1291.7</v>
      </c>
      <c r="N170" s="31">
        <v>1271.5999999999999</v>
      </c>
      <c r="O170" s="269">
        <v>7567500</v>
      </c>
      <c r="P170" s="270">
        <v>-1.2430263286679065E-2</v>
      </c>
    </row>
    <row r="171" spans="1:16" ht="12.75" customHeight="1">
      <c r="A171" s="31">
        <v>161</v>
      </c>
      <c r="B171" s="32" t="s">
        <v>63</v>
      </c>
      <c r="C171" s="33" t="s">
        <v>215</v>
      </c>
      <c r="D171" s="34">
        <v>45169</v>
      </c>
      <c r="E171" s="38">
        <v>615.75</v>
      </c>
      <c r="F171" s="38">
        <v>618.1</v>
      </c>
      <c r="G171" s="39">
        <v>612.15000000000009</v>
      </c>
      <c r="H171" s="39">
        <v>608.55000000000007</v>
      </c>
      <c r="I171" s="39">
        <v>602.60000000000014</v>
      </c>
      <c r="J171" s="39">
        <v>621.70000000000005</v>
      </c>
      <c r="K171" s="39">
        <v>627.65000000000009</v>
      </c>
      <c r="L171" s="39">
        <v>631.25</v>
      </c>
      <c r="M171" s="31">
        <v>624.04999999999995</v>
      </c>
      <c r="N171" s="31">
        <v>614.5</v>
      </c>
      <c r="O171" s="269">
        <v>70597500</v>
      </c>
      <c r="P171" s="270">
        <v>1.8568615144891467E-2</v>
      </c>
    </row>
    <row r="172" spans="1:16" ht="12.75" customHeight="1">
      <c r="A172" s="31">
        <v>162</v>
      </c>
      <c r="B172" s="32" t="s">
        <v>49</v>
      </c>
      <c r="C172" s="33" t="s">
        <v>216</v>
      </c>
      <c r="D172" s="34">
        <v>45169</v>
      </c>
      <c r="E172" s="38">
        <v>24314.95</v>
      </c>
      <c r="F172" s="38">
        <v>24279.983333333334</v>
      </c>
      <c r="G172" s="39">
        <v>24209.966666666667</v>
      </c>
      <c r="H172" s="39">
        <v>24104.983333333334</v>
      </c>
      <c r="I172" s="39">
        <v>24034.966666666667</v>
      </c>
      <c r="J172" s="39">
        <v>24384.966666666667</v>
      </c>
      <c r="K172" s="39">
        <v>24454.983333333337</v>
      </c>
      <c r="L172" s="39">
        <v>24559.966666666667</v>
      </c>
      <c r="M172" s="31">
        <v>24350</v>
      </c>
      <c r="N172" s="31">
        <v>24175</v>
      </c>
      <c r="O172" s="269">
        <v>219950</v>
      </c>
      <c r="P172" s="270">
        <v>4.4396961063627734E-2</v>
      </c>
    </row>
    <row r="173" spans="1:16" ht="12.75" customHeight="1">
      <c r="A173" s="31">
        <v>163</v>
      </c>
      <c r="B173" s="32" t="s">
        <v>41</v>
      </c>
      <c r="C173" s="33" t="s">
        <v>217</v>
      </c>
      <c r="D173" s="34">
        <v>45169</v>
      </c>
      <c r="E173" s="38">
        <v>3914.65</v>
      </c>
      <c r="F173" s="38">
        <v>3950.1666666666665</v>
      </c>
      <c r="G173" s="39">
        <v>3872.9333333333329</v>
      </c>
      <c r="H173" s="39">
        <v>3831.2166666666662</v>
      </c>
      <c r="I173" s="39">
        <v>3753.9833333333327</v>
      </c>
      <c r="J173" s="39">
        <v>3991.8833333333332</v>
      </c>
      <c r="K173" s="39">
        <v>4069.1166666666668</v>
      </c>
      <c r="L173" s="39">
        <v>4110.8333333333339</v>
      </c>
      <c r="M173" s="31">
        <v>4027.4</v>
      </c>
      <c r="N173" s="31">
        <v>3908.45</v>
      </c>
      <c r="O173" s="269">
        <v>1664025</v>
      </c>
      <c r="P173" s="270">
        <v>9.1727818545697132E-3</v>
      </c>
    </row>
    <row r="174" spans="1:16" ht="12.75" customHeight="1">
      <c r="A174" s="31">
        <v>164</v>
      </c>
      <c r="B174" s="32" t="s">
        <v>47</v>
      </c>
      <c r="C174" s="33" t="s">
        <v>218</v>
      </c>
      <c r="D174" s="34">
        <v>45169</v>
      </c>
      <c r="E174" s="38">
        <v>2271.1999999999998</v>
      </c>
      <c r="F174" s="38">
        <v>2243.7000000000003</v>
      </c>
      <c r="G174" s="39">
        <v>2208.0000000000005</v>
      </c>
      <c r="H174" s="39">
        <v>2144.8000000000002</v>
      </c>
      <c r="I174" s="39">
        <v>2109.1000000000004</v>
      </c>
      <c r="J174" s="39">
        <v>2306.9000000000005</v>
      </c>
      <c r="K174" s="39">
        <v>2342.6000000000004</v>
      </c>
      <c r="L174" s="39">
        <v>2405.8000000000006</v>
      </c>
      <c r="M174" s="31">
        <v>2279.4</v>
      </c>
      <c r="N174" s="31">
        <v>2180.5</v>
      </c>
      <c r="O174" s="269">
        <v>4736250</v>
      </c>
      <c r="P174" s="270">
        <v>-1.6891102981240757E-2</v>
      </c>
    </row>
    <row r="175" spans="1:16" ht="12.75" customHeight="1">
      <c r="A175" s="31">
        <v>165</v>
      </c>
      <c r="B175" s="32" t="s">
        <v>68</v>
      </c>
      <c r="C175" s="33" t="s">
        <v>219</v>
      </c>
      <c r="D175" s="34">
        <v>45169</v>
      </c>
      <c r="E175" s="38">
        <v>1868</v>
      </c>
      <c r="F175" s="38">
        <v>1878.5</v>
      </c>
      <c r="G175" s="39">
        <v>1846.25</v>
      </c>
      <c r="H175" s="39">
        <v>1824.5</v>
      </c>
      <c r="I175" s="39">
        <v>1792.25</v>
      </c>
      <c r="J175" s="39">
        <v>1900.25</v>
      </c>
      <c r="K175" s="39">
        <v>1932.5</v>
      </c>
      <c r="L175" s="39">
        <v>1954.25</v>
      </c>
      <c r="M175" s="31">
        <v>1910.75</v>
      </c>
      <c r="N175" s="31">
        <v>1856.75</v>
      </c>
      <c r="O175" s="269">
        <v>6375600</v>
      </c>
      <c r="P175" s="270">
        <v>-9.409993413004611E-5</v>
      </c>
    </row>
    <row r="176" spans="1:16" ht="12.75" customHeight="1">
      <c r="A176" s="31">
        <v>166</v>
      </c>
      <c r="B176" s="32" t="s">
        <v>43</v>
      </c>
      <c r="C176" s="33" t="s">
        <v>220</v>
      </c>
      <c r="D176" s="34">
        <v>45169</v>
      </c>
      <c r="E176" s="38">
        <v>1150.45</v>
      </c>
      <c r="F176" s="38">
        <v>1151.4833333333333</v>
      </c>
      <c r="G176" s="39">
        <v>1143.9666666666667</v>
      </c>
      <c r="H176" s="39">
        <v>1137.4833333333333</v>
      </c>
      <c r="I176" s="39">
        <v>1129.9666666666667</v>
      </c>
      <c r="J176" s="39">
        <v>1157.9666666666667</v>
      </c>
      <c r="K176" s="39">
        <v>1165.4833333333336</v>
      </c>
      <c r="L176" s="39">
        <v>1171.9666666666667</v>
      </c>
      <c r="M176" s="31">
        <v>1159</v>
      </c>
      <c r="N176" s="31">
        <v>1145</v>
      </c>
      <c r="O176" s="269">
        <v>25393900</v>
      </c>
      <c r="P176" s="270">
        <v>-1.5683082349749015E-2</v>
      </c>
    </row>
    <row r="177" spans="1:16" ht="12.75" customHeight="1">
      <c r="A177" s="31">
        <v>167</v>
      </c>
      <c r="B177" s="32" t="s">
        <v>205</v>
      </c>
      <c r="C177" s="33" t="s">
        <v>221</v>
      </c>
      <c r="D177" s="34">
        <v>45169</v>
      </c>
      <c r="E177" s="38">
        <v>535.85</v>
      </c>
      <c r="F177" s="38">
        <v>537.31666666666672</v>
      </c>
      <c r="G177" s="39">
        <v>530.53333333333342</v>
      </c>
      <c r="H177" s="39">
        <v>525.2166666666667</v>
      </c>
      <c r="I177" s="39">
        <v>518.43333333333339</v>
      </c>
      <c r="J177" s="39">
        <v>542.63333333333344</v>
      </c>
      <c r="K177" s="39">
        <v>549.41666666666674</v>
      </c>
      <c r="L177" s="39">
        <v>554.73333333333346</v>
      </c>
      <c r="M177" s="31">
        <v>544.1</v>
      </c>
      <c r="N177" s="31">
        <v>532</v>
      </c>
      <c r="O177" s="269">
        <v>8571000</v>
      </c>
      <c r="P177" s="270">
        <v>1.2223206377325066E-2</v>
      </c>
    </row>
    <row r="178" spans="1:16" ht="12.75" customHeight="1">
      <c r="A178" s="31">
        <v>168</v>
      </c>
      <c r="B178" s="32" t="s">
        <v>43</v>
      </c>
      <c r="C178" s="33" t="s">
        <v>222</v>
      </c>
      <c r="D178" s="34">
        <v>45169</v>
      </c>
      <c r="E178" s="38">
        <v>810.75</v>
      </c>
      <c r="F178" s="38">
        <v>809.9</v>
      </c>
      <c r="G178" s="39">
        <v>800.25</v>
      </c>
      <c r="H178" s="39">
        <v>789.75</v>
      </c>
      <c r="I178" s="39">
        <v>780.1</v>
      </c>
      <c r="J178" s="39">
        <v>820.4</v>
      </c>
      <c r="K178" s="39">
        <v>830.04999999999984</v>
      </c>
      <c r="L178" s="39">
        <v>840.55</v>
      </c>
      <c r="M178" s="31">
        <v>819.55</v>
      </c>
      <c r="N178" s="31">
        <v>799.4</v>
      </c>
      <c r="O178" s="269">
        <v>3103000</v>
      </c>
      <c r="P178" s="270">
        <v>-1.5857913098636219E-2</v>
      </c>
    </row>
    <row r="179" spans="1:16" ht="12.75" customHeight="1">
      <c r="A179" s="31">
        <v>169</v>
      </c>
      <c r="B179" s="32" t="s">
        <v>39</v>
      </c>
      <c r="C179" s="33" t="s">
        <v>223</v>
      </c>
      <c r="D179" s="34">
        <v>45169</v>
      </c>
      <c r="E179" s="38">
        <v>1076</v>
      </c>
      <c r="F179" s="38">
        <v>1073.0333333333333</v>
      </c>
      <c r="G179" s="39">
        <v>1062.0666666666666</v>
      </c>
      <c r="H179" s="39">
        <v>1048.1333333333332</v>
      </c>
      <c r="I179" s="39">
        <v>1037.1666666666665</v>
      </c>
      <c r="J179" s="39">
        <v>1086.9666666666667</v>
      </c>
      <c r="K179" s="39">
        <v>1097.9333333333334</v>
      </c>
      <c r="L179" s="39">
        <v>1111.8666666666668</v>
      </c>
      <c r="M179" s="31">
        <v>1084</v>
      </c>
      <c r="N179" s="31">
        <v>1059.0999999999999</v>
      </c>
      <c r="O179" s="269">
        <v>8245600</v>
      </c>
      <c r="P179" s="270">
        <v>-4.4491666113287733E-3</v>
      </c>
    </row>
    <row r="180" spans="1:16" ht="12.75" customHeight="1">
      <c r="A180" s="31">
        <v>170</v>
      </c>
      <c r="B180" s="32" t="s">
        <v>79</v>
      </c>
      <c r="C180" s="33" t="s">
        <v>224</v>
      </c>
      <c r="D180" s="34">
        <v>45169</v>
      </c>
      <c r="E180" s="38">
        <v>1770.3</v>
      </c>
      <c r="F180" s="38">
        <v>1786.1000000000001</v>
      </c>
      <c r="G180" s="39">
        <v>1739.2000000000003</v>
      </c>
      <c r="H180" s="39">
        <v>1708.1000000000001</v>
      </c>
      <c r="I180" s="39">
        <v>1661.2000000000003</v>
      </c>
      <c r="J180" s="39">
        <v>1817.2000000000003</v>
      </c>
      <c r="K180" s="39">
        <v>1864.1000000000004</v>
      </c>
      <c r="L180" s="39">
        <v>1895.2000000000003</v>
      </c>
      <c r="M180" s="31">
        <v>1833</v>
      </c>
      <c r="N180" s="31">
        <v>1755</v>
      </c>
      <c r="O180" s="269">
        <v>4332500</v>
      </c>
      <c r="P180" s="270">
        <v>-1.9796380090497737E-2</v>
      </c>
    </row>
    <row r="181" spans="1:16" ht="12.75" customHeight="1">
      <c r="A181" s="31">
        <v>171</v>
      </c>
      <c r="B181" s="32" t="s">
        <v>59</v>
      </c>
      <c r="C181" s="33" t="s">
        <v>225</v>
      </c>
      <c r="D181" s="34">
        <v>45169</v>
      </c>
      <c r="E181" s="38">
        <v>861.7</v>
      </c>
      <c r="F181" s="38">
        <v>862.68333333333339</v>
      </c>
      <c r="G181" s="39">
        <v>857.31666666666683</v>
      </c>
      <c r="H181" s="39">
        <v>852.93333333333339</v>
      </c>
      <c r="I181" s="39">
        <v>847.56666666666683</v>
      </c>
      <c r="J181" s="39">
        <v>867.06666666666683</v>
      </c>
      <c r="K181" s="39">
        <v>872.43333333333339</v>
      </c>
      <c r="L181" s="39">
        <v>876.81666666666683</v>
      </c>
      <c r="M181" s="31">
        <v>868.05</v>
      </c>
      <c r="N181" s="31">
        <v>858.3</v>
      </c>
      <c r="O181" s="269">
        <v>11186100</v>
      </c>
      <c r="P181" s="270">
        <v>-9.1677295918367353E-3</v>
      </c>
    </row>
    <row r="182" spans="1:16" ht="12.75" customHeight="1">
      <c r="A182" s="31">
        <v>172</v>
      </c>
      <c r="B182" s="32" t="s">
        <v>56</v>
      </c>
      <c r="C182" s="33" t="s">
        <v>226</v>
      </c>
      <c r="D182" s="34">
        <v>45169</v>
      </c>
      <c r="E182" s="38">
        <v>648.35</v>
      </c>
      <c r="F182" s="38">
        <v>650.88333333333333</v>
      </c>
      <c r="G182" s="39">
        <v>644.76666666666665</v>
      </c>
      <c r="H182" s="39">
        <v>641.18333333333328</v>
      </c>
      <c r="I182" s="39">
        <v>635.06666666666661</v>
      </c>
      <c r="J182" s="39">
        <v>654.4666666666667</v>
      </c>
      <c r="K182" s="39">
        <v>660.58333333333326</v>
      </c>
      <c r="L182" s="39">
        <v>664.16666666666674</v>
      </c>
      <c r="M182" s="31">
        <v>657</v>
      </c>
      <c r="N182" s="31">
        <v>647.29999999999995</v>
      </c>
      <c r="O182" s="269">
        <v>56330250</v>
      </c>
      <c r="P182" s="270">
        <v>-9.5214232022049605E-3</v>
      </c>
    </row>
    <row r="183" spans="1:16" ht="12.75" customHeight="1">
      <c r="A183" s="31">
        <v>173</v>
      </c>
      <c r="B183" s="32" t="s">
        <v>190</v>
      </c>
      <c r="C183" s="33" t="s">
        <v>227</v>
      </c>
      <c r="D183" s="34">
        <v>45169</v>
      </c>
      <c r="E183" s="38">
        <v>246.5</v>
      </c>
      <c r="F183" s="38">
        <v>244.06666666666669</v>
      </c>
      <c r="G183" s="39">
        <v>240.73333333333338</v>
      </c>
      <c r="H183" s="39">
        <v>234.9666666666667</v>
      </c>
      <c r="I183" s="39">
        <v>231.63333333333338</v>
      </c>
      <c r="J183" s="39">
        <v>249.83333333333337</v>
      </c>
      <c r="K183" s="39">
        <v>253.16666666666669</v>
      </c>
      <c r="L183" s="39">
        <v>258.93333333333339</v>
      </c>
      <c r="M183" s="31">
        <v>247.4</v>
      </c>
      <c r="N183" s="31">
        <v>238.3</v>
      </c>
      <c r="O183" s="269">
        <v>88384500</v>
      </c>
      <c r="P183" s="270">
        <v>-2.374650512581547E-2</v>
      </c>
    </row>
    <row r="184" spans="1:16" ht="12.75" customHeight="1">
      <c r="A184" s="31">
        <v>174</v>
      </c>
      <c r="B184" s="32" t="s">
        <v>132</v>
      </c>
      <c r="C184" s="33" t="s">
        <v>228</v>
      </c>
      <c r="D184" s="34">
        <v>45169</v>
      </c>
      <c r="E184" s="38">
        <v>123.95</v>
      </c>
      <c r="F184" s="38">
        <v>124.13333333333333</v>
      </c>
      <c r="G184" s="39">
        <v>123.21666666666665</v>
      </c>
      <c r="H184" s="39">
        <v>122.48333333333333</v>
      </c>
      <c r="I184" s="39">
        <v>121.56666666666666</v>
      </c>
      <c r="J184" s="39">
        <v>124.86666666666665</v>
      </c>
      <c r="K184" s="39">
        <v>125.78333333333333</v>
      </c>
      <c r="L184" s="39">
        <v>126.51666666666664</v>
      </c>
      <c r="M184" s="31">
        <v>125.05</v>
      </c>
      <c r="N184" s="31">
        <v>123.4</v>
      </c>
      <c r="O184" s="269">
        <v>241499500</v>
      </c>
      <c r="P184" s="270">
        <v>-1.1726311051091605E-2</v>
      </c>
    </row>
    <row r="185" spans="1:16" ht="12.75" customHeight="1">
      <c r="A185" s="31">
        <v>175</v>
      </c>
      <c r="B185" s="32" t="s">
        <v>87</v>
      </c>
      <c r="C185" s="33" t="s">
        <v>229</v>
      </c>
      <c r="D185" s="34">
        <v>45169</v>
      </c>
      <c r="E185" s="38">
        <v>3471.9</v>
      </c>
      <c r="F185" s="38">
        <v>3466.1666666666665</v>
      </c>
      <c r="G185" s="39">
        <v>3448.3833333333332</v>
      </c>
      <c r="H185" s="39">
        <v>3424.8666666666668</v>
      </c>
      <c r="I185" s="39">
        <v>3407.0833333333335</v>
      </c>
      <c r="J185" s="39">
        <v>3489.6833333333329</v>
      </c>
      <c r="K185" s="39">
        <v>3507.4666666666667</v>
      </c>
      <c r="L185" s="39">
        <v>3530.9833333333327</v>
      </c>
      <c r="M185" s="31">
        <v>3483.95</v>
      </c>
      <c r="N185" s="31">
        <v>3442.65</v>
      </c>
      <c r="O185" s="269">
        <v>10597650</v>
      </c>
      <c r="P185" s="270">
        <v>-3.3654076308104741E-2</v>
      </c>
    </row>
    <row r="186" spans="1:16" ht="12.75" customHeight="1">
      <c r="A186" s="31">
        <v>176</v>
      </c>
      <c r="B186" s="32" t="s">
        <v>87</v>
      </c>
      <c r="C186" s="33" t="s">
        <v>230</v>
      </c>
      <c r="D186" s="34">
        <v>45169</v>
      </c>
      <c r="E186" s="38">
        <v>1151.95</v>
      </c>
      <c r="F186" s="38">
        <v>1147.7333333333333</v>
      </c>
      <c r="G186" s="39">
        <v>1131.4666666666667</v>
      </c>
      <c r="H186" s="39">
        <v>1110.9833333333333</v>
      </c>
      <c r="I186" s="39">
        <v>1094.7166666666667</v>
      </c>
      <c r="J186" s="39">
        <v>1168.2166666666667</v>
      </c>
      <c r="K186" s="39">
        <v>1184.4833333333336</v>
      </c>
      <c r="L186" s="39">
        <v>1204.9666666666667</v>
      </c>
      <c r="M186" s="31">
        <v>1164</v>
      </c>
      <c r="N186" s="31">
        <v>1127.25</v>
      </c>
      <c r="O186" s="269">
        <v>17568000</v>
      </c>
      <c r="P186" s="270">
        <v>-5.2549831736991973E-2</v>
      </c>
    </row>
    <row r="187" spans="1:16" ht="12.75" customHeight="1">
      <c r="A187" s="31">
        <v>177</v>
      </c>
      <c r="B187" s="32" t="s">
        <v>59</v>
      </c>
      <c r="C187" s="33" t="s">
        <v>231</v>
      </c>
      <c r="D187" s="34">
        <v>45169</v>
      </c>
      <c r="E187" s="38">
        <v>3016.4</v>
      </c>
      <c r="F187" s="38">
        <v>3021.9500000000003</v>
      </c>
      <c r="G187" s="39">
        <v>2999.4500000000007</v>
      </c>
      <c r="H187" s="39">
        <v>2982.5000000000005</v>
      </c>
      <c r="I187" s="39">
        <v>2960.0000000000009</v>
      </c>
      <c r="J187" s="39">
        <v>3038.9000000000005</v>
      </c>
      <c r="K187" s="39">
        <v>3061.3999999999996</v>
      </c>
      <c r="L187" s="39">
        <v>3078.3500000000004</v>
      </c>
      <c r="M187" s="31">
        <v>3044.45</v>
      </c>
      <c r="N187" s="31">
        <v>3005</v>
      </c>
      <c r="O187" s="269">
        <v>6378750</v>
      </c>
      <c r="P187" s="270">
        <v>3.7174721189591076E-3</v>
      </c>
    </row>
    <row r="188" spans="1:16" ht="12.75" customHeight="1">
      <c r="A188" s="31">
        <v>178</v>
      </c>
      <c r="B188" s="32" t="s">
        <v>43</v>
      </c>
      <c r="C188" s="33" t="s">
        <v>232</v>
      </c>
      <c r="D188" s="34">
        <v>45169</v>
      </c>
      <c r="E188" s="38">
        <v>1998.3</v>
      </c>
      <c r="F188" s="38">
        <v>2007.6166666666666</v>
      </c>
      <c r="G188" s="39">
        <v>1981.6333333333332</v>
      </c>
      <c r="H188" s="39">
        <v>1964.9666666666667</v>
      </c>
      <c r="I188" s="39">
        <v>1938.9833333333333</v>
      </c>
      <c r="J188" s="39">
        <v>2024.2833333333331</v>
      </c>
      <c r="K188" s="39">
        <v>2050.2666666666664</v>
      </c>
      <c r="L188" s="39">
        <v>2066.9333333333329</v>
      </c>
      <c r="M188" s="31">
        <v>2033.6</v>
      </c>
      <c r="N188" s="31">
        <v>1990.95</v>
      </c>
      <c r="O188" s="269">
        <v>1611500</v>
      </c>
      <c r="P188" s="270">
        <v>6.8728522336769758E-3</v>
      </c>
    </row>
    <row r="189" spans="1:16" ht="12.75" customHeight="1">
      <c r="A189" s="31">
        <v>179</v>
      </c>
      <c r="B189" s="32" t="s">
        <v>45</v>
      </c>
      <c r="C189" s="33" t="s">
        <v>233</v>
      </c>
      <c r="D189" s="34">
        <v>45169</v>
      </c>
      <c r="E189" s="38">
        <v>1717.25</v>
      </c>
      <c r="F189" s="38">
        <v>1734.3500000000001</v>
      </c>
      <c r="G189" s="39">
        <v>1694.9000000000003</v>
      </c>
      <c r="H189" s="39">
        <v>1672.5500000000002</v>
      </c>
      <c r="I189" s="39">
        <v>1633.1000000000004</v>
      </c>
      <c r="J189" s="39">
        <v>1756.7000000000003</v>
      </c>
      <c r="K189" s="39">
        <v>1796.15</v>
      </c>
      <c r="L189" s="39">
        <v>1818.5000000000002</v>
      </c>
      <c r="M189" s="31">
        <v>1773.8</v>
      </c>
      <c r="N189" s="31">
        <v>1712</v>
      </c>
      <c r="O189" s="269">
        <v>3848000</v>
      </c>
      <c r="P189" s="270">
        <v>-9.6767551986823141E-3</v>
      </c>
    </row>
    <row r="190" spans="1:16" ht="12.75" customHeight="1">
      <c r="A190" s="31">
        <v>180</v>
      </c>
      <c r="B190" s="32" t="s">
        <v>56</v>
      </c>
      <c r="C190" s="33" t="s">
        <v>234</v>
      </c>
      <c r="D190" s="34">
        <v>45169</v>
      </c>
      <c r="E190" s="38">
        <v>1377.4</v>
      </c>
      <c r="F190" s="38">
        <v>1378.1499999999999</v>
      </c>
      <c r="G190" s="39">
        <v>1368.7999999999997</v>
      </c>
      <c r="H190" s="39">
        <v>1360.1999999999998</v>
      </c>
      <c r="I190" s="39">
        <v>1350.8499999999997</v>
      </c>
      <c r="J190" s="39">
        <v>1386.7499999999998</v>
      </c>
      <c r="K190" s="39">
        <v>1396.0999999999997</v>
      </c>
      <c r="L190" s="39">
        <v>1404.6999999999998</v>
      </c>
      <c r="M190" s="31">
        <v>1387.5</v>
      </c>
      <c r="N190" s="31">
        <v>1369.55</v>
      </c>
      <c r="O190" s="269">
        <v>6616400</v>
      </c>
      <c r="P190" s="270">
        <v>5.2926855086270772E-4</v>
      </c>
    </row>
    <row r="191" spans="1:16" ht="12.75" customHeight="1">
      <c r="A191" s="31">
        <v>181</v>
      </c>
      <c r="B191" s="32" t="s">
        <v>59</v>
      </c>
      <c r="C191" s="33" t="s">
        <v>235</v>
      </c>
      <c r="D191" s="34">
        <v>45169</v>
      </c>
      <c r="E191" s="38">
        <v>1594.55</v>
      </c>
      <c r="F191" s="38">
        <v>1583.6333333333332</v>
      </c>
      <c r="G191" s="39">
        <v>1562.2666666666664</v>
      </c>
      <c r="H191" s="39">
        <v>1529.9833333333331</v>
      </c>
      <c r="I191" s="39">
        <v>1508.6166666666663</v>
      </c>
      <c r="J191" s="39">
        <v>1615.9166666666665</v>
      </c>
      <c r="K191" s="39">
        <v>1637.2833333333333</v>
      </c>
      <c r="L191" s="39">
        <v>1669.5666666666666</v>
      </c>
      <c r="M191" s="31">
        <v>1605</v>
      </c>
      <c r="N191" s="31">
        <v>1551.35</v>
      </c>
      <c r="O191" s="269">
        <v>2320400</v>
      </c>
      <c r="P191" s="270">
        <v>5.2049328980776209E-2</v>
      </c>
    </row>
    <row r="192" spans="1:16" ht="12.75" customHeight="1">
      <c r="A192" s="31">
        <v>182</v>
      </c>
      <c r="B192" s="32" t="s">
        <v>49</v>
      </c>
      <c r="C192" s="33" t="s">
        <v>236</v>
      </c>
      <c r="D192" s="34">
        <v>45169</v>
      </c>
      <c r="E192" s="38">
        <v>8353.5499999999993</v>
      </c>
      <c r="F192" s="38">
        <v>8370.1166666666668</v>
      </c>
      <c r="G192" s="39">
        <v>8323.4333333333343</v>
      </c>
      <c r="H192" s="39">
        <v>8293.3166666666675</v>
      </c>
      <c r="I192" s="39">
        <v>8246.633333333335</v>
      </c>
      <c r="J192" s="39">
        <v>8400.2333333333336</v>
      </c>
      <c r="K192" s="39">
        <v>8446.9166666666642</v>
      </c>
      <c r="L192" s="39">
        <v>8477.0333333333328</v>
      </c>
      <c r="M192" s="31">
        <v>8416.7999999999993</v>
      </c>
      <c r="N192" s="31">
        <v>8340</v>
      </c>
      <c r="O192" s="269">
        <v>1700300</v>
      </c>
      <c r="P192" s="270">
        <v>9.799263570495308E-3</v>
      </c>
    </row>
    <row r="193" spans="1:16" ht="12.75" customHeight="1">
      <c r="A193" s="31">
        <v>183</v>
      </c>
      <c r="B193" s="32" t="s">
        <v>39</v>
      </c>
      <c r="C193" s="33" t="s">
        <v>237</v>
      </c>
      <c r="D193" s="34">
        <v>45169</v>
      </c>
      <c r="E193" s="38">
        <v>621.29999999999995</v>
      </c>
      <c r="F193" s="38">
        <v>616.86666666666667</v>
      </c>
      <c r="G193" s="39">
        <v>610.18333333333339</v>
      </c>
      <c r="H193" s="39">
        <v>599.06666666666672</v>
      </c>
      <c r="I193" s="39">
        <v>592.38333333333344</v>
      </c>
      <c r="J193" s="39">
        <v>627.98333333333335</v>
      </c>
      <c r="K193" s="39">
        <v>634.66666666666652</v>
      </c>
      <c r="L193" s="39">
        <v>645.7833333333333</v>
      </c>
      <c r="M193" s="31">
        <v>623.54999999999995</v>
      </c>
      <c r="N193" s="31">
        <v>605.75</v>
      </c>
      <c r="O193" s="269">
        <v>34395400</v>
      </c>
      <c r="P193" s="270">
        <v>5.0140545468358279E-3</v>
      </c>
    </row>
    <row r="194" spans="1:16" ht="12.75" customHeight="1">
      <c r="A194" s="31">
        <v>184</v>
      </c>
      <c r="B194" s="32" t="s">
        <v>132</v>
      </c>
      <c r="C194" s="33" t="s">
        <v>238</v>
      </c>
      <c r="D194" s="34">
        <v>45169</v>
      </c>
      <c r="E194" s="38">
        <v>272.60000000000002</v>
      </c>
      <c r="F194" s="38">
        <v>273.71666666666664</v>
      </c>
      <c r="G194" s="39">
        <v>269.7833333333333</v>
      </c>
      <c r="H194" s="39">
        <v>266.96666666666664</v>
      </c>
      <c r="I194" s="39">
        <v>263.0333333333333</v>
      </c>
      <c r="J194" s="39">
        <v>276.5333333333333</v>
      </c>
      <c r="K194" s="39">
        <v>280.46666666666658</v>
      </c>
      <c r="L194" s="39">
        <v>283.2833333333333</v>
      </c>
      <c r="M194" s="31">
        <v>277.64999999999998</v>
      </c>
      <c r="N194" s="31">
        <v>270.89999999999998</v>
      </c>
      <c r="O194" s="269">
        <v>55996000</v>
      </c>
      <c r="P194" s="270">
        <v>4.2445453868493556E-2</v>
      </c>
    </row>
    <row r="195" spans="1:16" ht="12.75" customHeight="1">
      <c r="A195" s="31">
        <v>185</v>
      </c>
      <c r="B195" s="32" t="s">
        <v>41</v>
      </c>
      <c r="C195" s="33" t="s">
        <v>239</v>
      </c>
      <c r="D195" s="34">
        <v>45169</v>
      </c>
      <c r="E195" s="38">
        <v>804.2</v>
      </c>
      <c r="F195" s="38">
        <v>798.9</v>
      </c>
      <c r="G195" s="39">
        <v>790.3</v>
      </c>
      <c r="H195" s="39">
        <v>776.4</v>
      </c>
      <c r="I195" s="39">
        <v>767.8</v>
      </c>
      <c r="J195" s="39">
        <v>812.8</v>
      </c>
      <c r="K195" s="39">
        <v>821.40000000000009</v>
      </c>
      <c r="L195" s="39">
        <v>835.3</v>
      </c>
      <c r="M195" s="31">
        <v>807.5</v>
      </c>
      <c r="N195" s="31">
        <v>785</v>
      </c>
      <c r="O195" s="269">
        <v>9627600</v>
      </c>
      <c r="P195" s="270">
        <v>1.918191056910569E-2</v>
      </c>
    </row>
    <row r="196" spans="1:16" ht="12.75" customHeight="1">
      <c r="A196" s="31">
        <v>186</v>
      </c>
      <c r="B196" s="32" t="s">
        <v>87</v>
      </c>
      <c r="C196" s="33" t="s">
        <v>240</v>
      </c>
      <c r="D196" s="34">
        <v>45169</v>
      </c>
      <c r="E196" s="38">
        <v>410.15</v>
      </c>
      <c r="F196" s="38">
        <v>409.51666666666665</v>
      </c>
      <c r="G196" s="39">
        <v>407.38333333333333</v>
      </c>
      <c r="H196" s="39">
        <v>404.61666666666667</v>
      </c>
      <c r="I196" s="39">
        <v>402.48333333333335</v>
      </c>
      <c r="J196" s="39">
        <v>412.2833333333333</v>
      </c>
      <c r="K196" s="39">
        <v>414.41666666666663</v>
      </c>
      <c r="L196" s="39">
        <v>417.18333333333328</v>
      </c>
      <c r="M196" s="31">
        <v>411.65</v>
      </c>
      <c r="N196" s="31">
        <v>406.75</v>
      </c>
      <c r="O196" s="269">
        <v>36786000</v>
      </c>
      <c r="P196" s="270">
        <v>1.8269390466699884E-2</v>
      </c>
    </row>
    <row r="197" spans="1:16" ht="12.75" customHeight="1">
      <c r="A197" s="31">
        <v>187</v>
      </c>
      <c r="B197" s="32" t="s">
        <v>205</v>
      </c>
      <c r="C197" s="33" t="s">
        <v>241</v>
      </c>
      <c r="D197" s="34">
        <v>45169</v>
      </c>
      <c r="E197" s="38">
        <v>239.5</v>
      </c>
      <c r="F197" s="38">
        <v>241.63333333333333</v>
      </c>
      <c r="G197" s="39">
        <v>235.21666666666664</v>
      </c>
      <c r="H197" s="39">
        <v>230.93333333333331</v>
      </c>
      <c r="I197" s="39">
        <v>224.51666666666662</v>
      </c>
      <c r="J197" s="39">
        <v>245.91666666666666</v>
      </c>
      <c r="K197" s="39">
        <v>252.33333333333334</v>
      </c>
      <c r="L197" s="39">
        <v>256.61666666666667</v>
      </c>
      <c r="M197" s="31">
        <v>248.05</v>
      </c>
      <c r="N197" s="31">
        <v>237.35</v>
      </c>
      <c r="O197" s="269">
        <v>106401000</v>
      </c>
      <c r="P197" s="270">
        <v>1.1695239181903757E-2</v>
      </c>
    </row>
    <row r="198" spans="1:16" ht="12.75" customHeight="1">
      <c r="A198" s="31">
        <v>188</v>
      </c>
      <c r="B198" s="32" t="s">
        <v>43</v>
      </c>
      <c r="C198" s="33" t="s">
        <v>242</v>
      </c>
      <c r="D198" s="34">
        <v>45169</v>
      </c>
      <c r="E198" s="38">
        <v>638.15</v>
      </c>
      <c r="F198" s="38">
        <v>639.48333333333323</v>
      </c>
      <c r="G198" s="39">
        <v>633.56666666666649</v>
      </c>
      <c r="H198" s="39">
        <v>628.98333333333323</v>
      </c>
      <c r="I198" s="39">
        <v>623.06666666666649</v>
      </c>
      <c r="J198" s="39">
        <v>644.06666666666649</v>
      </c>
      <c r="K198" s="39">
        <v>649.98333333333323</v>
      </c>
      <c r="L198" s="39">
        <v>654.56666666666649</v>
      </c>
      <c r="M198" s="31">
        <v>645.4</v>
      </c>
      <c r="N198" s="31">
        <v>634.9</v>
      </c>
      <c r="O198" s="269">
        <v>7054200</v>
      </c>
      <c r="P198" s="270">
        <v>-4.0660736975857686E-3</v>
      </c>
    </row>
    <row r="199" spans="1:16" ht="12.75" customHeight="1">
      <c r="A199" s="31">
        <v>189</v>
      </c>
      <c r="B199" s="32"/>
      <c r="C199" s="41"/>
      <c r="D199" s="43"/>
      <c r="E199" s="44"/>
      <c r="F199" s="44"/>
      <c r="G199" s="45"/>
      <c r="H199" s="45"/>
      <c r="I199" s="45"/>
      <c r="J199" s="45"/>
      <c r="K199" s="45"/>
      <c r="L199" s="45"/>
      <c r="M199" s="41"/>
      <c r="N199" s="41"/>
      <c r="O199" s="46"/>
      <c r="P199" s="47"/>
    </row>
    <row r="200" spans="1:16" ht="12.75" customHeight="1">
      <c r="A200" s="31">
        <v>190</v>
      </c>
      <c r="B200" s="32"/>
      <c r="C200" s="41"/>
      <c r="D200" s="43"/>
      <c r="E200" s="44"/>
      <c r="F200" s="44"/>
      <c r="G200" s="45"/>
      <c r="H200" s="45"/>
      <c r="I200" s="45"/>
      <c r="J200" s="45"/>
      <c r="K200" s="45"/>
      <c r="L200" s="45"/>
      <c r="M200" s="41"/>
      <c r="N200" s="41"/>
      <c r="O200" s="46"/>
      <c r="P200" s="47"/>
    </row>
    <row r="201" spans="1:16" ht="12.75" customHeight="1">
      <c r="A201" s="31">
        <v>191</v>
      </c>
      <c r="B201" s="48"/>
      <c r="C201" s="41"/>
      <c r="D201" s="43"/>
      <c r="E201" s="44"/>
      <c r="F201" s="44"/>
      <c r="G201" s="45"/>
      <c r="H201" s="45"/>
      <c r="I201" s="45"/>
      <c r="J201" s="45"/>
      <c r="K201" s="45"/>
      <c r="L201" s="1"/>
      <c r="M201" s="1"/>
      <c r="N201" s="1"/>
      <c r="O201" s="1"/>
      <c r="P201" s="1"/>
    </row>
    <row r="202" spans="1:16" ht="12.75" customHeight="1">
      <c r="A202" s="31">
        <v>192</v>
      </c>
      <c r="B202" s="48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</row>
    <row r="203" spans="1:16" ht="12.75" customHeight="1">
      <c r="A203" s="31">
        <v>193</v>
      </c>
      <c r="B203" s="48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</row>
    <row r="204" spans="1:16" ht="12.75" customHeight="1">
      <c r="A204" s="31">
        <v>194</v>
      </c>
      <c r="B204" s="48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</row>
    <row r="205" spans="1:16" ht="12.75" customHeight="1">
      <c r="A205" s="31"/>
      <c r="B205" s="48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</row>
    <row r="206" spans="1:16" ht="12.75" customHeight="1">
      <c r="A206" s="31"/>
      <c r="B206" s="48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</row>
    <row r="207" spans="1:16" ht="12.75" customHeight="1">
      <c r="A207" s="31"/>
      <c r="B207" s="48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</row>
    <row r="208" spans="1:16" ht="12.75" customHeight="1">
      <c r="A208" s="3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</row>
    <row r="209" spans="1:16" ht="12.75" customHeight="1">
      <c r="A209" s="3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</row>
    <row r="210" spans="1:16" ht="12.75" customHeight="1">
      <c r="A210" s="3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</row>
    <row r="211" spans="1:16" ht="12.75" customHeight="1">
      <c r="A211" s="3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</row>
    <row r="212" spans="1:16" ht="12.75" customHeight="1">
      <c r="A212" s="4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</row>
    <row r="213" spans="1:16" ht="12.75" customHeight="1">
      <c r="A213" s="4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</row>
    <row r="214" spans="1:16" ht="12.75" customHeight="1"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</row>
    <row r="215" spans="1:16" ht="12.75" customHeight="1">
      <c r="A215" s="4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</row>
    <row r="216" spans="1: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</row>
    <row r="217" spans="1:16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</row>
    <row r="218" spans="1:16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</row>
    <row r="219" spans="1:16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</row>
    <row r="220" spans="1:16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</row>
    <row r="221" spans="1:16" ht="12.75" customHeight="1">
      <c r="A221" s="49" t="s">
        <v>243</v>
      </c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</row>
    <row r="222" spans="1:16" ht="12.75" customHeight="1">
      <c r="A222" s="49" t="s">
        <v>244</v>
      </c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</row>
    <row r="223" spans="1:16" ht="12.75" customHeight="1">
      <c r="A223" s="49" t="s">
        <v>245</v>
      </c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1:16" ht="12.75" customHeight="1">
      <c r="A224" s="49" t="s">
        <v>246</v>
      </c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</row>
    <row r="225" spans="1:16" ht="12.75" customHeight="1">
      <c r="A225" s="49" t="s">
        <v>247</v>
      </c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</row>
    <row r="226" spans="1:1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</row>
    <row r="227" spans="1:16" ht="12.75" customHeight="1">
      <c r="A227" s="24" t="s">
        <v>248</v>
      </c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</row>
    <row r="228" spans="1:16" ht="12.75" customHeight="1">
      <c r="A228" s="50" t="s">
        <v>249</v>
      </c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</row>
    <row r="229" spans="1:16" ht="12.75" customHeight="1">
      <c r="A229" s="50" t="s">
        <v>250</v>
      </c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</row>
    <row r="230" spans="1:16" ht="12.75" customHeight="1">
      <c r="A230" s="50" t="s">
        <v>251</v>
      </c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</row>
    <row r="231" spans="1:16" ht="12.75" customHeight="1">
      <c r="A231" s="50" t="s">
        <v>252</v>
      </c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</row>
    <row r="232" spans="1:16" ht="12.75" customHeight="1">
      <c r="A232" s="50" t="s">
        <v>253</v>
      </c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</row>
    <row r="233" spans="1:16" ht="12.75" customHeight="1">
      <c r="A233" s="50" t="s">
        <v>254</v>
      </c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</row>
    <row r="234" spans="1:16" ht="12.75" customHeight="1">
      <c r="A234" s="50" t="s">
        <v>255</v>
      </c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</row>
    <row r="235" spans="1:16" ht="12.75" customHeight="1">
      <c r="A235" s="50" t="s">
        <v>256</v>
      </c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1:16" ht="12.75" customHeight="1">
      <c r="A236" s="50" t="s">
        <v>257</v>
      </c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</row>
    <row r="237" spans="1:16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</row>
    <row r="238" spans="1:16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</row>
    <row r="239" spans="1:16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</row>
    <row r="240" spans="1:16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</row>
    <row r="241" spans="1:16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</row>
    <row r="242" spans="1:16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</row>
    <row r="243" spans="1:16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</row>
    <row r="244" spans="1:16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</row>
    <row r="245" spans="1:16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</row>
    <row r="246" spans="1:1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</row>
    <row r="247" spans="1:16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</row>
    <row r="248" spans="1:16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</row>
    <row r="249" spans="1:16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</row>
    <row r="250" spans="1:16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</row>
    <row r="251" spans="1:16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</row>
    <row r="252" spans="1:16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</row>
    <row r="253" spans="1:16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</row>
    <row r="254" spans="1:16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</row>
    <row r="255" spans="1:16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</row>
    <row r="256" spans="1:1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</row>
    <row r="257" spans="1:16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</row>
    <row r="258" spans="1:16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</row>
    <row r="259" spans="1:16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</row>
    <row r="260" spans="1:16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</row>
    <row r="261" spans="1:16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</row>
    <row r="262" spans="1:16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</row>
    <row r="263" spans="1:16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</row>
    <row r="264" spans="1:16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</row>
    <row r="265" spans="1:16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</row>
    <row r="266" spans="1:1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</row>
    <row r="267" spans="1:16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1:16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</row>
    <row r="269" spans="1:16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</row>
    <row r="270" spans="1:16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</row>
    <row r="271" spans="1:16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</row>
    <row r="272" spans="1:16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</row>
    <row r="273" spans="1:16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</row>
    <row r="274" spans="1:16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</row>
    <row r="275" spans="1:16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</row>
    <row r="276" spans="1:1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</row>
    <row r="277" spans="1:16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</row>
    <row r="278" spans="1:16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</row>
    <row r="279" spans="1:16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</row>
    <row r="280" spans="1:16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</row>
    <row r="281" spans="1:16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</row>
    <row r="282" spans="1:16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</row>
    <row r="283" spans="1:16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</row>
    <row r="284" spans="1:16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</row>
    <row r="285" spans="1:16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</row>
    <row r="286" spans="1:1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</row>
    <row r="287" spans="1:16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</row>
    <row r="288" spans="1:16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</row>
    <row r="289" spans="1:16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1:16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</row>
    <row r="291" spans="1:16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</row>
    <row r="292" spans="1:16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</row>
    <row r="293" spans="1:16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</row>
    <row r="294" spans="1:16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</row>
    <row r="295" spans="1:16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</row>
    <row r="296" spans="1:1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</row>
    <row r="297" spans="1:16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</row>
    <row r="298" spans="1:16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</row>
    <row r="299" spans="1:16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</row>
    <row r="300" spans="1:16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</row>
    <row r="301" spans="1:16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</row>
    <row r="302" spans="1:16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</row>
    <row r="303" spans="1:16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</row>
    <row r="304" spans="1:16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</row>
    <row r="305" spans="1:16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</row>
    <row r="306" spans="1:1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</row>
    <row r="307" spans="1:16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</row>
    <row r="308" spans="1:16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</row>
    <row r="309" spans="1:16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</row>
    <row r="310" spans="1:16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</row>
    <row r="311" spans="1:16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</row>
    <row r="312" spans="1:16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</row>
    <row r="313" spans="1:16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</row>
    <row r="314" spans="1:16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</row>
    <row r="315" spans="1:16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</row>
    <row r="316" spans="1: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</row>
    <row r="317" spans="1:16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</row>
    <row r="318" spans="1:16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</row>
    <row r="319" spans="1:16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</row>
    <row r="320" spans="1:16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</row>
    <row r="321" spans="1:16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</row>
    <row r="322" spans="1:16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</row>
    <row r="323" spans="1:16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</row>
    <row r="324" spans="1:16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</row>
    <row r="325" spans="1:16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</row>
    <row r="326" spans="1:1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</row>
    <row r="327" spans="1:16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</row>
    <row r="328" spans="1:16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</row>
    <row r="329" spans="1:16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</row>
    <row r="330" spans="1:16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</row>
    <row r="331" spans="1:16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</row>
    <row r="332" spans="1:16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</row>
    <row r="333" spans="1:16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</row>
    <row r="334" spans="1:16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</row>
    <row r="335" spans="1:16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1:1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</row>
    <row r="337" spans="1:16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</row>
    <row r="338" spans="1:16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</row>
    <row r="339" spans="1:16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</row>
    <row r="340" spans="1:16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</row>
    <row r="341" spans="1:16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</row>
    <row r="342" spans="1:16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</row>
    <row r="343" spans="1:16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</row>
    <row r="344" spans="1:16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</row>
    <row r="345" spans="1:16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</row>
    <row r="346" spans="1:1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</row>
    <row r="347" spans="1:16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</row>
    <row r="348" spans="1:16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</row>
    <row r="349" spans="1:16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</row>
    <row r="350" spans="1:16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</row>
    <row r="351" spans="1:16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</row>
    <row r="352" spans="1:16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</row>
    <row r="353" spans="1:16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</row>
    <row r="354" spans="1:16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</row>
    <row r="355" spans="1:16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</row>
    <row r="356" spans="1:1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</row>
    <row r="357" spans="1:16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</row>
    <row r="358" spans="1:16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</row>
    <row r="359" spans="1:16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</row>
    <row r="360" spans="1:16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</row>
    <row r="361" spans="1:16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</row>
    <row r="362" spans="1:16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</row>
    <row r="363" spans="1:16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</row>
    <row r="364" spans="1:16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</row>
    <row r="365" spans="1:16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</row>
    <row r="366" spans="1:1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</row>
    <row r="367" spans="1:16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</row>
    <row r="368" spans="1:16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</row>
    <row r="369" spans="1:16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</row>
    <row r="370" spans="1:16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</row>
    <row r="371" spans="1:16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</row>
    <row r="372" spans="1:16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</row>
    <row r="373" spans="1:16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</row>
    <row r="374" spans="1:16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</row>
    <row r="375" spans="1:16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</row>
    <row r="376" spans="1:1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</row>
    <row r="377" spans="1:16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1:16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</row>
    <row r="379" spans="1:16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</row>
    <row r="380" spans="1:16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</row>
    <row r="381" spans="1:16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</row>
    <row r="382" spans="1:16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</row>
    <row r="383" spans="1:16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</row>
    <row r="384" spans="1:16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</row>
    <row r="385" spans="1:16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</row>
    <row r="386" spans="1:1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</row>
    <row r="387" spans="1:16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</row>
    <row r="388" spans="1:16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</row>
    <row r="389" spans="1:16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</row>
    <row r="390" spans="1:16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</row>
    <row r="391" spans="1:16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</row>
    <row r="392" spans="1:16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</row>
    <row r="393" spans="1:16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</row>
    <row r="394" spans="1:16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</row>
    <row r="395" spans="1:16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1:1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</row>
    <row r="397" spans="1:16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</row>
    <row r="398" spans="1:16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</row>
    <row r="399" spans="1:16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</row>
    <row r="400" spans="1:16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</row>
    <row r="401" spans="1:16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</row>
    <row r="402" spans="1:16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</row>
    <row r="403" spans="1:16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</row>
    <row r="404" spans="1:16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</row>
    <row r="405" spans="1:16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</row>
    <row r="406" spans="1:1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</row>
    <row r="407" spans="1:16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1:16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</row>
    <row r="409" spans="1:16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</row>
    <row r="410" spans="1:16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</row>
    <row r="411" spans="1:16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</row>
    <row r="412" spans="1:16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</row>
    <row r="413" spans="1:16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</row>
    <row r="414" spans="1:16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</row>
    <row r="415" spans="1:16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</row>
    <row r="416" spans="1: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</row>
    <row r="417" spans="1:16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</row>
    <row r="418" spans="1:16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</row>
    <row r="419" spans="1:16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</row>
    <row r="420" spans="1:16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</row>
    <row r="421" spans="1:16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</row>
    <row r="422" spans="1:16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</row>
    <row r="423" spans="1:16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</row>
    <row r="424" spans="1:16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</row>
    <row r="425" spans="1:16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</row>
    <row r="426" spans="1:1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</row>
    <row r="427" spans="1:16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</row>
    <row r="428" spans="1:16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</row>
    <row r="429" spans="1:16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</row>
    <row r="430" spans="1:16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</row>
    <row r="431" spans="1:16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1:16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</row>
    <row r="433" spans="1:16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</row>
    <row r="434" spans="1:16" ht="12.75" customHeight="1">
      <c r="A434" s="1"/>
    </row>
    <row r="435" spans="1:16" ht="12.75" customHeight="1">
      <c r="A435" s="1"/>
    </row>
    <row r="436" spans="1:16" ht="12.75" customHeight="1">
      <c r="A436" s="1"/>
    </row>
  </sheetData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6"/>
  <sheetViews>
    <sheetView zoomScale="85" zoomScaleNormal="85" workbookViewId="0">
      <pane ySplit="9" topLeftCell="A10" activePane="bottomLeft" state="frozen"/>
      <selection pane="bottomLeft" activeCell="B10" sqref="B10"/>
    </sheetView>
  </sheetViews>
  <sheetFormatPr defaultColWidth="14.42578125" defaultRowHeight="15" customHeight="1"/>
  <cols>
    <col min="1" max="1" width="5.7109375" customWidth="1"/>
    <col min="2" max="2" width="14.28515625" customWidth="1"/>
    <col min="3" max="3" width="9" customWidth="1"/>
    <col min="4" max="4" width="9.5703125" customWidth="1"/>
    <col min="5" max="12" width="9.85546875" customWidth="1"/>
    <col min="13" max="13" width="12.7109375" customWidth="1"/>
    <col min="14" max="15" width="9.28515625" customWidth="1"/>
  </cols>
  <sheetData>
    <row r="1" spans="1:15" ht="12.75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5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5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5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52"/>
      <c r="M4" s="22"/>
      <c r="N4" s="22"/>
      <c r="O4" s="22"/>
    </row>
    <row r="5" spans="1:15" ht="25.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51"/>
      <c r="M5" s="23" t="s">
        <v>14</v>
      </c>
      <c r="N5" s="1"/>
      <c r="O5" s="1"/>
    </row>
    <row r="6" spans="1:15" ht="12.75" customHeight="1">
      <c r="A6" s="24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45140</v>
      </c>
      <c r="L6" s="51"/>
      <c r="M6" s="1"/>
      <c r="N6" s="1"/>
      <c r="O6" s="1"/>
    </row>
    <row r="7" spans="1:15" ht="12.75" customHeight="1">
      <c r="B7" s="1"/>
      <c r="C7" s="1"/>
      <c r="D7" s="1"/>
      <c r="E7" s="1"/>
      <c r="F7" s="1"/>
      <c r="G7" s="1"/>
      <c r="H7" s="1"/>
      <c r="I7" s="1"/>
      <c r="J7" s="1"/>
      <c r="K7" s="1"/>
      <c r="L7" s="51"/>
      <c r="M7" s="1"/>
      <c r="N7" s="1"/>
      <c r="O7" s="1"/>
    </row>
    <row r="8" spans="1:15" ht="28.5" customHeight="1">
      <c r="A8" s="315" t="s">
        <v>16</v>
      </c>
      <c r="B8" s="317"/>
      <c r="C8" s="321" t="s">
        <v>20</v>
      </c>
      <c r="D8" s="321" t="s">
        <v>21</v>
      </c>
      <c r="E8" s="312" t="s">
        <v>22</v>
      </c>
      <c r="F8" s="313"/>
      <c r="G8" s="314"/>
      <c r="H8" s="312" t="s">
        <v>23</v>
      </c>
      <c r="I8" s="313"/>
      <c r="J8" s="314"/>
      <c r="K8" s="26"/>
      <c r="L8" s="53"/>
      <c r="M8" s="53"/>
      <c r="N8" s="1"/>
      <c r="O8" s="1"/>
    </row>
    <row r="9" spans="1:15" ht="36" customHeight="1">
      <c r="A9" s="319"/>
      <c r="B9" s="320"/>
      <c r="C9" s="320"/>
      <c r="D9" s="320"/>
      <c r="E9" s="12" t="s">
        <v>25</v>
      </c>
      <c r="F9" s="12" t="s">
        <v>26</v>
      </c>
      <c r="G9" s="12" t="s">
        <v>27</v>
      </c>
      <c r="H9" s="12" t="s">
        <v>28</v>
      </c>
      <c r="I9" s="12" t="s">
        <v>29</v>
      </c>
      <c r="J9" s="12" t="s">
        <v>30</v>
      </c>
      <c r="K9" s="12" t="s">
        <v>31</v>
      </c>
      <c r="L9" s="54" t="s">
        <v>32</v>
      </c>
      <c r="M9" s="55" t="s">
        <v>258</v>
      </c>
      <c r="N9" s="1"/>
      <c r="O9" s="1"/>
    </row>
    <row r="10" spans="1:15" ht="12.75" customHeight="1">
      <c r="A10" s="56">
        <v>1</v>
      </c>
      <c r="B10" s="35" t="s">
        <v>259</v>
      </c>
      <c r="C10" s="35">
        <v>19733.55</v>
      </c>
      <c r="D10" s="35">
        <v>19744.583333333332</v>
      </c>
      <c r="E10" s="35">
        <v>19693.566666666666</v>
      </c>
      <c r="F10" s="35">
        <v>19653.583333333332</v>
      </c>
      <c r="G10" s="35">
        <v>19602.566666666666</v>
      </c>
      <c r="H10" s="35">
        <v>19784.566666666666</v>
      </c>
      <c r="I10" s="35">
        <v>19835.583333333336</v>
      </c>
      <c r="J10" s="35">
        <v>19875.566666666666</v>
      </c>
      <c r="K10" s="35">
        <v>19795.599999999999</v>
      </c>
      <c r="L10" s="35">
        <v>19704.599999999999</v>
      </c>
      <c r="M10" s="57"/>
      <c r="N10" s="1"/>
      <c r="O10" s="1"/>
    </row>
    <row r="11" spans="1:15" ht="12.75" customHeight="1">
      <c r="A11" s="56">
        <v>2</v>
      </c>
      <c r="B11" s="37" t="s">
        <v>260</v>
      </c>
      <c r="C11" s="35">
        <v>45592.5</v>
      </c>
      <c r="D11" s="35">
        <v>45615.433333333327</v>
      </c>
      <c r="E11" s="35">
        <v>45448.116666666654</v>
      </c>
      <c r="F11" s="35">
        <v>45303.73333333333</v>
      </c>
      <c r="G11" s="35">
        <v>45136.416666666657</v>
      </c>
      <c r="H11" s="35">
        <v>45759.816666666651</v>
      </c>
      <c r="I11" s="35">
        <v>45927.133333333317</v>
      </c>
      <c r="J11" s="35">
        <v>46071.516666666648</v>
      </c>
      <c r="K11" s="35">
        <v>45782.75</v>
      </c>
      <c r="L11" s="35">
        <v>45471.05</v>
      </c>
      <c r="M11" s="57"/>
      <c r="N11" s="1"/>
      <c r="O11" s="1"/>
    </row>
    <row r="12" spans="1:15" ht="12.75" customHeight="1">
      <c r="A12" s="56">
        <v>3</v>
      </c>
      <c r="B12" s="31" t="s">
        <v>261</v>
      </c>
      <c r="C12" s="38">
        <v>3523.85</v>
      </c>
      <c r="D12" s="38">
        <v>3512.6333333333337</v>
      </c>
      <c r="E12" s="38">
        <v>3489.7666666666673</v>
      </c>
      <c r="F12" s="38">
        <v>3455.6833333333338</v>
      </c>
      <c r="G12" s="38">
        <v>3432.8166666666675</v>
      </c>
      <c r="H12" s="38">
        <v>3546.7166666666672</v>
      </c>
      <c r="I12" s="38">
        <v>3569.583333333333</v>
      </c>
      <c r="J12" s="38">
        <v>3603.666666666667</v>
      </c>
      <c r="K12" s="38">
        <v>3535.5</v>
      </c>
      <c r="L12" s="38">
        <v>3478.55</v>
      </c>
      <c r="M12" s="57"/>
      <c r="N12" s="1"/>
      <c r="O12" s="1"/>
    </row>
    <row r="13" spans="1:15" ht="12.75" customHeight="1">
      <c r="A13" s="56">
        <v>4</v>
      </c>
      <c r="B13" s="31" t="s">
        <v>262</v>
      </c>
      <c r="C13" s="38">
        <v>6076.55</v>
      </c>
      <c r="D13" s="38">
        <v>6090.7166666666672</v>
      </c>
      <c r="E13" s="38">
        <v>6057.7333333333345</v>
      </c>
      <c r="F13" s="38">
        <v>6038.916666666667</v>
      </c>
      <c r="G13" s="38">
        <v>6005.9333333333343</v>
      </c>
      <c r="H13" s="38">
        <v>6109.5333333333347</v>
      </c>
      <c r="I13" s="38">
        <v>6142.5166666666682</v>
      </c>
      <c r="J13" s="38">
        <v>6161.3333333333348</v>
      </c>
      <c r="K13" s="38">
        <v>6123.7</v>
      </c>
      <c r="L13" s="38">
        <v>6071.9</v>
      </c>
      <c r="M13" s="57"/>
      <c r="N13" s="1"/>
      <c r="O13" s="1"/>
    </row>
    <row r="14" spans="1:15" ht="12.75" customHeight="1">
      <c r="A14" s="56">
        <v>5</v>
      </c>
      <c r="B14" s="31" t="s">
        <v>263</v>
      </c>
      <c r="C14" s="38">
        <v>30288.65</v>
      </c>
      <c r="D14" s="38">
        <v>30195.133333333331</v>
      </c>
      <c r="E14" s="38">
        <v>30041.516666666663</v>
      </c>
      <c r="F14" s="38">
        <v>29794.383333333331</v>
      </c>
      <c r="G14" s="38">
        <v>29640.766666666663</v>
      </c>
      <c r="H14" s="38">
        <v>30442.266666666663</v>
      </c>
      <c r="I14" s="38">
        <v>30595.883333333331</v>
      </c>
      <c r="J14" s="38">
        <v>30843.016666666663</v>
      </c>
      <c r="K14" s="38">
        <v>30348.75</v>
      </c>
      <c r="L14" s="38">
        <v>29948</v>
      </c>
      <c r="M14" s="57"/>
      <c r="N14" s="1"/>
      <c r="O14" s="1"/>
    </row>
    <row r="15" spans="1:15" ht="12.75" customHeight="1">
      <c r="A15" s="56">
        <v>6</v>
      </c>
      <c r="B15" s="31" t="s">
        <v>264</v>
      </c>
      <c r="C15" s="38">
        <v>5512.15</v>
      </c>
      <c r="D15" s="38">
        <v>5505.45</v>
      </c>
      <c r="E15" s="38">
        <v>5478.95</v>
      </c>
      <c r="F15" s="38">
        <v>5445.75</v>
      </c>
      <c r="G15" s="38">
        <v>5419.25</v>
      </c>
      <c r="H15" s="38">
        <v>5538.65</v>
      </c>
      <c r="I15" s="38">
        <v>5565.15</v>
      </c>
      <c r="J15" s="38">
        <v>5598.3499999999995</v>
      </c>
      <c r="K15" s="38">
        <v>5531.95</v>
      </c>
      <c r="L15" s="38">
        <v>5472.25</v>
      </c>
      <c r="M15" s="57"/>
      <c r="N15" s="1"/>
      <c r="O15" s="1"/>
    </row>
    <row r="16" spans="1:15" ht="12.75" customHeight="1">
      <c r="A16" s="56">
        <v>7</v>
      </c>
      <c r="B16" s="31" t="s">
        <v>265</v>
      </c>
      <c r="C16" s="38">
        <v>10793.95</v>
      </c>
      <c r="D16" s="38">
        <v>10810.166666666666</v>
      </c>
      <c r="E16" s="38">
        <v>10756.183333333332</v>
      </c>
      <c r="F16" s="38">
        <v>10718.416666666666</v>
      </c>
      <c r="G16" s="38">
        <v>10664.433333333332</v>
      </c>
      <c r="H16" s="38">
        <v>10847.933333333332</v>
      </c>
      <c r="I16" s="38">
        <v>10901.916666666666</v>
      </c>
      <c r="J16" s="38">
        <v>10939.683333333332</v>
      </c>
      <c r="K16" s="38">
        <v>10864.15</v>
      </c>
      <c r="L16" s="38">
        <v>10772.4</v>
      </c>
      <c r="M16" s="57"/>
      <c r="N16" s="1"/>
      <c r="O16" s="1"/>
    </row>
    <row r="17" spans="1:15" ht="12.75" customHeight="1">
      <c r="A17" s="56">
        <v>8</v>
      </c>
      <c r="B17" s="58" t="s">
        <v>42</v>
      </c>
      <c r="C17" s="31">
        <v>4519.6499999999996</v>
      </c>
      <c r="D17" s="38">
        <v>4535.6500000000005</v>
      </c>
      <c r="E17" s="38">
        <v>4482.0000000000009</v>
      </c>
      <c r="F17" s="38">
        <v>4444.3500000000004</v>
      </c>
      <c r="G17" s="38">
        <v>4390.7000000000007</v>
      </c>
      <c r="H17" s="38">
        <v>4573.3000000000011</v>
      </c>
      <c r="I17" s="38">
        <v>4626.9500000000007</v>
      </c>
      <c r="J17" s="38">
        <v>4664.6000000000013</v>
      </c>
      <c r="K17" s="31">
        <v>4589.3</v>
      </c>
      <c r="L17" s="31">
        <v>4498</v>
      </c>
      <c r="M17" s="31">
        <v>1.1969099999999999</v>
      </c>
      <c r="N17" s="1"/>
      <c r="O17" s="1"/>
    </row>
    <row r="18" spans="1:15" ht="12.75" customHeight="1">
      <c r="A18" s="56">
        <v>9</v>
      </c>
      <c r="B18" s="58" t="s">
        <v>44</v>
      </c>
      <c r="C18" s="31">
        <v>23943.200000000001</v>
      </c>
      <c r="D18" s="38">
        <v>23935.883333333331</v>
      </c>
      <c r="E18" s="38">
        <v>23777.316666666662</v>
      </c>
      <c r="F18" s="38">
        <v>23611.433333333331</v>
      </c>
      <c r="G18" s="38">
        <v>23452.866666666661</v>
      </c>
      <c r="H18" s="38">
        <v>24101.766666666663</v>
      </c>
      <c r="I18" s="38">
        <v>24260.333333333328</v>
      </c>
      <c r="J18" s="38">
        <v>24426.216666666664</v>
      </c>
      <c r="K18" s="31">
        <v>24094.45</v>
      </c>
      <c r="L18" s="31">
        <v>23770</v>
      </c>
      <c r="M18" s="31">
        <v>6.8099999999999994E-2</v>
      </c>
      <c r="N18" s="1"/>
      <c r="O18" s="1"/>
    </row>
    <row r="19" spans="1:15" ht="12.75" customHeight="1">
      <c r="A19" s="56">
        <v>10</v>
      </c>
      <c r="B19" s="58" t="s">
        <v>46</v>
      </c>
      <c r="C19" s="31">
        <v>196.15</v>
      </c>
      <c r="D19" s="38">
        <v>195.85</v>
      </c>
      <c r="E19" s="38">
        <v>194.75</v>
      </c>
      <c r="F19" s="38">
        <v>193.35</v>
      </c>
      <c r="G19" s="38">
        <v>192.25</v>
      </c>
      <c r="H19" s="38">
        <v>197.25</v>
      </c>
      <c r="I19" s="38">
        <v>198.34999999999997</v>
      </c>
      <c r="J19" s="38">
        <v>199.75</v>
      </c>
      <c r="K19" s="31">
        <v>196.95</v>
      </c>
      <c r="L19" s="31">
        <v>194.45</v>
      </c>
      <c r="M19" s="31">
        <v>19.98517</v>
      </c>
      <c r="N19" s="1"/>
      <c r="O19" s="1"/>
    </row>
    <row r="20" spans="1:15" ht="12.75" customHeight="1">
      <c r="A20" s="56">
        <v>11</v>
      </c>
      <c r="B20" s="58" t="s">
        <v>48</v>
      </c>
      <c r="C20" s="31">
        <v>221.6</v>
      </c>
      <c r="D20" s="38">
        <v>221.85</v>
      </c>
      <c r="E20" s="38">
        <v>218.89999999999998</v>
      </c>
      <c r="F20" s="38">
        <v>216.2</v>
      </c>
      <c r="G20" s="38">
        <v>213.24999999999997</v>
      </c>
      <c r="H20" s="38">
        <v>224.54999999999998</v>
      </c>
      <c r="I20" s="38">
        <v>227.49999999999997</v>
      </c>
      <c r="J20" s="38">
        <v>230.2</v>
      </c>
      <c r="K20" s="31">
        <v>224.8</v>
      </c>
      <c r="L20" s="31">
        <v>219.15</v>
      </c>
      <c r="M20" s="31">
        <v>22.229310000000002</v>
      </c>
      <c r="N20" s="1"/>
      <c r="O20" s="1"/>
    </row>
    <row r="21" spans="1:15" ht="12.75" customHeight="1">
      <c r="A21" s="56">
        <v>12</v>
      </c>
      <c r="B21" s="58" t="s">
        <v>50</v>
      </c>
      <c r="C21" s="31">
        <v>2010.6</v>
      </c>
      <c r="D21" s="38">
        <v>2006.6000000000001</v>
      </c>
      <c r="E21" s="38">
        <v>1984.2000000000003</v>
      </c>
      <c r="F21" s="38">
        <v>1957.8000000000002</v>
      </c>
      <c r="G21" s="38">
        <v>1935.4000000000003</v>
      </c>
      <c r="H21" s="38">
        <v>2033.0000000000002</v>
      </c>
      <c r="I21" s="38">
        <v>2055.4000000000005</v>
      </c>
      <c r="J21" s="38">
        <v>2081.8000000000002</v>
      </c>
      <c r="K21" s="31">
        <v>2029</v>
      </c>
      <c r="L21" s="31">
        <v>1980.2</v>
      </c>
      <c r="M21" s="31">
        <v>5.2258199999999997</v>
      </c>
      <c r="N21" s="1"/>
      <c r="O21" s="1"/>
    </row>
    <row r="22" spans="1:15" ht="12.75" customHeight="1">
      <c r="A22" s="56">
        <v>13</v>
      </c>
      <c r="B22" s="58" t="s">
        <v>51</v>
      </c>
      <c r="C22" s="31">
        <v>2481.1</v>
      </c>
      <c r="D22" s="38">
        <v>2483.4500000000003</v>
      </c>
      <c r="E22" s="38">
        <v>2452.9000000000005</v>
      </c>
      <c r="F22" s="38">
        <v>2424.7000000000003</v>
      </c>
      <c r="G22" s="38">
        <v>2394.1500000000005</v>
      </c>
      <c r="H22" s="38">
        <v>2511.6500000000005</v>
      </c>
      <c r="I22" s="38">
        <v>2542.2000000000007</v>
      </c>
      <c r="J22" s="38">
        <v>2570.4000000000005</v>
      </c>
      <c r="K22" s="31">
        <v>2514</v>
      </c>
      <c r="L22" s="31">
        <v>2455.25</v>
      </c>
      <c r="M22" s="31">
        <v>15.75727</v>
      </c>
      <c r="N22" s="1"/>
      <c r="O22" s="1"/>
    </row>
    <row r="23" spans="1:15" ht="12.75" customHeight="1">
      <c r="A23" s="56">
        <v>14</v>
      </c>
      <c r="B23" s="58" t="s">
        <v>266</v>
      </c>
      <c r="C23" s="31">
        <v>1087.05</v>
      </c>
      <c r="D23" s="38">
        <v>1100.8999999999999</v>
      </c>
      <c r="E23" s="38">
        <v>1069.9499999999998</v>
      </c>
      <c r="F23" s="38">
        <v>1052.8499999999999</v>
      </c>
      <c r="G23" s="38">
        <v>1021.8999999999999</v>
      </c>
      <c r="H23" s="38">
        <v>1117.9999999999998</v>
      </c>
      <c r="I23" s="38">
        <v>1148.95</v>
      </c>
      <c r="J23" s="38">
        <v>1166.0499999999997</v>
      </c>
      <c r="K23" s="31">
        <v>1131.8499999999999</v>
      </c>
      <c r="L23" s="31">
        <v>1083.8</v>
      </c>
      <c r="M23" s="31">
        <v>21.43083</v>
      </c>
      <c r="N23" s="1"/>
      <c r="O23" s="1"/>
    </row>
    <row r="24" spans="1:15" ht="12.75" customHeight="1">
      <c r="A24" s="56">
        <v>15</v>
      </c>
      <c r="B24" s="58" t="s">
        <v>52</v>
      </c>
      <c r="C24" s="31">
        <v>765.35</v>
      </c>
      <c r="D24" s="38">
        <v>769.31666666666661</v>
      </c>
      <c r="E24" s="38">
        <v>757.63333333333321</v>
      </c>
      <c r="F24" s="38">
        <v>749.91666666666663</v>
      </c>
      <c r="G24" s="38">
        <v>738.23333333333323</v>
      </c>
      <c r="H24" s="38">
        <v>777.03333333333319</v>
      </c>
      <c r="I24" s="38">
        <v>788.71666666666658</v>
      </c>
      <c r="J24" s="38">
        <v>796.43333333333317</v>
      </c>
      <c r="K24" s="31">
        <v>781</v>
      </c>
      <c r="L24" s="31">
        <v>761.6</v>
      </c>
      <c r="M24" s="31">
        <v>25.905449999999998</v>
      </c>
      <c r="N24" s="1"/>
      <c r="O24" s="1"/>
    </row>
    <row r="25" spans="1:15" ht="12.75" customHeight="1">
      <c r="A25" s="56">
        <v>16</v>
      </c>
      <c r="B25" s="58" t="s">
        <v>860</v>
      </c>
      <c r="C25" s="31">
        <v>273.2</v>
      </c>
      <c r="D25" s="38">
        <v>274.48333333333329</v>
      </c>
      <c r="E25" s="38">
        <v>269.06666666666661</v>
      </c>
      <c r="F25" s="38">
        <v>264.93333333333334</v>
      </c>
      <c r="G25" s="38">
        <v>259.51666666666665</v>
      </c>
      <c r="H25" s="38">
        <v>278.61666666666656</v>
      </c>
      <c r="I25" s="38">
        <v>284.03333333333319</v>
      </c>
      <c r="J25" s="38">
        <v>288.16666666666652</v>
      </c>
      <c r="K25" s="31">
        <v>279.89999999999998</v>
      </c>
      <c r="L25" s="31">
        <v>270.35000000000002</v>
      </c>
      <c r="M25" s="31">
        <v>79.24194</v>
      </c>
      <c r="N25" s="1"/>
      <c r="O25" s="1"/>
    </row>
    <row r="26" spans="1:15" ht="12.75" customHeight="1">
      <c r="A26" s="56">
        <v>17</v>
      </c>
      <c r="B26" s="58" t="s">
        <v>268</v>
      </c>
      <c r="C26" s="31">
        <v>803.95</v>
      </c>
      <c r="D26" s="38">
        <v>810.19999999999993</v>
      </c>
      <c r="E26" s="38">
        <v>793.84999999999991</v>
      </c>
      <c r="F26" s="38">
        <v>783.75</v>
      </c>
      <c r="G26" s="38">
        <v>767.4</v>
      </c>
      <c r="H26" s="38">
        <v>820.29999999999984</v>
      </c>
      <c r="I26" s="38">
        <v>836.65</v>
      </c>
      <c r="J26" s="38">
        <v>846.74999999999977</v>
      </c>
      <c r="K26" s="31">
        <v>826.55</v>
      </c>
      <c r="L26" s="31">
        <v>800.1</v>
      </c>
      <c r="M26" s="31">
        <v>11.560129999999999</v>
      </c>
      <c r="N26" s="1"/>
      <c r="O26" s="1"/>
    </row>
    <row r="27" spans="1:15" ht="12.75" customHeight="1">
      <c r="A27" s="56">
        <v>18</v>
      </c>
      <c r="B27" s="58" t="s">
        <v>53</v>
      </c>
      <c r="C27" s="31">
        <v>3986.5</v>
      </c>
      <c r="D27" s="38">
        <v>3985.7333333333336</v>
      </c>
      <c r="E27" s="38">
        <v>3961.7166666666672</v>
      </c>
      <c r="F27" s="38">
        <v>3936.9333333333334</v>
      </c>
      <c r="G27" s="38">
        <v>3912.916666666667</v>
      </c>
      <c r="H27" s="38">
        <v>4010.5166666666673</v>
      </c>
      <c r="I27" s="38">
        <v>4034.5333333333338</v>
      </c>
      <c r="J27" s="38">
        <v>4059.3166666666675</v>
      </c>
      <c r="K27" s="31">
        <v>4009.75</v>
      </c>
      <c r="L27" s="31">
        <v>3960.95</v>
      </c>
      <c r="M27" s="31">
        <v>1.40866</v>
      </c>
      <c r="N27" s="1"/>
      <c r="O27" s="1"/>
    </row>
    <row r="28" spans="1:15" ht="12.75" customHeight="1">
      <c r="A28" s="56">
        <v>19</v>
      </c>
      <c r="B28" s="58" t="s">
        <v>54</v>
      </c>
      <c r="C28" s="31">
        <v>461.55</v>
      </c>
      <c r="D28" s="38">
        <v>460.85000000000008</v>
      </c>
      <c r="E28" s="38">
        <v>453.35000000000014</v>
      </c>
      <c r="F28" s="38">
        <v>445.15000000000003</v>
      </c>
      <c r="G28" s="38">
        <v>437.65000000000009</v>
      </c>
      <c r="H28" s="38">
        <v>469.05000000000018</v>
      </c>
      <c r="I28" s="38">
        <v>476.55000000000007</v>
      </c>
      <c r="J28" s="38">
        <v>484.75000000000023</v>
      </c>
      <c r="K28" s="31">
        <v>468.35</v>
      </c>
      <c r="L28" s="31">
        <v>452.65</v>
      </c>
      <c r="M28" s="31">
        <v>31.11674</v>
      </c>
      <c r="N28" s="1"/>
      <c r="O28" s="1"/>
    </row>
    <row r="29" spans="1:15" ht="12.75" customHeight="1">
      <c r="A29" s="56">
        <v>20</v>
      </c>
      <c r="B29" s="58" t="s">
        <v>55</v>
      </c>
      <c r="C29" s="31">
        <v>5032.3999999999996</v>
      </c>
      <c r="D29" s="38">
        <v>5087.9833333333336</v>
      </c>
      <c r="E29" s="38">
        <v>4965.9666666666672</v>
      </c>
      <c r="F29" s="38">
        <v>4899.5333333333338</v>
      </c>
      <c r="G29" s="38">
        <v>4777.5166666666673</v>
      </c>
      <c r="H29" s="38">
        <v>5154.416666666667</v>
      </c>
      <c r="I29" s="38">
        <v>5276.4333333333334</v>
      </c>
      <c r="J29" s="38">
        <v>5342.8666666666668</v>
      </c>
      <c r="K29" s="31">
        <v>5210</v>
      </c>
      <c r="L29" s="31">
        <v>5021.55</v>
      </c>
      <c r="M29" s="31">
        <v>10.440950000000001</v>
      </c>
      <c r="N29" s="1"/>
      <c r="O29" s="1"/>
    </row>
    <row r="30" spans="1:15" ht="12.75" customHeight="1">
      <c r="A30" s="56">
        <v>21</v>
      </c>
      <c r="B30" s="58" t="s">
        <v>57</v>
      </c>
      <c r="C30" s="31">
        <v>427.25</v>
      </c>
      <c r="D30" s="38">
        <v>429.59999999999997</v>
      </c>
      <c r="E30" s="38">
        <v>421.19999999999993</v>
      </c>
      <c r="F30" s="38">
        <v>415.15</v>
      </c>
      <c r="G30" s="38">
        <v>406.74999999999994</v>
      </c>
      <c r="H30" s="38">
        <v>435.64999999999992</v>
      </c>
      <c r="I30" s="38">
        <v>444.0499999999999</v>
      </c>
      <c r="J30" s="38">
        <v>450.09999999999991</v>
      </c>
      <c r="K30" s="31">
        <v>438</v>
      </c>
      <c r="L30" s="31">
        <v>423.55</v>
      </c>
      <c r="M30" s="31">
        <v>17.319400000000002</v>
      </c>
      <c r="N30" s="1"/>
      <c r="O30" s="1"/>
    </row>
    <row r="31" spans="1:15" ht="12.75" customHeight="1">
      <c r="A31" s="56">
        <v>22</v>
      </c>
      <c r="B31" s="58" t="s">
        <v>58</v>
      </c>
      <c r="C31" s="31">
        <v>184.2</v>
      </c>
      <c r="D31" s="38">
        <v>184.30000000000004</v>
      </c>
      <c r="E31" s="38">
        <v>182.70000000000007</v>
      </c>
      <c r="F31" s="38">
        <v>181.20000000000005</v>
      </c>
      <c r="G31" s="38">
        <v>179.60000000000008</v>
      </c>
      <c r="H31" s="38">
        <v>185.80000000000007</v>
      </c>
      <c r="I31" s="38">
        <v>187.40000000000003</v>
      </c>
      <c r="J31" s="38">
        <v>188.90000000000006</v>
      </c>
      <c r="K31" s="31">
        <v>185.9</v>
      </c>
      <c r="L31" s="31">
        <v>182.8</v>
      </c>
      <c r="M31" s="31">
        <v>94.343599999999995</v>
      </c>
      <c r="N31" s="1"/>
      <c r="O31" s="1"/>
    </row>
    <row r="32" spans="1:15" ht="12.75" customHeight="1">
      <c r="A32" s="56">
        <v>23</v>
      </c>
      <c r="B32" s="58" t="s">
        <v>60</v>
      </c>
      <c r="C32" s="31">
        <v>3342.95</v>
      </c>
      <c r="D32" s="38">
        <v>3355.3166666666671</v>
      </c>
      <c r="E32" s="38">
        <v>3325.6333333333341</v>
      </c>
      <c r="F32" s="38">
        <v>3308.3166666666671</v>
      </c>
      <c r="G32" s="38">
        <v>3278.6333333333341</v>
      </c>
      <c r="H32" s="38">
        <v>3372.6333333333341</v>
      </c>
      <c r="I32" s="38">
        <v>3402.3166666666675</v>
      </c>
      <c r="J32" s="38">
        <v>3419.6333333333341</v>
      </c>
      <c r="K32" s="31">
        <v>3385</v>
      </c>
      <c r="L32" s="31">
        <v>3338</v>
      </c>
      <c r="M32" s="31">
        <v>6.9866700000000002</v>
      </c>
      <c r="N32" s="1"/>
      <c r="O32" s="1"/>
    </row>
    <row r="33" spans="1:15" ht="12.75" customHeight="1">
      <c r="A33" s="56">
        <v>24</v>
      </c>
      <c r="B33" s="58" t="s">
        <v>61</v>
      </c>
      <c r="C33" s="31">
        <v>2000.6</v>
      </c>
      <c r="D33" s="38">
        <v>2007.5833333333333</v>
      </c>
      <c r="E33" s="38">
        <v>1974.1166666666666</v>
      </c>
      <c r="F33" s="38">
        <v>1947.6333333333332</v>
      </c>
      <c r="G33" s="38">
        <v>1914.1666666666665</v>
      </c>
      <c r="H33" s="38">
        <v>2034.0666666666666</v>
      </c>
      <c r="I33" s="38">
        <v>2067.5333333333333</v>
      </c>
      <c r="J33" s="38">
        <v>2094.0166666666664</v>
      </c>
      <c r="K33" s="31">
        <v>2041.05</v>
      </c>
      <c r="L33" s="31">
        <v>1981.1</v>
      </c>
      <c r="M33" s="31">
        <v>12.52369</v>
      </c>
      <c r="N33" s="1"/>
      <c r="O33" s="1"/>
    </row>
    <row r="34" spans="1:15" ht="12.75" customHeight="1">
      <c r="A34" s="56">
        <v>25</v>
      </c>
      <c r="B34" s="58" t="s">
        <v>267</v>
      </c>
      <c r="C34" s="31">
        <v>661.65</v>
      </c>
      <c r="D34" s="38">
        <v>663.48333333333323</v>
      </c>
      <c r="E34" s="38">
        <v>656.16666666666652</v>
      </c>
      <c r="F34" s="38">
        <v>650.68333333333328</v>
      </c>
      <c r="G34" s="38">
        <v>643.36666666666656</v>
      </c>
      <c r="H34" s="38">
        <v>668.96666666666647</v>
      </c>
      <c r="I34" s="38">
        <v>676.2833333333333</v>
      </c>
      <c r="J34" s="38">
        <v>681.76666666666642</v>
      </c>
      <c r="K34" s="31">
        <v>670.8</v>
      </c>
      <c r="L34" s="31">
        <v>658</v>
      </c>
      <c r="M34" s="31">
        <v>7.9230099999999997</v>
      </c>
      <c r="N34" s="1"/>
      <c r="O34" s="1"/>
    </row>
    <row r="35" spans="1:15" ht="12.75" customHeight="1">
      <c r="A35" s="56">
        <v>26</v>
      </c>
      <c r="B35" s="58" t="s">
        <v>64</v>
      </c>
      <c r="C35" s="31">
        <v>721.65</v>
      </c>
      <c r="D35" s="38">
        <v>724.76666666666654</v>
      </c>
      <c r="E35" s="38">
        <v>715.98333333333312</v>
      </c>
      <c r="F35" s="38">
        <v>710.31666666666661</v>
      </c>
      <c r="G35" s="38">
        <v>701.53333333333319</v>
      </c>
      <c r="H35" s="38">
        <v>730.43333333333305</v>
      </c>
      <c r="I35" s="38">
        <v>739.21666666666658</v>
      </c>
      <c r="J35" s="38">
        <v>744.88333333333298</v>
      </c>
      <c r="K35" s="31">
        <v>733.55</v>
      </c>
      <c r="L35" s="31">
        <v>719.1</v>
      </c>
      <c r="M35" s="31">
        <v>11.521839999999999</v>
      </c>
      <c r="N35" s="1"/>
      <c r="O35" s="1"/>
    </row>
    <row r="36" spans="1:15" ht="12.75" customHeight="1">
      <c r="A36" s="56">
        <v>27</v>
      </c>
      <c r="B36" s="58" t="s">
        <v>65</v>
      </c>
      <c r="C36" s="31">
        <v>818.5</v>
      </c>
      <c r="D36" s="38">
        <v>822.35</v>
      </c>
      <c r="E36" s="38">
        <v>812.7</v>
      </c>
      <c r="F36" s="38">
        <v>806.9</v>
      </c>
      <c r="G36" s="38">
        <v>797.25</v>
      </c>
      <c r="H36" s="38">
        <v>828.15000000000009</v>
      </c>
      <c r="I36" s="38">
        <v>837.8</v>
      </c>
      <c r="J36" s="38">
        <v>843.60000000000014</v>
      </c>
      <c r="K36" s="31">
        <v>832</v>
      </c>
      <c r="L36" s="31">
        <v>816.55</v>
      </c>
      <c r="M36" s="31">
        <v>10.212490000000001</v>
      </c>
      <c r="N36" s="1"/>
      <c r="O36" s="1"/>
    </row>
    <row r="37" spans="1:15" ht="12.75" customHeight="1">
      <c r="A37" s="56">
        <v>28</v>
      </c>
      <c r="B37" s="58" t="s">
        <v>269</v>
      </c>
      <c r="C37" s="31">
        <v>413.1</v>
      </c>
      <c r="D37" s="38">
        <v>412.64999999999992</v>
      </c>
      <c r="E37" s="38">
        <v>408.84999999999985</v>
      </c>
      <c r="F37" s="38">
        <v>404.59999999999991</v>
      </c>
      <c r="G37" s="38">
        <v>400.79999999999984</v>
      </c>
      <c r="H37" s="38">
        <v>416.89999999999986</v>
      </c>
      <c r="I37" s="38">
        <v>420.69999999999993</v>
      </c>
      <c r="J37" s="38">
        <v>424.94999999999987</v>
      </c>
      <c r="K37" s="31">
        <v>416.45</v>
      </c>
      <c r="L37" s="31">
        <v>408.4</v>
      </c>
      <c r="M37" s="31">
        <v>11.49582</v>
      </c>
      <c r="N37" s="1"/>
      <c r="O37" s="1"/>
    </row>
    <row r="38" spans="1:15" ht="12.75" customHeight="1">
      <c r="A38" s="56">
        <v>29</v>
      </c>
      <c r="B38" s="58" t="s">
        <v>66</v>
      </c>
      <c r="C38" s="31">
        <v>959.9</v>
      </c>
      <c r="D38" s="38">
        <v>958.63333333333333</v>
      </c>
      <c r="E38" s="38">
        <v>953.26666666666665</v>
      </c>
      <c r="F38" s="38">
        <v>946.63333333333333</v>
      </c>
      <c r="G38" s="38">
        <v>941.26666666666665</v>
      </c>
      <c r="H38" s="38">
        <v>965.26666666666665</v>
      </c>
      <c r="I38" s="38">
        <v>970.63333333333321</v>
      </c>
      <c r="J38" s="38">
        <v>977.26666666666665</v>
      </c>
      <c r="K38" s="31">
        <v>964</v>
      </c>
      <c r="L38" s="31">
        <v>952</v>
      </c>
      <c r="M38" s="31">
        <v>84.090959999999995</v>
      </c>
      <c r="N38" s="1"/>
      <c r="O38" s="1"/>
    </row>
    <row r="39" spans="1:15" ht="12.75" customHeight="1">
      <c r="A39" s="56">
        <v>30</v>
      </c>
      <c r="B39" s="58" t="s">
        <v>67</v>
      </c>
      <c r="C39" s="31">
        <v>4923.95</v>
      </c>
      <c r="D39" s="38">
        <v>4933.9166666666661</v>
      </c>
      <c r="E39" s="38">
        <v>4889.1833333333325</v>
      </c>
      <c r="F39" s="38">
        <v>4854.4166666666661</v>
      </c>
      <c r="G39" s="38">
        <v>4809.6833333333325</v>
      </c>
      <c r="H39" s="38">
        <v>4968.6833333333325</v>
      </c>
      <c r="I39" s="38">
        <v>5013.4166666666661</v>
      </c>
      <c r="J39" s="38">
        <v>5048.1833333333325</v>
      </c>
      <c r="K39" s="31">
        <v>4978.6499999999996</v>
      </c>
      <c r="L39" s="31">
        <v>4899.1499999999996</v>
      </c>
      <c r="M39" s="31">
        <v>3.9179400000000002</v>
      </c>
      <c r="N39" s="1"/>
      <c r="O39" s="1"/>
    </row>
    <row r="40" spans="1:15" ht="12.75" customHeight="1">
      <c r="A40" s="56">
        <v>31</v>
      </c>
      <c r="B40" s="58" t="s">
        <v>69</v>
      </c>
      <c r="C40" s="31">
        <v>1572.35</v>
      </c>
      <c r="D40" s="38">
        <v>1580.6500000000003</v>
      </c>
      <c r="E40" s="38">
        <v>1561.3500000000006</v>
      </c>
      <c r="F40" s="38">
        <v>1550.3500000000004</v>
      </c>
      <c r="G40" s="38">
        <v>1531.0500000000006</v>
      </c>
      <c r="H40" s="38">
        <v>1591.6500000000005</v>
      </c>
      <c r="I40" s="38">
        <v>1610.9500000000003</v>
      </c>
      <c r="J40" s="38">
        <v>1621.9500000000005</v>
      </c>
      <c r="K40" s="31">
        <v>1599.95</v>
      </c>
      <c r="L40" s="31">
        <v>1569.65</v>
      </c>
      <c r="M40" s="31">
        <v>16.419170000000001</v>
      </c>
      <c r="N40" s="1"/>
      <c r="O40" s="1"/>
    </row>
    <row r="41" spans="1:15" ht="12.75" customHeight="1">
      <c r="A41" s="56">
        <v>32</v>
      </c>
      <c r="B41" s="58" t="s">
        <v>271</v>
      </c>
      <c r="C41" s="31">
        <v>7431.8</v>
      </c>
      <c r="D41" s="38">
        <v>7445.1166666666659</v>
      </c>
      <c r="E41" s="38">
        <v>7346.7333333333318</v>
      </c>
      <c r="F41" s="38">
        <v>7261.6666666666661</v>
      </c>
      <c r="G41" s="38">
        <v>7163.2833333333319</v>
      </c>
      <c r="H41" s="38">
        <v>7530.1833333333316</v>
      </c>
      <c r="I41" s="38">
        <v>7628.5666666666648</v>
      </c>
      <c r="J41" s="38">
        <v>7713.6333333333314</v>
      </c>
      <c r="K41" s="31">
        <v>7543.5</v>
      </c>
      <c r="L41" s="31">
        <v>7360.05</v>
      </c>
      <c r="M41" s="31">
        <v>0.48841000000000001</v>
      </c>
      <c r="N41" s="1"/>
      <c r="O41" s="1"/>
    </row>
    <row r="42" spans="1:15" ht="12.75" customHeight="1">
      <c r="A42" s="56">
        <v>33</v>
      </c>
      <c r="B42" s="58" t="s">
        <v>70</v>
      </c>
      <c r="C42" s="31">
        <v>7269.7</v>
      </c>
      <c r="D42" s="38">
        <v>7281.2333333333336</v>
      </c>
      <c r="E42" s="38">
        <v>7232.4666666666672</v>
      </c>
      <c r="F42" s="38">
        <v>7195.2333333333336</v>
      </c>
      <c r="G42" s="38">
        <v>7146.4666666666672</v>
      </c>
      <c r="H42" s="38">
        <v>7318.4666666666672</v>
      </c>
      <c r="I42" s="38">
        <v>7367.2333333333336</v>
      </c>
      <c r="J42" s="38">
        <v>7404.4666666666672</v>
      </c>
      <c r="K42" s="31">
        <v>7330</v>
      </c>
      <c r="L42" s="31">
        <v>7244</v>
      </c>
      <c r="M42" s="31">
        <v>7.5276500000000004</v>
      </c>
      <c r="N42" s="1"/>
      <c r="O42" s="1"/>
    </row>
    <row r="43" spans="1:15" ht="12.75" customHeight="1">
      <c r="A43" s="56">
        <v>34</v>
      </c>
      <c r="B43" s="58" t="s">
        <v>71</v>
      </c>
      <c r="C43" s="31">
        <v>2523.6</v>
      </c>
      <c r="D43" s="38">
        <v>2536.2000000000003</v>
      </c>
      <c r="E43" s="38">
        <v>2502.4000000000005</v>
      </c>
      <c r="F43" s="38">
        <v>2481.2000000000003</v>
      </c>
      <c r="G43" s="38">
        <v>2447.4000000000005</v>
      </c>
      <c r="H43" s="38">
        <v>2557.4000000000005</v>
      </c>
      <c r="I43" s="38">
        <v>2591.2000000000007</v>
      </c>
      <c r="J43" s="38">
        <v>2612.4000000000005</v>
      </c>
      <c r="K43" s="31">
        <v>2570</v>
      </c>
      <c r="L43" s="31">
        <v>2515</v>
      </c>
      <c r="M43" s="31">
        <v>2.6229100000000001</v>
      </c>
      <c r="N43" s="1"/>
      <c r="O43" s="1"/>
    </row>
    <row r="44" spans="1:15" ht="12.75" customHeight="1">
      <c r="A44" s="56">
        <v>35</v>
      </c>
      <c r="B44" s="58" t="s">
        <v>73</v>
      </c>
      <c r="C44" s="31">
        <v>227.8</v>
      </c>
      <c r="D44" s="38">
        <v>227.46666666666667</v>
      </c>
      <c r="E44" s="38">
        <v>225.93333333333334</v>
      </c>
      <c r="F44" s="38">
        <v>224.06666666666666</v>
      </c>
      <c r="G44" s="38">
        <v>222.53333333333333</v>
      </c>
      <c r="H44" s="38">
        <v>229.33333333333334</v>
      </c>
      <c r="I44" s="38">
        <v>230.8666666666667</v>
      </c>
      <c r="J44" s="38">
        <v>232.73333333333335</v>
      </c>
      <c r="K44" s="31">
        <v>229</v>
      </c>
      <c r="L44" s="31">
        <v>225.6</v>
      </c>
      <c r="M44" s="31">
        <v>143.74211</v>
      </c>
      <c r="N44" s="1"/>
      <c r="O44" s="1"/>
    </row>
    <row r="45" spans="1:15" ht="12.75" customHeight="1">
      <c r="A45" s="56">
        <v>36</v>
      </c>
      <c r="B45" s="58" t="s">
        <v>74</v>
      </c>
      <c r="C45" s="31">
        <v>201.1</v>
      </c>
      <c r="D45" s="38">
        <v>201.28333333333333</v>
      </c>
      <c r="E45" s="38">
        <v>199.66666666666666</v>
      </c>
      <c r="F45" s="38">
        <v>198.23333333333332</v>
      </c>
      <c r="G45" s="38">
        <v>196.61666666666665</v>
      </c>
      <c r="H45" s="38">
        <v>202.71666666666667</v>
      </c>
      <c r="I45" s="38">
        <v>204.33333333333334</v>
      </c>
      <c r="J45" s="38">
        <v>205.76666666666668</v>
      </c>
      <c r="K45" s="31">
        <v>202.9</v>
      </c>
      <c r="L45" s="31">
        <v>199.85</v>
      </c>
      <c r="M45" s="31">
        <v>115.01548</v>
      </c>
      <c r="N45" s="1"/>
      <c r="O45" s="1"/>
    </row>
    <row r="46" spans="1:15" ht="12.75" customHeight="1">
      <c r="A46" s="56">
        <v>37</v>
      </c>
      <c r="B46" s="58" t="s">
        <v>272</v>
      </c>
      <c r="C46" s="31">
        <v>85.8</v>
      </c>
      <c r="D46" s="38">
        <v>86.433333333333337</v>
      </c>
      <c r="E46" s="38">
        <v>84.916666666666671</v>
      </c>
      <c r="F46" s="38">
        <v>84.033333333333331</v>
      </c>
      <c r="G46" s="38">
        <v>82.516666666666666</v>
      </c>
      <c r="H46" s="38">
        <v>87.316666666666677</v>
      </c>
      <c r="I46" s="38">
        <v>88.833333333333329</v>
      </c>
      <c r="J46" s="38">
        <v>89.716666666666683</v>
      </c>
      <c r="K46" s="31">
        <v>87.95</v>
      </c>
      <c r="L46" s="31">
        <v>85.55</v>
      </c>
      <c r="M46" s="31">
        <v>202.69483</v>
      </c>
      <c r="N46" s="1"/>
      <c r="O46" s="1"/>
    </row>
    <row r="47" spans="1:15" ht="12.75" customHeight="1">
      <c r="A47" s="56">
        <v>38</v>
      </c>
      <c r="B47" s="58" t="s">
        <v>75</v>
      </c>
      <c r="C47" s="31">
        <v>1762</v>
      </c>
      <c r="D47" s="38">
        <v>1754.75</v>
      </c>
      <c r="E47" s="38">
        <v>1741.25</v>
      </c>
      <c r="F47" s="38">
        <v>1720.5</v>
      </c>
      <c r="G47" s="38">
        <v>1707</v>
      </c>
      <c r="H47" s="38">
        <v>1775.5</v>
      </c>
      <c r="I47" s="38">
        <v>1789</v>
      </c>
      <c r="J47" s="38">
        <v>1809.75</v>
      </c>
      <c r="K47" s="31">
        <v>1768.25</v>
      </c>
      <c r="L47" s="31">
        <v>1734</v>
      </c>
      <c r="M47" s="31">
        <v>2.4728300000000001</v>
      </c>
      <c r="N47" s="1"/>
      <c r="O47" s="1"/>
    </row>
    <row r="48" spans="1:15" ht="12.75" customHeight="1">
      <c r="A48" s="56">
        <v>39</v>
      </c>
      <c r="B48" s="58" t="s">
        <v>76</v>
      </c>
      <c r="C48" s="31">
        <v>130.44999999999999</v>
      </c>
      <c r="D48" s="38">
        <v>131.25</v>
      </c>
      <c r="E48" s="38">
        <v>129.25</v>
      </c>
      <c r="F48" s="38">
        <v>128.05000000000001</v>
      </c>
      <c r="G48" s="38">
        <v>126.05000000000001</v>
      </c>
      <c r="H48" s="38">
        <v>132.44999999999999</v>
      </c>
      <c r="I48" s="38">
        <v>134.44999999999999</v>
      </c>
      <c r="J48" s="38">
        <v>135.64999999999998</v>
      </c>
      <c r="K48" s="31">
        <v>133.25</v>
      </c>
      <c r="L48" s="31">
        <v>130.05000000000001</v>
      </c>
      <c r="M48" s="31">
        <v>170.79508000000001</v>
      </c>
      <c r="N48" s="1"/>
      <c r="O48" s="1"/>
    </row>
    <row r="49" spans="1:15" ht="12.75" customHeight="1">
      <c r="A49" s="56">
        <v>40</v>
      </c>
      <c r="B49" s="58" t="s">
        <v>77</v>
      </c>
      <c r="C49" s="31">
        <v>702.4</v>
      </c>
      <c r="D49" s="38">
        <v>694.65</v>
      </c>
      <c r="E49" s="38">
        <v>685.3</v>
      </c>
      <c r="F49" s="38">
        <v>668.19999999999993</v>
      </c>
      <c r="G49" s="38">
        <v>658.84999999999991</v>
      </c>
      <c r="H49" s="38">
        <v>711.75</v>
      </c>
      <c r="I49" s="38">
        <v>721.10000000000014</v>
      </c>
      <c r="J49" s="38">
        <v>738.2</v>
      </c>
      <c r="K49" s="31">
        <v>704</v>
      </c>
      <c r="L49" s="31">
        <v>677.55</v>
      </c>
      <c r="M49" s="31">
        <v>19.815149999999999</v>
      </c>
      <c r="N49" s="1"/>
      <c r="O49" s="1"/>
    </row>
    <row r="50" spans="1:15" ht="12.75" customHeight="1">
      <c r="A50" s="56">
        <v>41</v>
      </c>
      <c r="B50" s="58" t="s">
        <v>78</v>
      </c>
      <c r="C50" s="31">
        <v>933.55</v>
      </c>
      <c r="D50" s="38">
        <v>931.44999999999993</v>
      </c>
      <c r="E50" s="38">
        <v>924.59999999999991</v>
      </c>
      <c r="F50" s="38">
        <v>915.65</v>
      </c>
      <c r="G50" s="38">
        <v>908.8</v>
      </c>
      <c r="H50" s="38">
        <v>940.39999999999986</v>
      </c>
      <c r="I50" s="38">
        <v>947.25</v>
      </c>
      <c r="J50" s="38">
        <v>956.19999999999982</v>
      </c>
      <c r="K50" s="31">
        <v>938.3</v>
      </c>
      <c r="L50" s="31">
        <v>922.5</v>
      </c>
      <c r="M50" s="31">
        <v>9.4599799999999998</v>
      </c>
      <c r="N50" s="1"/>
      <c r="O50" s="1"/>
    </row>
    <row r="51" spans="1:15" ht="12.75" customHeight="1">
      <c r="A51" s="56">
        <v>42</v>
      </c>
      <c r="B51" s="58" t="s">
        <v>80</v>
      </c>
      <c r="C51" s="31">
        <v>891.65</v>
      </c>
      <c r="D51" s="38">
        <v>892.4</v>
      </c>
      <c r="E51" s="38">
        <v>887.4</v>
      </c>
      <c r="F51" s="38">
        <v>883.15</v>
      </c>
      <c r="G51" s="38">
        <v>878.15</v>
      </c>
      <c r="H51" s="38">
        <v>896.65</v>
      </c>
      <c r="I51" s="38">
        <v>901.65</v>
      </c>
      <c r="J51" s="38">
        <v>905.9</v>
      </c>
      <c r="K51" s="31">
        <v>897.4</v>
      </c>
      <c r="L51" s="31">
        <v>888.15</v>
      </c>
      <c r="M51" s="31">
        <v>20.874120000000001</v>
      </c>
      <c r="N51" s="1"/>
      <c r="O51" s="1"/>
    </row>
    <row r="52" spans="1:15" ht="12.75" customHeight="1">
      <c r="A52" s="56">
        <v>43</v>
      </c>
      <c r="B52" s="58" t="s">
        <v>81</v>
      </c>
      <c r="C52" s="31">
        <v>104.7</v>
      </c>
      <c r="D52" s="38">
        <v>105.36666666666667</v>
      </c>
      <c r="E52" s="38">
        <v>103.63333333333335</v>
      </c>
      <c r="F52" s="38">
        <v>102.56666666666668</v>
      </c>
      <c r="G52" s="38">
        <v>100.83333333333336</v>
      </c>
      <c r="H52" s="38">
        <v>106.43333333333335</v>
      </c>
      <c r="I52" s="38">
        <v>108.16666666666667</v>
      </c>
      <c r="J52" s="38">
        <v>109.23333333333335</v>
      </c>
      <c r="K52" s="31">
        <v>107.1</v>
      </c>
      <c r="L52" s="31">
        <v>104.3</v>
      </c>
      <c r="M52" s="31">
        <v>223.97728000000001</v>
      </c>
      <c r="N52" s="1"/>
      <c r="O52" s="1"/>
    </row>
    <row r="53" spans="1:15" ht="12.75" customHeight="1">
      <c r="A53" s="56">
        <v>44</v>
      </c>
      <c r="B53" s="58" t="s">
        <v>82</v>
      </c>
      <c r="C53" s="31">
        <v>255.8</v>
      </c>
      <c r="D53" s="38">
        <v>256.98333333333329</v>
      </c>
      <c r="E53" s="38">
        <v>253.46666666666658</v>
      </c>
      <c r="F53" s="38">
        <v>251.1333333333333</v>
      </c>
      <c r="G53" s="38">
        <v>247.61666666666659</v>
      </c>
      <c r="H53" s="38">
        <v>259.31666666666661</v>
      </c>
      <c r="I53" s="38">
        <v>262.83333333333337</v>
      </c>
      <c r="J53" s="38">
        <v>265.16666666666657</v>
      </c>
      <c r="K53" s="31">
        <v>260.5</v>
      </c>
      <c r="L53" s="31">
        <v>254.65</v>
      </c>
      <c r="M53" s="31">
        <v>34.861440000000002</v>
      </c>
      <c r="N53" s="1"/>
      <c r="O53" s="1"/>
    </row>
    <row r="54" spans="1:15" ht="12.75" customHeight="1">
      <c r="A54" s="56">
        <v>45</v>
      </c>
      <c r="B54" s="58" t="s">
        <v>83</v>
      </c>
      <c r="C54" s="31">
        <v>18995.849999999999</v>
      </c>
      <c r="D54" s="38">
        <v>19040.616666666665</v>
      </c>
      <c r="E54" s="38">
        <v>18881.23333333333</v>
      </c>
      <c r="F54" s="38">
        <v>18766.616666666665</v>
      </c>
      <c r="G54" s="38">
        <v>18607.23333333333</v>
      </c>
      <c r="H54" s="38">
        <v>19155.23333333333</v>
      </c>
      <c r="I54" s="38">
        <v>19314.616666666669</v>
      </c>
      <c r="J54" s="38">
        <v>19429.23333333333</v>
      </c>
      <c r="K54" s="31">
        <v>19200</v>
      </c>
      <c r="L54" s="31">
        <v>18926</v>
      </c>
      <c r="M54" s="31">
        <v>0.39655000000000001</v>
      </c>
      <c r="N54" s="1"/>
      <c r="O54" s="1"/>
    </row>
    <row r="55" spans="1:15" ht="12.75" customHeight="1">
      <c r="A55" s="56">
        <v>46</v>
      </c>
      <c r="B55" s="58" t="s">
        <v>85</v>
      </c>
      <c r="C55" s="31">
        <v>377.5</v>
      </c>
      <c r="D55" s="38">
        <v>377.18333333333334</v>
      </c>
      <c r="E55" s="38">
        <v>374.56666666666666</v>
      </c>
      <c r="F55" s="38">
        <v>371.63333333333333</v>
      </c>
      <c r="G55" s="38">
        <v>369.01666666666665</v>
      </c>
      <c r="H55" s="38">
        <v>380.11666666666667</v>
      </c>
      <c r="I55" s="38">
        <v>382.73333333333335</v>
      </c>
      <c r="J55" s="38">
        <v>385.66666666666669</v>
      </c>
      <c r="K55" s="31">
        <v>379.8</v>
      </c>
      <c r="L55" s="31">
        <v>374.25</v>
      </c>
      <c r="M55" s="31">
        <v>45.614220000000003</v>
      </c>
      <c r="N55" s="1"/>
      <c r="O55" s="1"/>
    </row>
    <row r="56" spans="1:15" ht="12.75" customHeight="1">
      <c r="A56" s="56">
        <v>47</v>
      </c>
      <c r="B56" s="58" t="s">
        <v>86</v>
      </c>
      <c r="C56" s="31">
        <v>4817.3500000000004</v>
      </c>
      <c r="D56" s="38">
        <v>4803.6500000000005</v>
      </c>
      <c r="E56" s="38">
        <v>4763.8000000000011</v>
      </c>
      <c r="F56" s="38">
        <v>4710.2500000000009</v>
      </c>
      <c r="G56" s="38">
        <v>4670.4000000000015</v>
      </c>
      <c r="H56" s="38">
        <v>4857.2000000000007</v>
      </c>
      <c r="I56" s="38">
        <v>4897.0500000000011</v>
      </c>
      <c r="J56" s="38">
        <v>4950.6000000000004</v>
      </c>
      <c r="K56" s="31">
        <v>4843.5</v>
      </c>
      <c r="L56" s="31">
        <v>4750.1000000000004</v>
      </c>
      <c r="M56" s="31">
        <v>4.1390399999999996</v>
      </c>
      <c r="N56" s="1"/>
      <c r="O56" s="1"/>
    </row>
    <row r="57" spans="1:15" ht="12.75" customHeight="1">
      <c r="A57" s="56">
        <v>48</v>
      </c>
      <c r="B57" s="58" t="s">
        <v>89</v>
      </c>
      <c r="C57" s="31">
        <v>340.65</v>
      </c>
      <c r="D57" s="38">
        <v>341.56666666666666</v>
      </c>
      <c r="E57" s="38">
        <v>337.13333333333333</v>
      </c>
      <c r="F57" s="38">
        <v>333.61666666666667</v>
      </c>
      <c r="G57" s="38">
        <v>329.18333333333334</v>
      </c>
      <c r="H57" s="38">
        <v>345.08333333333331</v>
      </c>
      <c r="I57" s="38">
        <v>349.51666666666659</v>
      </c>
      <c r="J57" s="38">
        <v>353.0333333333333</v>
      </c>
      <c r="K57" s="31">
        <v>346</v>
      </c>
      <c r="L57" s="31">
        <v>338.05</v>
      </c>
      <c r="M57" s="31">
        <v>45.185540000000003</v>
      </c>
      <c r="N57" s="1"/>
      <c r="O57" s="1"/>
    </row>
    <row r="58" spans="1:15" ht="12.75" customHeight="1">
      <c r="A58" s="56">
        <v>49</v>
      </c>
      <c r="B58" s="58" t="s">
        <v>350</v>
      </c>
      <c r="C58" s="31">
        <v>408</v>
      </c>
      <c r="D58" s="38">
        <v>404.05</v>
      </c>
      <c r="E58" s="38">
        <v>398.05</v>
      </c>
      <c r="F58" s="38">
        <v>388.1</v>
      </c>
      <c r="G58" s="38">
        <v>382.1</v>
      </c>
      <c r="H58" s="38">
        <v>414</v>
      </c>
      <c r="I58" s="38">
        <v>420</v>
      </c>
      <c r="J58" s="38">
        <v>429.95</v>
      </c>
      <c r="K58" s="31">
        <v>410.05</v>
      </c>
      <c r="L58" s="31">
        <v>394.1</v>
      </c>
      <c r="M58" s="31">
        <v>17.40052</v>
      </c>
      <c r="N58" s="1"/>
      <c r="O58" s="1"/>
    </row>
    <row r="59" spans="1:15" ht="12.75" customHeight="1">
      <c r="A59" s="56">
        <v>50</v>
      </c>
      <c r="B59" s="58" t="s">
        <v>92</v>
      </c>
      <c r="C59" s="31">
        <v>1130.45</v>
      </c>
      <c r="D59" s="38">
        <v>1131.3</v>
      </c>
      <c r="E59" s="38">
        <v>1124.1499999999999</v>
      </c>
      <c r="F59" s="38">
        <v>1117.8499999999999</v>
      </c>
      <c r="G59" s="38">
        <v>1110.6999999999998</v>
      </c>
      <c r="H59" s="38">
        <v>1137.5999999999999</v>
      </c>
      <c r="I59" s="38">
        <v>1144.75</v>
      </c>
      <c r="J59" s="38">
        <v>1151.05</v>
      </c>
      <c r="K59" s="31">
        <v>1138.45</v>
      </c>
      <c r="L59" s="31">
        <v>1125</v>
      </c>
      <c r="M59" s="31">
        <v>10.34376</v>
      </c>
      <c r="N59" s="1"/>
      <c r="O59" s="1"/>
    </row>
    <row r="60" spans="1:15" ht="12.75" customHeight="1">
      <c r="A60" s="56">
        <v>51</v>
      </c>
      <c r="B60" s="58" t="s">
        <v>93</v>
      </c>
      <c r="C60" s="31">
        <v>1178.3499999999999</v>
      </c>
      <c r="D60" s="38">
        <v>1177.9166666666665</v>
      </c>
      <c r="E60" s="38">
        <v>1168.5333333333331</v>
      </c>
      <c r="F60" s="38">
        <v>1158.7166666666665</v>
      </c>
      <c r="G60" s="38">
        <v>1149.333333333333</v>
      </c>
      <c r="H60" s="38">
        <v>1187.7333333333331</v>
      </c>
      <c r="I60" s="38">
        <v>1197.1166666666663</v>
      </c>
      <c r="J60" s="38">
        <v>1206.9333333333332</v>
      </c>
      <c r="K60" s="31">
        <v>1187.3</v>
      </c>
      <c r="L60" s="31">
        <v>1168.0999999999999</v>
      </c>
      <c r="M60" s="31">
        <v>13.625360000000001</v>
      </c>
      <c r="N60" s="1"/>
      <c r="O60" s="1"/>
    </row>
    <row r="61" spans="1:15" ht="12.75" customHeight="1">
      <c r="A61" s="56">
        <v>52</v>
      </c>
      <c r="B61" s="58" t="s">
        <v>94</v>
      </c>
      <c r="C61" s="31">
        <v>240.35</v>
      </c>
      <c r="D61" s="38">
        <v>236.86666666666665</v>
      </c>
      <c r="E61" s="38">
        <v>232.43333333333328</v>
      </c>
      <c r="F61" s="38">
        <v>224.51666666666662</v>
      </c>
      <c r="G61" s="38">
        <v>220.08333333333326</v>
      </c>
      <c r="H61" s="38">
        <v>244.7833333333333</v>
      </c>
      <c r="I61" s="38">
        <v>249.21666666666664</v>
      </c>
      <c r="J61" s="38">
        <v>257.13333333333333</v>
      </c>
      <c r="K61" s="31">
        <v>241.3</v>
      </c>
      <c r="L61" s="31">
        <v>228.95</v>
      </c>
      <c r="M61" s="31">
        <v>224.09255999999999</v>
      </c>
      <c r="N61" s="1"/>
      <c r="O61" s="1"/>
    </row>
    <row r="62" spans="1:15" ht="12.75" customHeight="1">
      <c r="A62" s="56">
        <v>53</v>
      </c>
      <c r="B62" s="58" t="s">
        <v>95</v>
      </c>
      <c r="C62" s="31">
        <v>4845.45</v>
      </c>
      <c r="D62" s="38">
        <v>4796</v>
      </c>
      <c r="E62" s="38">
        <v>4741</v>
      </c>
      <c r="F62" s="38">
        <v>4636.55</v>
      </c>
      <c r="G62" s="38">
        <v>4581.55</v>
      </c>
      <c r="H62" s="38">
        <v>4900.45</v>
      </c>
      <c r="I62" s="38">
        <v>4955.45</v>
      </c>
      <c r="J62" s="38">
        <v>5059.8999999999996</v>
      </c>
      <c r="K62" s="31">
        <v>4851</v>
      </c>
      <c r="L62" s="31">
        <v>4691.55</v>
      </c>
      <c r="M62" s="31">
        <v>3.52854</v>
      </c>
      <c r="N62" s="1"/>
      <c r="O62" s="1"/>
    </row>
    <row r="63" spans="1:15" ht="12.75" customHeight="1">
      <c r="A63" s="56">
        <v>54</v>
      </c>
      <c r="B63" s="58" t="s">
        <v>96</v>
      </c>
      <c r="C63" s="31">
        <v>2006.35</v>
      </c>
      <c r="D63" s="38">
        <v>2009.9833333333333</v>
      </c>
      <c r="E63" s="38">
        <v>1992.0666666666666</v>
      </c>
      <c r="F63" s="38">
        <v>1977.7833333333333</v>
      </c>
      <c r="G63" s="38">
        <v>1959.8666666666666</v>
      </c>
      <c r="H63" s="38">
        <v>2024.2666666666667</v>
      </c>
      <c r="I63" s="38">
        <v>2042.1833333333332</v>
      </c>
      <c r="J63" s="38">
        <v>2056.4666666666667</v>
      </c>
      <c r="K63" s="31">
        <v>2027.9</v>
      </c>
      <c r="L63" s="31">
        <v>1995.7</v>
      </c>
      <c r="M63" s="31">
        <v>4.2827200000000003</v>
      </c>
      <c r="N63" s="1"/>
      <c r="O63" s="1"/>
    </row>
    <row r="64" spans="1:15" ht="12.75" customHeight="1">
      <c r="A64" s="56">
        <v>55</v>
      </c>
      <c r="B64" s="58" t="s">
        <v>97</v>
      </c>
      <c r="C64" s="31">
        <v>693.55</v>
      </c>
      <c r="D64" s="38">
        <v>696.36666666666667</v>
      </c>
      <c r="E64" s="38">
        <v>687.83333333333337</v>
      </c>
      <c r="F64" s="38">
        <v>682.11666666666667</v>
      </c>
      <c r="G64" s="38">
        <v>673.58333333333337</v>
      </c>
      <c r="H64" s="38">
        <v>702.08333333333337</v>
      </c>
      <c r="I64" s="38">
        <v>710.61666666666667</v>
      </c>
      <c r="J64" s="38">
        <v>716.33333333333337</v>
      </c>
      <c r="K64" s="31">
        <v>704.9</v>
      </c>
      <c r="L64" s="31">
        <v>690.65</v>
      </c>
      <c r="M64" s="31">
        <v>12.894740000000001</v>
      </c>
      <c r="N64" s="1"/>
      <c r="O64" s="1"/>
    </row>
    <row r="65" spans="1:15" ht="12.75" customHeight="1">
      <c r="A65" s="56">
        <v>56</v>
      </c>
      <c r="B65" s="58" t="s">
        <v>98</v>
      </c>
      <c r="C65" s="31">
        <v>1043.4000000000001</v>
      </c>
      <c r="D65" s="38">
        <v>1038.45</v>
      </c>
      <c r="E65" s="38">
        <v>1027</v>
      </c>
      <c r="F65" s="38">
        <v>1010.5999999999999</v>
      </c>
      <c r="G65" s="38">
        <v>999.14999999999986</v>
      </c>
      <c r="H65" s="38">
        <v>1054.8500000000001</v>
      </c>
      <c r="I65" s="38">
        <v>1066.3000000000004</v>
      </c>
      <c r="J65" s="38">
        <v>1082.7000000000003</v>
      </c>
      <c r="K65" s="31">
        <v>1049.9000000000001</v>
      </c>
      <c r="L65" s="31">
        <v>1022.05</v>
      </c>
      <c r="M65" s="31">
        <v>5.3465699999999998</v>
      </c>
      <c r="N65" s="1"/>
      <c r="O65" s="1"/>
    </row>
    <row r="66" spans="1:15" ht="12.75" customHeight="1">
      <c r="A66" s="56">
        <v>57</v>
      </c>
      <c r="B66" s="58" t="s">
        <v>99</v>
      </c>
      <c r="C66" s="31">
        <v>292.14999999999998</v>
      </c>
      <c r="D66" s="38">
        <v>293.26666666666665</v>
      </c>
      <c r="E66" s="38">
        <v>289.5333333333333</v>
      </c>
      <c r="F66" s="38">
        <v>286.91666666666663</v>
      </c>
      <c r="G66" s="38">
        <v>283.18333333333328</v>
      </c>
      <c r="H66" s="38">
        <v>295.88333333333333</v>
      </c>
      <c r="I66" s="38">
        <v>299.61666666666667</v>
      </c>
      <c r="J66" s="38">
        <v>302.23333333333335</v>
      </c>
      <c r="K66" s="31">
        <v>297</v>
      </c>
      <c r="L66" s="31">
        <v>290.64999999999998</v>
      </c>
      <c r="M66" s="31">
        <v>30.822299999999998</v>
      </c>
      <c r="N66" s="1"/>
      <c r="O66" s="1"/>
    </row>
    <row r="67" spans="1:15" ht="12.75" customHeight="1">
      <c r="A67" s="56">
        <v>58</v>
      </c>
      <c r="B67" s="58" t="s">
        <v>101</v>
      </c>
      <c r="C67" s="31">
        <v>1927.25</v>
      </c>
      <c r="D67" s="38">
        <v>1943.55</v>
      </c>
      <c r="E67" s="38">
        <v>1906.9499999999998</v>
      </c>
      <c r="F67" s="38">
        <v>1886.6499999999999</v>
      </c>
      <c r="G67" s="38">
        <v>1850.0499999999997</v>
      </c>
      <c r="H67" s="38">
        <v>1963.85</v>
      </c>
      <c r="I67" s="38">
        <v>2000.4499999999998</v>
      </c>
      <c r="J67" s="38">
        <v>2020.75</v>
      </c>
      <c r="K67" s="31">
        <v>1980.15</v>
      </c>
      <c r="L67" s="31">
        <v>1923.25</v>
      </c>
      <c r="M67" s="31">
        <v>7.8975099999999996</v>
      </c>
      <c r="N67" s="1"/>
      <c r="O67" s="1"/>
    </row>
    <row r="68" spans="1:15" ht="12.75" customHeight="1">
      <c r="A68" s="56">
        <v>59</v>
      </c>
      <c r="B68" s="58" t="s">
        <v>102</v>
      </c>
      <c r="C68" s="31">
        <v>568.75</v>
      </c>
      <c r="D68" s="38">
        <v>571.51666666666665</v>
      </c>
      <c r="E68" s="38">
        <v>564.73333333333335</v>
      </c>
      <c r="F68" s="38">
        <v>560.7166666666667</v>
      </c>
      <c r="G68" s="38">
        <v>553.93333333333339</v>
      </c>
      <c r="H68" s="38">
        <v>575.5333333333333</v>
      </c>
      <c r="I68" s="38">
        <v>582.31666666666661</v>
      </c>
      <c r="J68" s="38">
        <v>586.33333333333326</v>
      </c>
      <c r="K68" s="31">
        <v>578.29999999999995</v>
      </c>
      <c r="L68" s="31">
        <v>567.5</v>
      </c>
      <c r="M68" s="31">
        <v>13.3401</v>
      </c>
      <c r="N68" s="1"/>
      <c r="O68" s="1"/>
    </row>
    <row r="69" spans="1:15" ht="12.75" customHeight="1">
      <c r="A69" s="56">
        <v>60</v>
      </c>
      <c r="B69" s="58" t="s">
        <v>103</v>
      </c>
      <c r="C69" s="31">
        <v>1986.8</v>
      </c>
      <c r="D69" s="38">
        <v>1971.55</v>
      </c>
      <c r="E69" s="38">
        <v>1950.25</v>
      </c>
      <c r="F69" s="38">
        <v>1913.7</v>
      </c>
      <c r="G69" s="38">
        <v>1892.4</v>
      </c>
      <c r="H69" s="38">
        <v>2008.1</v>
      </c>
      <c r="I69" s="38">
        <v>2029.3999999999996</v>
      </c>
      <c r="J69" s="38">
        <v>2065.9499999999998</v>
      </c>
      <c r="K69" s="31">
        <v>1992.85</v>
      </c>
      <c r="L69" s="31">
        <v>1935</v>
      </c>
      <c r="M69" s="31">
        <v>3.6285500000000002</v>
      </c>
      <c r="N69" s="1"/>
      <c r="O69" s="1"/>
    </row>
    <row r="70" spans="1:15" ht="12.75" customHeight="1">
      <c r="A70" s="56">
        <v>61</v>
      </c>
      <c r="B70" s="58" t="s">
        <v>104</v>
      </c>
      <c r="C70" s="31">
        <v>2045.7</v>
      </c>
      <c r="D70" s="38">
        <v>2034.0166666666667</v>
      </c>
      <c r="E70" s="38">
        <v>2019.1333333333332</v>
      </c>
      <c r="F70" s="38">
        <v>1992.5666666666666</v>
      </c>
      <c r="G70" s="38">
        <v>1977.6833333333332</v>
      </c>
      <c r="H70" s="38">
        <v>2060.583333333333</v>
      </c>
      <c r="I70" s="38">
        <v>2075.4666666666672</v>
      </c>
      <c r="J70" s="38">
        <v>2102.0333333333333</v>
      </c>
      <c r="K70" s="31">
        <v>2048.9</v>
      </c>
      <c r="L70" s="31">
        <v>2007.45</v>
      </c>
      <c r="M70" s="31">
        <v>4.6209100000000003</v>
      </c>
      <c r="N70" s="1"/>
      <c r="O70" s="1"/>
    </row>
    <row r="71" spans="1:15" ht="12.75" customHeight="1">
      <c r="A71" s="56">
        <v>62</v>
      </c>
      <c r="B71" s="58" t="s">
        <v>274</v>
      </c>
      <c r="C71" s="31">
        <v>401.9</v>
      </c>
      <c r="D71" s="38">
        <v>403.68333333333334</v>
      </c>
      <c r="E71" s="38">
        <v>397.36666666666667</v>
      </c>
      <c r="F71" s="38">
        <v>392.83333333333331</v>
      </c>
      <c r="G71" s="38">
        <v>386.51666666666665</v>
      </c>
      <c r="H71" s="38">
        <v>408.2166666666667</v>
      </c>
      <c r="I71" s="38">
        <v>414.53333333333342</v>
      </c>
      <c r="J71" s="38">
        <v>419.06666666666672</v>
      </c>
      <c r="K71" s="31">
        <v>410</v>
      </c>
      <c r="L71" s="31">
        <v>399.15</v>
      </c>
      <c r="M71" s="31">
        <v>8.8422400000000003</v>
      </c>
      <c r="N71" s="1"/>
      <c r="O71" s="1"/>
    </row>
    <row r="72" spans="1:15" ht="12.75" customHeight="1">
      <c r="A72" s="56">
        <v>63</v>
      </c>
      <c r="B72" s="58" t="s">
        <v>372</v>
      </c>
      <c r="C72" s="31">
        <v>193.95</v>
      </c>
      <c r="D72" s="38">
        <v>194.26666666666665</v>
      </c>
      <c r="E72" s="38">
        <v>192.7833333333333</v>
      </c>
      <c r="F72" s="38">
        <v>191.61666666666665</v>
      </c>
      <c r="G72" s="38">
        <v>190.1333333333333</v>
      </c>
      <c r="H72" s="38">
        <v>195.43333333333331</v>
      </c>
      <c r="I72" s="38">
        <v>196.91666666666666</v>
      </c>
      <c r="J72" s="38">
        <v>198.08333333333331</v>
      </c>
      <c r="K72" s="31">
        <v>195.75</v>
      </c>
      <c r="L72" s="31">
        <v>193.1</v>
      </c>
      <c r="M72" s="31">
        <v>9.4512099999999997</v>
      </c>
      <c r="N72" s="1"/>
      <c r="O72" s="1"/>
    </row>
    <row r="73" spans="1:15" ht="12.75" customHeight="1">
      <c r="A73" s="56">
        <v>64</v>
      </c>
      <c r="B73" s="58" t="s">
        <v>106</v>
      </c>
      <c r="C73" s="31">
        <v>3639.5</v>
      </c>
      <c r="D73" s="38">
        <v>3661.7000000000003</v>
      </c>
      <c r="E73" s="38">
        <v>3602.8000000000006</v>
      </c>
      <c r="F73" s="38">
        <v>3566.1000000000004</v>
      </c>
      <c r="G73" s="38">
        <v>3507.2000000000007</v>
      </c>
      <c r="H73" s="38">
        <v>3698.4000000000005</v>
      </c>
      <c r="I73" s="38">
        <v>3757.3</v>
      </c>
      <c r="J73" s="38">
        <v>3794.0000000000005</v>
      </c>
      <c r="K73" s="31">
        <v>3720.6</v>
      </c>
      <c r="L73" s="31">
        <v>3625</v>
      </c>
      <c r="M73" s="31">
        <v>3.69042</v>
      </c>
      <c r="N73" s="1"/>
      <c r="O73" s="1"/>
    </row>
    <row r="74" spans="1:15" ht="12.75" customHeight="1">
      <c r="A74" s="56">
        <v>65</v>
      </c>
      <c r="B74" s="58" t="s">
        <v>107</v>
      </c>
      <c r="C74" s="31">
        <v>4135.55</v>
      </c>
      <c r="D74" s="38">
        <v>4119.5166666666664</v>
      </c>
      <c r="E74" s="38">
        <v>4081.0333333333328</v>
      </c>
      <c r="F74" s="38">
        <v>4026.5166666666664</v>
      </c>
      <c r="G74" s="38">
        <v>3988.0333333333328</v>
      </c>
      <c r="H74" s="38">
        <v>4174.0333333333328</v>
      </c>
      <c r="I74" s="38">
        <v>4212.5166666666664</v>
      </c>
      <c r="J74" s="38">
        <v>4267.0333333333328</v>
      </c>
      <c r="K74" s="31">
        <v>4158</v>
      </c>
      <c r="L74" s="31">
        <v>4065</v>
      </c>
      <c r="M74" s="31">
        <v>2.6291199999999999</v>
      </c>
      <c r="N74" s="1"/>
      <c r="O74" s="1"/>
    </row>
    <row r="75" spans="1:15" ht="12.75" customHeight="1">
      <c r="A75" s="56">
        <v>66</v>
      </c>
      <c r="B75" s="58" t="s">
        <v>109</v>
      </c>
      <c r="C75" s="31">
        <v>499.7</v>
      </c>
      <c r="D75" s="38">
        <v>502.7</v>
      </c>
      <c r="E75" s="38">
        <v>493.9</v>
      </c>
      <c r="F75" s="38">
        <v>488.09999999999997</v>
      </c>
      <c r="G75" s="38">
        <v>479.29999999999995</v>
      </c>
      <c r="H75" s="38">
        <v>508.5</v>
      </c>
      <c r="I75" s="38">
        <v>517.30000000000007</v>
      </c>
      <c r="J75" s="38">
        <v>523.1</v>
      </c>
      <c r="K75" s="31">
        <v>511.5</v>
      </c>
      <c r="L75" s="31">
        <v>496.9</v>
      </c>
      <c r="M75" s="31">
        <v>150.13979</v>
      </c>
      <c r="N75" s="1"/>
      <c r="O75" s="1"/>
    </row>
    <row r="76" spans="1:15" ht="12.75" customHeight="1">
      <c r="A76" s="56">
        <v>67</v>
      </c>
      <c r="B76" s="58" t="s">
        <v>270</v>
      </c>
      <c r="C76" s="31">
        <v>3740.3</v>
      </c>
      <c r="D76" s="38">
        <v>3741.5500000000006</v>
      </c>
      <c r="E76" s="38">
        <v>3714.9500000000012</v>
      </c>
      <c r="F76" s="38">
        <v>3689.6000000000004</v>
      </c>
      <c r="G76" s="38">
        <v>3663.0000000000009</v>
      </c>
      <c r="H76" s="38">
        <v>3766.9000000000015</v>
      </c>
      <c r="I76" s="38">
        <v>3793.5000000000009</v>
      </c>
      <c r="J76" s="38">
        <v>3818.8500000000017</v>
      </c>
      <c r="K76" s="31">
        <v>3768.15</v>
      </c>
      <c r="L76" s="31">
        <v>3716.2</v>
      </c>
      <c r="M76" s="31">
        <v>2.1246200000000002</v>
      </c>
      <c r="N76" s="1"/>
      <c r="O76" s="1"/>
    </row>
    <row r="77" spans="1:15" ht="12.75" customHeight="1">
      <c r="A77" s="56">
        <v>68</v>
      </c>
      <c r="B77" s="58" t="s">
        <v>110</v>
      </c>
      <c r="C77" s="31">
        <v>5667.05</v>
      </c>
      <c r="D77" s="38">
        <v>5661.166666666667</v>
      </c>
      <c r="E77" s="38">
        <v>5612.9833333333336</v>
      </c>
      <c r="F77" s="38">
        <v>5558.916666666667</v>
      </c>
      <c r="G77" s="38">
        <v>5510.7333333333336</v>
      </c>
      <c r="H77" s="38">
        <v>5715.2333333333336</v>
      </c>
      <c r="I77" s="38">
        <v>5763.4166666666661</v>
      </c>
      <c r="J77" s="38">
        <v>5817.4833333333336</v>
      </c>
      <c r="K77" s="31">
        <v>5709.35</v>
      </c>
      <c r="L77" s="31">
        <v>5607.1</v>
      </c>
      <c r="M77" s="31">
        <v>4.2454700000000001</v>
      </c>
      <c r="N77" s="1"/>
      <c r="O77" s="1"/>
    </row>
    <row r="78" spans="1:15" ht="12.75" customHeight="1">
      <c r="A78" s="56">
        <v>69</v>
      </c>
      <c r="B78" s="58" t="s">
        <v>111</v>
      </c>
      <c r="C78" s="31">
        <v>3415.9</v>
      </c>
      <c r="D78" s="38">
        <v>3405.9833333333336</v>
      </c>
      <c r="E78" s="38">
        <v>3376.9666666666672</v>
      </c>
      <c r="F78" s="38">
        <v>3338.0333333333338</v>
      </c>
      <c r="G78" s="38">
        <v>3309.0166666666673</v>
      </c>
      <c r="H78" s="38">
        <v>3444.916666666667</v>
      </c>
      <c r="I78" s="38">
        <v>3473.9333333333334</v>
      </c>
      <c r="J78" s="38">
        <v>3512.8666666666668</v>
      </c>
      <c r="K78" s="31">
        <v>3435</v>
      </c>
      <c r="L78" s="31">
        <v>3367.05</v>
      </c>
      <c r="M78" s="31">
        <v>10.39321</v>
      </c>
      <c r="N78" s="1"/>
      <c r="O78" s="1"/>
    </row>
    <row r="79" spans="1:15" ht="12.75" customHeight="1">
      <c r="A79" s="56">
        <v>70</v>
      </c>
      <c r="B79" s="58" t="s">
        <v>112</v>
      </c>
      <c r="C79" s="31">
        <v>2563.5500000000002</v>
      </c>
      <c r="D79" s="38">
        <v>2547.9166666666665</v>
      </c>
      <c r="E79" s="38">
        <v>2485.8833333333332</v>
      </c>
      <c r="F79" s="38">
        <v>2408.2166666666667</v>
      </c>
      <c r="G79" s="38">
        <v>2346.1833333333334</v>
      </c>
      <c r="H79" s="38">
        <v>2625.583333333333</v>
      </c>
      <c r="I79" s="38">
        <v>2687.6166666666668</v>
      </c>
      <c r="J79" s="38">
        <v>2765.2833333333328</v>
      </c>
      <c r="K79" s="31">
        <v>2609.9499999999998</v>
      </c>
      <c r="L79" s="31">
        <v>2470.25</v>
      </c>
      <c r="M79" s="31">
        <v>12.29156</v>
      </c>
      <c r="N79" s="1"/>
      <c r="O79" s="1"/>
    </row>
    <row r="80" spans="1:15" ht="12.75" customHeight="1">
      <c r="A80" s="56">
        <v>71</v>
      </c>
      <c r="B80" s="58" t="s">
        <v>114</v>
      </c>
      <c r="C80" s="31">
        <v>135.1</v>
      </c>
      <c r="D80" s="38">
        <v>135.33333333333334</v>
      </c>
      <c r="E80" s="38">
        <v>134.26666666666668</v>
      </c>
      <c r="F80" s="38">
        <v>133.43333333333334</v>
      </c>
      <c r="G80" s="38">
        <v>132.36666666666667</v>
      </c>
      <c r="H80" s="38">
        <v>136.16666666666669</v>
      </c>
      <c r="I80" s="38">
        <v>137.23333333333335</v>
      </c>
      <c r="J80" s="38">
        <v>138.06666666666669</v>
      </c>
      <c r="K80" s="31">
        <v>136.4</v>
      </c>
      <c r="L80" s="31">
        <v>134.5</v>
      </c>
      <c r="M80" s="31">
        <v>122.65664</v>
      </c>
      <c r="N80" s="1"/>
      <c r="O80" s="1"/>
    </row>
    <row r="81" spans="1:15" ht="12.75" customHeight="1">
      <c r="A81" s="56">
        <v>72</v>
      </c>
      <c r="B81" s="58" t="s">
        <v>403</v>
      </c>
      <c r="C81" s="31">
        <v>2783.8</v>
      </c>
      <c r="D81" s="38">
        <v>2766.7000000000003</v>
      </c>
      <c r="E81" s="38">
        <v>2728.4000000000005</v>
      </c>
      <c r="F81" s="38">
        <v>2673.0000000000005</v>
      </c>
      <c r="G81" s="38">
        <v>2634.7000000000007</v>
      </c>
      <c r="H81" s="38">
        <v>2822.1000000000004</v>
      </c>
      <c r="I81" s="38">
        <v>2860.4000000000005</v>
      </c>
      <c r="J81" s="38">
        <v>2915.8</v>
      </c>
      <c r="K81" s="31">
        <v>2805</v>
      </c>
      <c r="L81" s="31">
        <v>2711.3</v>
      </c>
      <c r="M81" s="31">
        <v>3.1565099999999999</v>
      </c>
      <c r="N81" s="1"/>
      <c r="O81" s="1"/>
    </row>
    <row r="82" spans="1:15" ht="12.75" customHeight="1">
      <c r="A82" s="56">
        <v>73</v>
      </c>
      <c r="B82" s="58" t="s">
        <v>277</v>
      </c>
      <c r="C82" s="31">
        <v>345.8</v>
      </c>
      <c r="D82" s="38">
        <v>345.76666666666665</v>
      </c>
      <c r="E82" s="38">
        <v>341.58333333333331</v>
      </c>
      <c r="F82" s="38">
        <v>337.36666666666667</v>
      </c>
      <c r="G82" s="38">
        <v>333.18333333333334</v>
      </c>
      <c r="H82" s="38">
        <v>349.98333333333329</v>
      </c>
      <c r="I82" s="38">
        <v>354.16666666666669</v>
      </c>
      <c r="J82" s="38">
        <v>358.38333333333327</v>
      </c>
      <c r="K82" s="31">
        <v>349.95</v>
      </c>
      <c r="L82" s="31">
        <v>341.55</v>
      </c>
      <c r="M82" s="31">
        <v>25.632159999999999</v>
      </c>
      <c r="N82" s="1"/>
      <c r="O82" s="1"/>
    </row>
    <row r="83" spans="1:15" ht="12.75" customHeight="1">
      <c r="A83" s="56">
        <v>74</v>
      </c>
      <c r="B83" s="58" t="s">
        <v>115</v>
      </c>
      <c r="C83" s="31">
        <v>120.35</v>
      </c>
      <c r="D83" s="38">
        <v>119.96666666666665</v>
      </c>
      <c r="E83" s="38">
        <v>117.58333333333331</v>
      </c>
      <c r="F83" s="38">
        <v>114.81666666666666</v>
      </c>
      <c r="G83" s="38">
        <v>112.43333333333332</v>
      </c>
      <c r="H83" s="38">
        <v>122.73333333333331</v>
      </c>
      <c r="I83" s="38">
        <v>125.11666666666666</v>
      </c>
      <c r="J83" s="38">
        <v>127.8833333333333</v>
      </c>
      <c r="K83" s="31">
        <v>122.35</v>
      </c>
      <c r="L83" s="31">
        <v>117.2</v>
      </c>
      <c r="M83" s="31">
        <v>329.78003000000001</v>
      </c>
      <c r="N83" s="1"/>
      <c r="O83" s="1"/>
    </row>
    <row r="84" spans="1:15" ht="12.75" customHeight="1">
      <c r="A84" s="56">
        <v>75</v>
      </c>
      <c r="B84" s="58" t="s">
        <v>278</v>
      </c>
      <c r="C84" s="31">
        <v>1303.5999999999999</v>
      </c>
      <c r="D84" s="38">
        <v>1304.8666666666666</v>
      </c>
      <c r="E84" s="38">
        <v>1285.7333333333331</v>
      </c>
      <c r="F84" s="38">
        <v>1267.8666666666666</v>
      </c>
      <c r="G84" s="38">
        <v>1248.7333333333331</v>
      </c>
      <c r="H84" s="38">
        <v>1322.7333333333331</v>
      </c>
      <c r="I84" s="38">
        <v>1341.8666666666668</v>
      </c>
      <c r="J84" s="38">
        <v>1359.7333333333331</v>
      </c>
      <c r="K84" s="31">
        <v>1324</v>
      </c>
      <c r="L84" s="31">
        <v>1287</v>
      </c>
      <c r="M84" s="31">
        <v>5.01912</v>
      </c>
      <c r="N84" s="1"/>
      <c r="O84" s="1"/>
    </row>
    <row r="85" spans="1:15" ht="12.75" customHeight="1">
      <c r="A85" s="56">
        <v>76</v>
      </c>
      <c r="B85" s="58" t="s">
        <v>120</v>
      </c>
      <c r="C85" s="31">
        <v>1020.45</v>
      </c>
      <c r="D85" s="38">
        <v>1025.6833333333332</v>
      </c>
      <c r="E85" s="38">
        <v>1011.3666666666663</v>
      </c>
      <c r="F85" s="38">
        <v>1002.2833333333332</v>
      </c>
      <c r="G85" s="38">
        <v>987.96666666666636</v>
      </c>
      <c r="H85" s="38">
        <v>1034.7666666666664</v>
      </c>
      <c r="I85" s="38">
        <v>1049.0833333333335</v>
      </c>
      <c r="J85" s="38">
        <v>1058.1666666666663</v>
      </c>
      <c r="K85" s="31">
        <v>1040</v>
      </c>
      <c r="L85" s="31">
        <v>1016.6</v>
      </c>
      <c r="M85" s="31">
        <v>5.0770099999999996</v>
      </c>
      <c r="N85" s="1"/>
      <c r="O85" s="1"/>
    </row>
    <row r="86" spans="1:15" ht="12.75" customHeight="1">
      <c r="A86" s="56">
        <v>77</v>
      </c>
      <c r="B86" s="58" t="s">
        <v>121</v>
      </c>
      <c r="C86" s="31">
        <v>1692</v>
      </c>
      <c r="D86" s="38">
        <v>1710.6000000000001</v>
      </c>
      <c r="E86" s="38">
        <v>1667.8500000000004</v>
      </c>
      <c r="F86" s="38">
        <v>1643.7000000000003</v>
      </c>
      <c r="G86" s="38">
        <v>1600.9500000000005</v>
      </c>
      <c r="H86" s="38">
        <v>1734.7500000000002</v>
      </c>
      <c r="I86" s="38">
        <v>1777.4999999999998</v>
      </c>
      <c r="J86" s="38">
        <v>1801.65</v>
      </c>
      <c r="K86" s="31">
        <v>1753.35</v>
      </c>
      <c r="L86" s="31">
        <v>1686.45</v>
      </c>
      <c r="M86" s="31">
        <v>5.6165099999999999</v>
      </c>
      <c r="N86" s="1"/>
      <c r="O86" s="1"/>
    </row>
    <row r="87" spans="1:15" ht="12.75" customHeight="1">
      <c r="A87" s="56">
        <v>78</v>
      </c>
      <c r="B87" s="58" t="s">
        <v>123</v>
      </c>
      <c r="C87" s="31">
        <v>1837.7</v>
      </c>
      <c r="D87" s="38">
        <v>1839.1166666666668</v>
      </c>
      <c r="E87" s="38">
        <v>1823.2333333333336</v>
      </c>
      <c r="F87" s="38">
        <v>1808.7666666666669</v>
      </c>
      <c r="G87" s="38">
        <v>1792.8833333333337</v>
      </c>
      <c r="H87" s="38">
        <v>1853.5833333333335</v>
      </c>
      <c r="I87" s="38">
        <v>1869.4666666666667</v>
      </c>
      <c r="J87" s="38">
        <v>1883.9333333333334</v>
      </c>
      <c r="K87" s="31">
        <v>1855</v>
      </c>
      <c r="L87" s="31">
        <v>1824.65</v>
      </c>
      <c r="M87" s="31">
        <v>5.1053699999999997</v>
      </c>
      <c r="N87" s="1"/>
      <c r="O87" s="1"/>
    </row>
    <row r="88" spans="1:15" ht="12.75" customHeight="1">
      <c r="A88" s="56">
        <v>79</v>
      </c>
      <c r="B88" s="58" t="s">
        <v>124</v>
      </c>
      <c r="C88" s="31">
        <v>483.35</v>
      </c>
      <c r="D88" s="38">
        <v>486.13333333333338</v>
      </c>
      <c r="E88" s="38">
        <v>478.76666666666677</v>
      </c>
      <c r="F88" s="38">
        <v>474.18333333333339</v>
      </c>
      <c r="G88" s="38">
        <v>466.81666666666678</v>
      </c>
      <c r="H88" s="38">
        <v>490.71666666666675</v>
      </c>
      <c r="I88" s="38">
        <v>498.08333333333343</v>
      </c>
      <c r="J88" s="38">
        <v>502.66666666666674</v>
      </c>
      <c r="K88" s="31">
        <v>493.5</v>
      </c>
      <c r="L88" s="31">
        <v>481.55</v>
      </c>
      <c r="M88" s="31">
        <v>18.656120000000001</v>
      </c>
      <c r="N88" s="1"/>
      <c r="O88" s="1"/>
    </row>
    <row r="89" spans="1:15" ht="12.75" customHeight="1">
      <c r="A89" s="56">
        <v>80</v>
      </c>
      <c r="B89" s="58" t="s">
        <v>125</v>
      </c>
      <c r="C89" s="31">
        <v>3865.9</v>
      </c>
      <c r="D89" s="38">
        <v>3898.4333333333329</v>
      </c>
      <c r="E89" s="38">
        <v>3822.516666666666</v>
      </c>
      <c r="F89" s="38">
        <v>3779.1333333333332</v>
      </c>
      <c r="G89" s="38">
        <v>3703.2166666666662</v>
      </c>
      <c r="H89" s="38">
        <v>3941.8166666666657</v>
      </c>
      <c r="I89" s="38">
        <v>4017.7333333333327</v>
      </c>
      <c r="J89" s="38">
        <v>4061.1166666666654</v>
      </c>
      <c r="K89" s="31">
        <v>3974.35</v>
      </c>
      <c r="L89" s="31">
        <v>3855.05</v>
      </c>
      <c r="M89" s="31">
        <v>8.4484999999999992</v>
      </c>
      <c r="N89" s="1"/>
      <c r="O89" s="1"/>
    </row>
    <row r="90" spans="1:15" ht="12.75" customHeight="1">
      <c r="A90" s="56">
        <v>81</v>
      </c>
      <c r="B90" s="58" t="s">
        <v>126</v>
      </c>
      <c r="C90" s="31">
        <v>1321</v>
      </c>
      <c r="D90" s="38">
        <v>1325.75</v>
      </c>
      <c r="E90" s="38">
        <v>1313.45</v>
      </c>
      <c r="F90" s="38">
        <v>1305.9000000000001</v>
      </c>
      <c r="G90" s="38">
        <v>1293.6000000000001</v>
      </c>
      <c r="H90" s="38">
        <v>1333.3</v>
      </c>
      <c r="I90" s="38">
        <v>1345.6000000000001</v>
      </c>
      <c r="J90" s="38">
        <v>1353.1499999999999</v>
      </c>
      <c r="K90" s="31">
        <v>1338.05</v>
      </c>
      <c r="L90" s="31">
        <v>1318.2</v>
      </c>
      <c r="M90" s="31">
        <v>3.4666000000000001</v>
      </c>
      <c r="N90" s="1"/>
      <c r="O90" s="1"/>
    </row>
    <row r="91" spans="1:15" ht="12.75" customHeight="1">
      <c r="A91" s="56">
        <v>82</v>
      </c>
      <c r="B91" s="58" t="s">
        <v>127</v>
      </c>
      <c r="C91" s="31">
        <v>1138.5</v>
      </c>
      <c r="D91" s="38">
        <v>1130.8</v>
      </c>
      <c r="E91" s="38">
        <v>1119.5999999999999</v>
      </c>
      <c r="F91" s="38">
        <v>1100.7</v>
      </c>
      <c r="G91" s="38">
        <v>1089.5</v>
      </c>
      <c r="H91" s="38">
        <v>1149.6999999999998</v>
      </c>
      <c r="I91" s="38">
        <v>1160.9000000000001</v>
      </c>
      <c r="J91" s="38">
        <v>1179.7999999999997</v>
      </c>
      <c r="K91" s="31">
        <v>1142</v>
      </c>
      <c r="L91" s="31">
        <v>1111.9000000000001</v>
      </c>
      <c r="M91" s="31">
        <v>27.105360000000001</v>
      </c>
      <c r="N91" s="1"/>
      <c r="O91" s="1"/>
    </row>
    <row r="92" spans="1:15" ht="12.75" customHeight="1">
      <c r="A92" s="56">
        <v>83</v>
      </c>
      <c r="B92" s="58" t="s">
        <v>128</v>
      </c>
      <c r="C92" s="31">
        <v>2556.3000000000002</v>
      </c>
      <c r="D92" s="38">
        <v>2546.2833333333333</v>
      </c>
      <c r="E92" s="38">
        <v>2532.6666666666665</v>
      </c>
      <c r="F92" s="38">
        <v>2509.0333333333333</v>
      </c>
      <c r="G92" s="38">
        <v>2495.4166666666665</v>
      </c>
      <c r="H92" s="38">
        <v>2569.9166666666665</v>
      </c>
      <c r="I92" s="38">
        <v>2583.5333333333333</v>
      </c>
      <c r="J92" s="38">
        <v>2607.1666666666665</v>
      </c>
      <c r="K92" s="31">
        <v>2559.9</v>
      </c>
      <c r="L92" s="31">
        <v>2522.65</v>
      </c>
      <c r="M92" s="31">
        <v>4.1774100000000001</v>
      </c>
      <c r="N92" s="1"/>
      <c r="O92" s="1"/>
    </row>
    <row r="93" spans="1:15" ht="12.75" customHeight="1">
      <c r="A93" s="56">
        <v>84</v>
      </c>
      <c r="B93" s="58" t="s">
        <v>129</v>
      </c>
      <c r="C93" s="31">
        <v>1662.25</v>
      </c>
      <c r="D93" s="38">
        <v>1659.8999999999999</v>
      </c>
      <c r="E93" s="38">
        <v>1652.3499999999997</v>
      </c>
      <c r="F93" s="38">
        <v>1642.4499999999998</v>
      </c>
      <c r="G93" s="38">
        <v>1634.8999999999996</v>
      </c>
      <c r="H93" s="38">
        <v>1669.7999999999997</v>
      </c>
      <c r="I93" s="38">
        <v>1677.35</v>
      </c>
      <c r="J93" s="38">
        <v>1687.2499999999998</v>
      </c>
      <c r="K93" s="31">
        <v>1667.45</v>
      </c>
      <c r="L93" s="31">
        <v>1650</v>
      </c>
      <c r="M93" s="31">
        <v>176.97094000000001</v>
      </c>
      <c r="N93" s="1"/>
      <c r="O93" s="1"/>
    </row>
    <row r="94" spans="1:15" ht="12.75" customHeight="1">
      <c r="A94" s="56">
        <v>85</v>
      </c>
      <c r="B94" s="58" t="s">
        <v>130</v>
      </c>
      <c r="C94" s="31">
        <v>642.75</v>
      </c>
      <c r="D94" s="38">
        <v>642.51666666666665</v>
      </c>
      <c r="E94" s="38">
        <v>638.23333333333335</v>
      </c>
      <c r="F94" s="38">
        <v>633.7166666666667</v>
      </c>
      <c r="G94" s="38">
        <v>629.43333333333339</v>
      </c>
      <c r="H94" s="38">
        <v>647.0333333333333</v>
      </c>
      <c r="I94" s="38">
        <v>651.31666666666661</v>
      </c>
      <c r="J94" s="38">
        <v>655.83333333333326</v>
      </c>
      <c r="K94" s="31">
        <v>646.79999999999995</v>
      </c>
      <c r="L94" s="31">
        <v>638</v>
      </c>
      <c r="M94" s="31">
        <v>33.708550000000002</v>
      </c>
      <c r="N94" s="1"/>
      <c r="O94" s="1"/>
    </row>
    <row r="95" spans="1:15" ht="12.75" customHeight="1">
      <c r="A95" s="56">
        <v>86</v>
      </c>
      <c r="B95" s="58" t="s">
        <v>131</v>
      </c>
      <c r="C95" s="31">
        <v>3102.1</v>
      </c>
      <c r="D95" s="38">
        <v>3126.1166666666668</v>
      </c>
      <c r="E95" s="38">
        <v>3008.2333333333336</v>
      </c>
      <c r="F95" s="38">
        <v>2914.3666666666668</v>
      </c>
      <c r="G95" s="38">
        <v>2796.4833333333336</v>
      </c>
      <c r="H95" s="38">
        <v>3219.9833333333336</v>
      </c>
      <c r="I95" s="38">
        <v>3337.8666666666668</v>
      </c>
      <c r="J95" s="38">
        <v>3431.7333333333336</v>
      </c>
      <c r="K95" s="31">
        <v>3244</v>
      </c>
      <c r="L95" s="31">
        <v>3032.25</v>
      </c>
      <c r="M95" s="31">
        <v>30.43469</v>
      </c>
      <c r="N95" s="1"/>
      <c r="O95" s="1"/>
    </row>
    <row r="96" spans="1:15" ht="12.75" customHeight="1">
      <c r="A96" s="56">
        <v>87</v>
      </c>
      <c r="B96" s="58" t="s">
        <v>133</v>
      </c>
      <c r="C96" s="31">
        <v>464.1</v>
      </c>
      <c r="D96" s="38">
        <v>465.91666666666669</v>
      </c>
      <c r="E96" s="38">
        <v>460.28333333333336</v>
      </c>
      <c r="F96" s="38">
        <v>456.4666666666667</v>
      </c>
      <c r="G96" s="38">
        <v>450.83333333333337</v>
      </c>
      <c r="H96" s="38">
        <v>469.73333333333335</v>
      </c>
      <c r="I96" s="38">
        <v>475.36666666666667</v>
      </c>
      <c r="J96" s="38">
        <v>479.18333333333334</v>
      </c>
      <c r="K96" s="31">
        <v>471.55</v>
      </c>
      <c r="L96" s="31">
        <v>462.1</v>
      </c>
      <c r="M96" s="31">
        <v>62.496560000000002</v>
      </c>
      <c r="N96" s="1"/>
      <c r="O96" s="1"/>
    </row>
    <row r="97" spans="1:15" ht="12.75" customHeight="1">
      <c r="A97" s="56">
        <v>88</v>
      </c>
      <c r="B97" s="58" t="s">
        <v>135</v>
      </c>
      <c r="C97" s="31">
        <v>285.05</v>
      </c>
      <c r="D97" s="38">
        <v>284.03333333333336</v>
      </c>
      <c r="E97" s="38">
        <v>281.11666666666673</v>
      </c>
      <c r="F97" s="38">
        <v>277.18333333333339</v>
      </c>
      <c r="G97" s="38">
        <v>274.26666666666677</v>
      </c>
      <c r="H97" s="38">
        <v>287.9666666666667</v>
      </c>
      <c r="I97" s="38">
        <v>290.88333333333333</v>
      </c>
      <c r="J97" s="38">
        <v>294.81666666666666</v>
      </c>
      <c r="K97" s="31">
        <v>286.95</v>
      </c>
      <c r="L97" s="31">
        <v>280.10000000000002</v>
      </c>
      <c r="M97" s="31">
        <v>31.780339999999999</v>
      </c>
      <c r="N97" s="1"/>
      <c r="O97" s="1"/>
    </row>
    <row r="98" spans="1:15" ht="12.75" customHeight="1">
      <c r="A98" s="56">
        <v>89</v>
      </c>
      <c r="B98" s="58" t="s">
        <v>136</v>
      </c>
      <c r="C98" s="31">
        <v>2551.1</v>
      </c>
      <c r="D98" s="38">
        <v>2556.6333333333332</v>
      </c>
      <c r="E98" s="38">
        <v>2539.4666666666662</v>
      </c>
      <c r="F98" s="38">
        <v>2527.833333333333</v>
      </c>
      <c r="G98" s="38">
        <v>2510.6666666666661</v>
      </c>
      <c r="H98" s="38">
        <v>2568.2666666666664</v>
      </c>
      <c r="I98" s="38">
        <v>2585.4333333333334</v>
      </c>
      <c r="J98" s="38">
        <v>2597.0666666666666</v>
      </c>
      <c r="K98" s="31">
        <v>2573.8000000000002</v>
      </c>
      <c r="L98" s="31">
        <v>2545</v>
      </c>
      <c r="M98" s="31">
        <v>17.58897</v>
      </c>
      <c r="N98" s="1"/>
      <c r="O98" s="1"/>
    </row>
    <row r="99" spans="1:15" ht="12.75" customHeight="1">
      <c r="A99" s="56">
        <v>90</v>
      </c>
      <c r="B99" s="58" t="s">
        <v>280</v>
      </c>
      <c r="C99" s="31">
        <v>322.25</v>
      </c>
      <c r="D99" s="38">
        <v>322.33333333333331</v>
      </c>
      <c r="E99" s="38">
        <v>320.31666666666661</v>
      </c>
      <c r="F99" s="38">
        <v>318.38333333333327</v>
      </c>
      <c r="G99" s="38">
        <v>316.36666666666656</v>
      </c>
      <c r="H99" s="38">
        <v>324.26666666666665</v>
      </c>
      <c r="I99" s="38">
        <v>326.28333333333342</v>
      </c>
      <c r="J99" s="38">
        <v>328.2166666666667</v>
      </c>
      <c r="K99" s="31">
        <v>324.35000000000002</v>
      </c>
      <c r="L99" s="31">
        <v>320.39999999999998</v>
      </c>
      <c r="M99" s="31">
        <v>4.0674299999999999</v>
      </c>
      <c r="N99" s="1"/>
      <c r="O99" s="1"/>
    </row>
    <row r="100" spans="1:15" ht="12.75" customHeight="1">
      <c r="A100" s="56">
        <v>91</v>
      </c>
      <c r="B100" s="58" t="s">
        <v>281</v>
      </c>
      <c r="C100" s="31">
        <v>43234.45</v>
      </c>
      <c r="D100" s="38">
        <v>43202.016666666663</v>
      </c>
      <c r="E100" s="38">
        <v>42905.033333333326</v>
      </c>
      <c r="F100" s="38">
        <v>42575.616666666661</v>
      </c>
      <c r="G100" s="38">
        <v>42278.633333333324</v>
      </c>
      <c r="H100" s="38">
        <v>43531.433333333327</v>
      </c>
      <c r="I100" s="38">
        <v>43828.416666666664</v>
      </c>
      <c r="J100" s="38">
        <v>44157.833333333328</v>
      </c>
      <c r="K100" s="31">
        <v>43499</v>
      </c>
      <c r="L100" s="31">
        <v>42872.6</v>
      </c>
      <c r="M100" s="31">
        <v>2.3220000000000001E-2</v>
      </c>
      <c r="N100" s="1"/>
      <c r="O100" s="1"/>
    </row>
    <row r="101" spans="1:15" ht="12.75" customHeight="1">
      <c r="A101" s="56">
        <v>92</v>
      </c>
      <c r="B101" s="58" t="s">
        <v>138</v>
      </c>
      <c r="C101" s="31">
        <v>994.55</v>
      </c>
      <c r="D101" s="38">
        <v>996.23333333333323</v>
      </c>
      <c r="E101" s="38">
        <v>988.76666666666642</v>
      </c>
      <c r="F101" s="38">
        <v>982.98333333333323</v>
      </c>
      <c r="G101" s="38">
        <v>975.51666666666642</v>
      </c>
      <c r="H101" s="38">
        <v>1002.0166666666664</v>
      </c>
      <c r="I101" s="38">
        <v>1009.4833333333333</v>
      </c>
      <c r="J101" s="38">
        <v>1015.2666666666664</v>
      </c>
      <c r="K101" s="31">
        <v>1003.7</v>
      </c>
      <c r="L101" s="31">
        <v>990.45</v>
      </c>
      <c r="M101" s="31">
        <v>155.08569</v>
      </c>
      <c r="N101" s="1"/>
      <c r="O101" s="1"/>
    </row>
    <row r="102" spans="1:15" ht="12.75" customHeight="1">
      <c r="A102" s="56">
        <v>93</v>
      </c>
      <c r="B102" s="58" t="s">
        <v>139</v>
      </c>
      <c r="C102" s="31">
        <v>1362.65</v>
      </c>
      <c r="D102" s="38">
        <v>1368.95</v>
      </c>
      <c r="E102" s="38">
        <v>1345.9</v>
      </c>
      <c r="F102" s="38">
        <v>1329.15</v>
      </c>
      <c r="G102" s="38">
        <v>1306.1000000000001</v>
      </c>
      <c r="H102" s="38">
        <v>1385.7</v>
      </c>
      <c r="I102" s="38">
        <v>1408.7499999999998</v>
      </c>
      <c r="J102" s="38">
        <v>1425.5</v>
      </c>
      <c r="K102" s="31">
        <v>1392</v>
      </c>
      <c r="L102" s="31">
        <v>1352.2</v>
      </c>
      <c r="M102" s="31">
        <v>8.5066799999999994</v>
      </c>
      <c r="N102" s="1"/>
      <c r="O102" s="1"/>
    </row>
    <row r="103" spans="1:15" ht="12.75" customHeight="1">
      <c r="A103" s="56">
        <v>94</v>
      </c>
      <c r="B103" s="58" t="s">
        <v>140</v>
      </c>
      <c r="C103" s="31">
        <v>574.70000000000005</v>
      </c>
      <c r="D103" s="38">
        <v>576.55000000000007</v>
      </c>
      <c r="E103" s="38">
        <v>569.15000000000009</v>
      </c>
      <c r="F103" s="38">
        <v>563.6</v>
      </c>
      <c r="G103" s="38">
        <v>556.20000000000005</v>
      </c>
      <c r="H103" s="38">
        <v>582.10000000000014</v>
      </c>
      <c r="I103" s="38">
        <v>589.5</v>
      </c>
      <c r="J103" s="38">
        <v>595.05000000000018</v>
      </c>
      <c r="K103" s="31">
        <v>583.95000000000005</v>
      </c>
      <c r="L103" s="31">
        <v>571</v>
      </c>
      <c r="M103" s="31">
        <v>10.571680000000001</v>
      </c>
      <c r="N103" s="1"/>
      <c r="O103" s="1"/>
    </row>
    <row r="104" spans="1:15" ht="12.75" customHeight="1">
      <c r="A104" s="56">
        <v>95</v>
      </c>
      <c r="B104" s="58" t="s">
        <v>141</v>
      </c>
      <c r="C104" s="31">
        <v>8.25</v>
      </c>
      <c r="D104" s="38">
        <v>8.3166666666666664</v>
      </c>
      <c r="E104" s="38">
        <v>8.1833333333333336</v>
      </c>
      <c r="F104" s="38">
        <v>8.1166666666666671</v>
      </c>
      <c r="G104" s="38">
        <v>7.9833333333333343</v>
      </c>
      <c r="H104" s="38">
        <v>8.3833333333333329</v>
      </c>
      <c r="I104" s="38">
        <v>8.5166666666666657</v>
      </c>
      <c r="J104" s="38">
        <v>8.5833333333333321</v>
      </c>
      <c r="K104" s="31">
        <v>8.4499999999999993</v>
      </c>
      <c r="L104" s="31">
        <v>8.25</v>
      </c>
      <c r="M104" s="31">
        <v>533.41718000000003</v>
      </c>
      <c r="N104" s="1"/>
      <c r="O104" s="1"/>
    </row>
    <row r="105" spans="1:15" ht="12.75" customHeight="1">
      <c r="A105" s="56">
        <v>96</v>
      </c>
      <c r="B105" s="58" t="s">
        <v>143</v>
      </c>
      <c r="C105" s="31">
        <v>88.5</v>
      </c>
      <c r="D105" s="38">
        <v>88.483333333333334</v>
      </c>
      <c r="E105" s="38">
        <v>87.516666666666666</v>
      </c>
      <c r="F105" s="38">
        <v>86.533333333333331</v>
      </c>
      <c r="G105" s="38">
        <v>85.566666666666663</v>
      </c>
      <c r="H105" s="38">
        <v>89.466666666666669</v>
      </c>
      <c r="I105" s="38">
        <v>90.433333333333337</v>
      </c>
      <c r="J105" s="38">
        <v>91.416666666666671</v>
      </c>
      <c r="K105" s="31">
        <v>89.45</v>
      </c>
      <c r="L105" s="31">
        <v>87.5</v>
      </c>
      <c r="M105" s="31">
        <v>440.63990999999999</v>
      </c>
      <c r="N105" s="1"/>
      <c r="O105" s="1"/>
    </row>
    <row r="106" spans="1:15" ht="12.75" customHeight="1">
      <c r="A106" s="56">
        <v>97</v>
      </c>
      <c r="B106" s="58" t="s">
        <v>145</v>
      </c>
      <c r="C106" s="31">
        <v>460.2</v>
      </c>
      <c r="D106" s="38">
        <v>461.66666666666669</v>
      </c>
      <c r="E106" s="38">
        <v>457.73333333333335</v>
      </c>
      <c r="F106" s="38">
        <v>455.26666666666665</v>
      </c>
      <c r="G106" s="38">
        <v>451.33333333333331</v>
      </c>
      <c r="H106" s="38">
        <v>464.13333333333338</v>
      </c>
      <c r="I106" s="38">
        <v>468.06666666666666</v>
      </c>
      <c r="J106" s="38">
        <v>470.53333333333342</v>
      </c>
      <c r="K106" s="31">
        <v>465.6</v>
      </c>
      <c r="L106" s="31">
        <v>459.2</v>
      </c>
      <c r="M106" s="31">
        <v>10.59243</v>
      </c>
      <c r="N106" s="1"/>
      <c r="O106" s="1"/>
    </row>
    <row r="107" spans="1:15" ht="12.75" customHeight="1">
      <c r="A107" s="56">
        <v>98</v>
      </c>
      <c r="B107" s="58" t="s">
        <v>146</v>
      </c>
      <c r="C107" s="31">
        <v>396.45</v>
      </c>
      <c r="D107" s="38">
        <v>397.56666666666661</v>
      </c>
      <c r="E107" s="38">
        <v>393.23333333333323</v>
      </c>
      <c r="F107" s="38">
        <v>390.01666666666665</v>
      </c>
      <c r="G107" s="38">
        <v>385.68333333333328</v>
      </c>
      <c r="H107" s="38">
        <v>400.78333333333319</v>
      </c>
      <c r="I107" s="38">
        <v>405.11666666666656</v>
      </c>
      <c r="J107" s="38">
        <v>408.33333333333314</v>
      </c>
      <c r="K107" s="31">
        <v>401.9</v>
      </c>
      <c r="L107" s="31">
        <v>394.35</v>
      </c>
      <c r="M107" s="31">
        <v>18.624649999999999</v>
      </c>
      <c r="N107" s="1"/>
      <c r="O107" s="1"/>
    </row>
    <row r="108" spans="1:15" ht="12.75" customHeight="1">
      <c r="A108" s="56">
        <v>99</v>
      </c>
      <c r="B108" s="58" t="s">
        <v>283</v>
      </c>
      <c r="C108" s="31">
        <v>347.4</v>
      </c>
      <c r="D108" s="38">
        <v>347.3</v>
      </c>
      <c r="E108" s="38">
        <v>344.85</v>
      </c>
      <c r="F108" s="38">
        <v>342.3</v>
      </c>
      <c r="G108" s="38">
        <v>339.85</v>
      </c>
      <c r="H108" s="38">
        <v>349.85</v>
      </c>
      <c r="I108" s="38">
        <v>352.29999999999995</v>
      </c>
      <c r="J108" s="38">
        <v>354.85</v>
      </c>
      <c r="K108" s="31">
        <v>349.75</v>
      </c>
      <c r="L108" s="31">
        <v>344.75</v>
      </c>
      <c r="M108" s="31">
        <v>9.4877099999999999</v>
      </c>
      <c r="N108" s="1"/>
      <c r="O108" s="1"/>
    </row>
    <row r="109" spans="1:15" ht="12.75" customHeight="1">
      <c r="A109" s="56">
        <v>100</v>
      </c>
      <c r="B109" s="58" t="s">
        <v>149</v>
      </c>
      <c r="C109" s="31">
        <v>2570.75</v>
      </c>
      <c r="D109" s="38">
        <v>2569.6166666666668</v>
      </c>
      <c r="E109" s="38">
        <v>2529.2333333333336</v>
      </c>
      <c r="F109" s="38">
        <v>2487.7166666666667</v>
      </c>
      <c r="G109" s="38">
        <v>2447.3333333333335</v>
      </c>
      <c r="H109" s="38">
        <v>2611.1333333333337</v>
      </c>
      <c r="I109" s="38">
        <v>2651.5166666666669</v>
      </c>
      <c r="J109" s="38">
        <v>2693.0333333333338</v>
      </c>
      <c r="K109" s="31">
        <v>2610</v>
      </c>
      <c r="L109" s="31">
        <v>2528.1</v>
      </c>
      <c r="M109" s="31">
        <v>12.927530000000001</v>
      </c>
      <c r="N109" s="1"/>
      <c r="O109" s="1"/>
    </row>
    <row r="110" spans="1:15" ht="12.75" customHeight="1">
      <c r="A110" s="56">
        <v>101</v>
      </c>
      <c r="B110" s="58" t="s">
        <v>150</v>
      </c>
      <c r="C110" s="31">
        <v>1394.6</v>
      </c>
      <c r="D110" s="38">
        <v>1402.3833333333332</v>
      </c>
      <c r="E110" s="38">
        <v>1381.5666666666664</v>
      </c>
      <c r="F110" s="38">
        <v>1368.5333333333331</v>
      </c>
      <c r="G110" s="38">
        <v>1347.7166666666662</v>
      </c>
      <c r="H110" s="38">
        <v>1415.4166666666665</v>
      </c>
      <c r="I110" s="38">
        <v>1436.2333333333331</v>
      </c>
      <c r="J110" s="38">
        <v>1449.2666666666667</v>
      </c>
      <c r="K110" s="31">
        <v>1423.2</v>
      </c>
      <c r="L110" s="31">
        <v>1389.35</v>
      </c>
      <c r="M110" s="31">
        <v>15.78914</v>
      </c>
      <c r="N110" s="1"/>
      <c r="O110" s="1"/>
    </row>
    <row r="111" spans="1:15" ht="12.75" customHeight="1">
      <c r="A111" s="56">
        <v>102</v>
      </c>
      <c r="B111" s="58" t="s">
        <v>151</v>
      </c>
      <c r="C111" s="31">
        <v>173.7</v>
      </c>
      <c r="D111" s="38">
        <v>173.54999999999998</v>
      </c>
      <c r="E111" s="38">
        <v>171.34999999999997</v>
      </c>
      <c r="F111" s="38">
        <v>168.99999999999997</v>
      </c>
      <c r="G111" s="38">
        <v>166.79999999999995</v>
      </c>
      <c r="H111" s="38">
        <v>175.89999999999998</v>
      </c>
      <c r="I111" s="38">
        <v>178.09999999999997</v>
      </c>
      <c r="J111" s="38">
        <v>180.45</v>
      </c>
      <c r="K111" s="31">
        <v>175.75</v>
      </c>
      <c r="L111" s="31">
        <v>171.2</v>
      </c>
      <c r="M111" s="31">
        <v>67.015299999999996</v>
      </c>
      <c r="N111" s="1"/>
      <c r="O111" s="1"/>
    </row>
    <row r="112" spans="1:15" ht="12.75" customHeight="1">
      <c r="A112" s="56">
        <v>103</v>
      </c>
      <c r="B112" s="58" t="s">
        <v>152</v>
      </c>
      <c r="C112" s="31">
        <v>1365.2</v>
      </c>
      <c r="D112" s="38">
        <v>1363.7333333333333</v>
      </c>
      <c r="E112" s="38">
        <v>1358.4666666666667</v>
      </c>
      <c r="F112" s="38">
        <v>1351.7333333333333</v>
      </c>
      <c r="G112" s="38">
        <v>1346.4666666666667</v>
      </c>
      <c r="H112" s="38">
        <v>1370.4666666666667</v>
      </c>
      <c r="I112" s="38">
        <v>1375.7333333333336</v>
      </c>
      <c r="J112" s="38">
        <v>1382.4666666666667</v>
      </c>
      <c r="K112" s="31">
        <v>1369</v>
      </c>
      <c r="L112" s="31">
        <v>1357</v>
      </c>
      <c r="M112" s="31">
        <v>60.646520000000002</v>
      </c>
      <c r="N112" s="1"/>
      <c r="O112" s="1"/>
    </row>
    <row r="113" spans="1:15" ht="12.75" customHeight="1">
      <c r="A113" s="56">
        <v>104</v>
      </c>
      <c r="B113" s="58" t="s">
        <v>154</v>
      </c>
      <c r="C113" s="31">
        <v>94</v>
      </c>
      <c r="D113" s="38">
        <v>94.016666666666666</v>
      </c>
      <c r="E113" s="38">
        <v>93.283333333333331</v>
      </c>
      <c r="F113" s="38">
        <v>92.566666666666663</v>
      </c>
      <c r="G113" s="38">
        <v>91.833333333333329</v>
      </c>
      <c r="H113" s="38">
        <v>94.733333333333334</v>
      </c>
      <c r="I113" s="38">
        <v>95.466666666666654</v>
      </c>
      <c r="J113" s="38">
        <v>96.183333333333337</v>
      </c>
      <c r="K113" s="31">
        <v>94.75</v>
      </c>
      <c r="L113" s="31">
        <v>93.3</v>
      </c>
      <c r="M113" s="31">
        <v>161.32927000000001</v>
      </c>
      <c r="N113" s="1"/>
      <c r="O113" s="1"/>
    </row>
    <row r="114" spans="1:15" ht="12.75" customHeight="1">
      <c r="A114" s="56">
        <v>105</v>
      </c>
      <c r="B114" s="58" t="s">
        <v>155</v>
      </c>
      <c r="C114" s="31">
        <v>902.4</v>
      </c>
      <c r="D114" s="38">
        <v>894.05000000000007</v>
      </c>
      <c r="E114" s="38">
        <v>881.85000000000014</v>
      </c>
      <c r="F114" s="38">
        <v>861.30000000000007</v>
      </c>
      <c r="G114" s="38">
        <v>849.10000000000014</v>
      </c>
      <c r="H114" s="38">
        <v>914.60000000000014</v>
      </c>
      <c r="I114" s="38">
        <v>926.80000000000018</v>
      </c>
      <c r="J114" s="38">
        <v>947.35000000000014</v>
      </c>
      <c r="K114" s="31">
        <v>906.25</v>
      </c>
      <c r="L114" s="31">
        <v>873.5</v>
      </c>
      <c r="M114" s="31">
        <v>10.517429999999999</v>
      </c>
      <c r="N114" s="1"/>
      <c r="O114" s="1"/>
    </row>
    <row r="115" spans="1:15" ht="12.75" customHeight="1">
      <c r="A115" s="56">
        <v>106</v>
      </c>
      <c r="B115" s="58" t="s">
        <v>156</v>
      </c>
      <c r="C115" s="31">
        <v>642.75</v>
      </c>
      <c r="D115" s="38">
        <v>642.43333333333339</v>
      </c>
      <c r="E115" s="38">
        <v>635.96666666666681</v>
      </c>
      <c r="F115" s="38">
        <v>629.18333333333339</v>
      </c>
      <c r="G115" s="38">
        <v>622.71666666666681</v>
      </c>
      <c r="H115" s="38">
        <v>649.21666666666681</v>
      </c>
      <c r="I115" s="38">
        <v>655.68333333333351</v>
      </c>
      <c r="J115" s="38">
        <v>662.46666666666681</v>
      </c>
      <c r="K115" s="31">
        <v>648.9</v>
      </c>
      <c r="L115" s="31">
        <v>635.65</v>
      </c>
      <c r="M115" s="31">
        <v>20.006779999999999</v>
      </c>
      <c r="N115" s="1"/>
      <c r="O115" s="1"/>
    </row>
    <row r="116" spans="1:15" ht="12.75" customHeight="1">
      <c r="A116" s="56">
        <v>107</v>
      </c>
      <c r="B116" s="58" t="s">
        <v>423</v>
      </c>
      <c r="C116" s="31">
        <v>40.5</v>
      </c>
      <c r="D116" s="38">
        <v>40.333333333333336</v>
      </c>
      <c r="E116" s="38">
        <v>38.966666666666669</v>
      </c>
      <c r="F116" s="38">
        <v>37.43333333333333</v>
      </c>
      <c r="G116" s="38">
        <v>36.066666666666663</v>
      </c>
      <c r="H116" s="38">
        <v>41.866666666666674</v>
      </c>
      <c r="I116" s="38">
        <v>43.233333333333334</v>
      </c>
      <c r="J116" s="38">
        <v>44.76666666666668</v>
      </c>
      <c r="K116" s="31">
        <v>41.7</v>
      </c>
      <c r="L116" s="31">
        <v>38.799999999999997</v>
      </c>
      <c r="M116" s="31">
        <v>3816.9374899999998</v>
      </c>
      <c r="N116" s="1"/>
      <c r="O116" s="1"/>
    </row>
    <row r="117" spans="1:15" ht="12.75" customHeight="1">
      <c r="A117" s="56">
        <v>108</v>
      </c>
      <c r="B117" s="58" t="s">
        <v>157</v>
      </c>
      <c r="C117" s="31">
        <v>464.8</v>
      </c>
      <c r="D117" s="38">
        <v>465.81666666666666</v>
      </c>
      <c r="E117" s="38">
        <v>462.7833333333333</v>
      </c>
      <c r="F117" s="38">
        <v>460.76666666666665</v>
      </c>
      <c r="G117" s="38">
        <v>457.73333333333329</v>
      </c>
      <c r="H117" s="38">
        <v>467.83333333333331</v>
      </c>
      <c r="I117" s="38">
        <v>470.86666666666673</v>
      </c>
      <c r="J117" s="38">
        <v>472.88333333333333</v>
      </c>
      <c r="K117" s="31">
        <v>468.85</v>
      </c>
      <c r="L117" s="31">
        <v>463.8</v>
      </c>
      <c r="M117" s="31">
        <v>64.382210000000001</v>
      </c>
      <c r="N117" s="1"/>
      <c r="O117" s="1"/>
    </row>
    <row r="118" spans="1:15" ht="12.75" customHeight="1">
      <c r="A118" s="56">
        <v>109</v>
      </c>
      <c r="B118" s="58" t="s">
        <v>158</v>
      </c>
      <c r="C118" s="31">
        <v>671.45</v>
      </c>
      <c r="D118" s="38">
        <v>671.66666666666663</v>
      </c>
      <c r="E118" s="38">
        <v>667.7833333333333</v>
      </c>
      <c r="F118" s="38">
        <v>664.11666666666667</v>
      </c>
      <c r="G118" s="38">
        <v>660.23333333333335</v>
      </c>
      <c r="H118" s="38">
        <v>675.33333333333326</v>
      </c>
      <c r="I118" s="38">
        <v>679.2166666666667</v>
      </c>
      <c r="J118" s="38">
        <v>682.88333333333321</v>
      </c>
      <c r="K118" s="31">
        <v>675.55</v>
      </c>
      <c r="L118" s="31">
        <v>668</v>
      </c>
      <c r="M118" s="31">
        <v>16.719290000000001</v>
      </c>
      <c r="N118" s="1"/>
      <c r="O118" s="1"/>
    </row>
    <row r="119" spans="1:15" ht="12.75" customHeight="1">
      <c r="A119" s="56">
        <v>110</v>
      </c>
      <c r="B119" s="58" t="s">
        <v>284</v>
      </c>
      <c r="C119" s="31">
        <v>295.85000000000002</v>
      </c>
      <c r="D119" s="38">
        <v>294.41666666666669</v>
      </c>
      <c r="E119" s="38">
        <v>290.13333333333338</v>
      </c>
      <c r="F119" s="38">
        <v>284.41666666666669</v>
      </c>
      <c r="G119" s="38">
        <v>280.13333333333338</v>
      </c>
      <c r="H119" s="38">
        <v>300.13333333333338</v>
      </c>
      <c r="I119" s="38">
        <v>304.41666666666669</v>
      </c>
      <c r="J119" s="38">
        <v>310.13333333333338</v>
      </c>
      <c r="K119" s="31">
        <v>298.7</v>
      </c>
      <c r="L119" s="31">
        <v>288.7</v>
      </c>
      <c r="M119" s="31">
        <v>34.78387</v>
      </c>
      <c r="N119" s="1"/>
      <c r="O119" s="1"/>
    </row>
    <row r="120" spans="1:15" ht="12.75" customHeight="1">
      <c r="A120" s="56">
        <v>111</v>
      </c>
      <c r="B120" s="58" t="s">
        <v>160</v>
      </c>
      <c r="C120" s="31">
        <v>820.9</v>
      </c>
      <c r="D120" s="38">
        <v>820.95000000000016</v>
      </c>
      <c r="E120" s="38">
        <v>816.90000000000032</v>
      </c>
      <c r="F120" s="38">
        <v>812.9000000000002</v>
      </c>
      <c r="G120" s="38">
        <v>808.85000000000036</v>
      </c>
      <c r="H120" s="38">
        <v>824.95000000000027</v>
      </c>
      <c r="I120" s="38">
        <v>829.00000000000023</v>
      </c>
      <c r="J120" s="38">
        <v>833.00000000000023</v>
      </c>
      <c r="K120" s="31">
        <v>825</v>
      </c>
      <c r="L120" s="31">
        <v>816.95</v>
      </c>
      <c r="M120" s="31">
        <v>24.061579999999999</v>
      </c>
      <c r="N120" s="1"/>
      <c r="O120" s="1"/>
    </row>
    <row r="121" spans="1:15" ht="12.75" customHeight="1">
      <c r="A121" s="56">
        <v>112</v>
      </c>
      <c r="B121" s="58" t="s">
        <v>161</v>
      </c>
      <c r="C121" s="31">
        <v>490.4</v>
      </c>
      <c r="D121" s="38">
        <v>486.58333333333331</v>
      </c>
      <c r="E121" s="38">
        <v>480.46666666666664</v>
      </c>
      <c r="F121" s="38">
        <v>470.5333333333333</v>
      </c>
      <c r="G121" s="38">
        <v>464.41666666666663</v>
      </c>
      <c r="H121" s="38">
        <v>496.51666666666665</v>
      </c>
      <c r="I121" s="38">
        <v>502.63333333333333</v>
      </c>
      <c r="J121" s="38">
        <v>512.56666666666661</v>
      </c>
      <c r="K121" s="31">
        <v>492.7</v>
      </c>
      <c r="L121" s="31">
        <v>476.65</v>
      </c>
      <c r="M121" s="31">
        <v>34.028500000000001</v>
      </c>
      <c r="N121" s="1"/>
      <c r="O121" s="1"/>
    </row>
    <row r="122" spans="1:15" ht="12.75" customHeight="1">
      <c r="A122" s="56">
        <v>113</v>
      </c>
      <c r="B122" s="58" t="s">
        <v>162</v>
      </c>
      <c r="C122" s="31">
        <v>1850</v>
      </c>
      <c r="D122" s="38">
        <v>1853.3833333333332</v>
      </c>
      <c r="E122" s="38">
        <v>1841.0166666666664</v>
      </c>
      <c r="F122" s="38">
        <v>1832.0333333333333</v>
      </c>
      <c r="G122" s="38">
        <v>1819.6666666666665</v>
      </c>
      <c r="H122" s="38">
        <v>1862.3666666666663</v>
      </c>
      <c r="I122" s="38">
        <v>1874.7333333333331</v>
      </c>
      <c r="J122" s="38">
        <v>1883.7166666666662</v>
      </c>
      <c r="K122" s="31">
        <v>1865.75</v>
      </c>
      <c r="L122" s="31">
        <v>1844.4</v>
      </c>
      <c r="M122" s="31">
        <v>44.67942</v>
      </c>
      <c r="N122" s="1"/>
      <c r="O122" s="1"/>
    </row>
    <row r="123" spans="1:15" ht="12.75" customHeight="1">
      <c r="A123" s="56">
        <v>114</v>
      </c>
      <c r="B123" s="58" t="s">
        <v>163</v>
      </c>
      <c r="C123" s="31">
        <v>132.6</v>
      </c>
      <c r="D123" s="38">
        <v>133.03333333333333</v>
      </c>
      <c r="E123" s="38">
        <v>131.36666666666667</v>
      </c>
      <c r="F123" s="38">
        <v>130.13333333333335</v>
      </c>
      <c r="G123" s="38">
        <v>128.4666666666667</v>
      </c>
      <c r="H123" s="38">
        <v>134.26666666666665</v>
      </c>
      <c r="I123" s="38">
        <v>135.93333333333334</v>
      </c>
      <c r="J123" s="38">
        <v>137.16666666666663</v>
      </c>
      <c r="K123" s="31">
        <v>134.69999999999999</v>
      </c>
      <c r="L123" s="31">
        <v>131.80000000000001</v>
      </c>
      <c r="M123" s="31">
        <v>66.83569</v>
      </c>
      <c r="N123" s="1"/>
      <c r="O123" s="1"/>
    </row>
    <row r="124" spans="1:15" ht="12.75" customHeight="1">
      <c r="A124" s="56">
        <v>115</v>
      </c>
      <c r="B124" s="58" t="s">
        <v>164</v>
      </c>
      <c r="C124" s="31">
        <v>2348.6999999999998</v>
      </c>
      <c r="D124" s="38">
        <v>2348.0333333333333</v>
      </c>
      <c r="E124" s="38">
        <v>2328.0666666666666</v>
      </c>
      <c r="F124" s="38">
        <v>2307.4333333333334</v>
      </c>
      <c r="G124" s="38">
        <v>2287.4666666666667</v>
      </c>
      <c r="H124" s="38">
        <v>2368.6666666666665</v>
      </c>
      <c r="I124" s="38">
        <v>2388.6333333333328</v>
      </c>
      <c r="J124" s="38">
        <v>2409.2666666666664</v>
      </c>
      <c r="K124" s="31">
        <v>2368</v>
      </c>
      <c r="L124" s="31">
        <v>2327.4</v>
      </c>
      <c r="M124" s="31">
        <v>2.2165699999999999</v>
      </c>
      <c r="N124" s="1"/>
      <c r="O124" s="1"/>
    </row>
    <row r="125" spans="1:15" ht="12.75" customHeight="1">
      <c r="A125" s="56">
        <v>116</v>
      </c>
      <c r="B125" s="58" t="s">
        <v>165</v>
      </c>
      <c r="C125" s="31">
        <v>358.3</v>
      </c>
      <c r="D125" s="38">
        <v>356.43333333333334</v>
      </c>
      <c r="E125" s="38">
        <v>353.86666666666667</v>
      </c>
      <c r="F125" s="38">
        <v>349.43333333333334</v>
      </c>
      <c r="G125" s="38">
        <v>346.86666666666667</v>
      </c>
      <c r="H125" s="38">
        <v>360.86666666666667</v>
      </c>
      <c r="I125" s="38">
        <v>363.43333333333339</v>
      </c>
      <c r="J125" s="38">
        <v>367.86666666666667</v>
      </c>
      <c r="K125" s="31">
        <v>359</v>
      </c>
      <c r="L125" s="31">
        <v>352</v>
      </c>
      <c r="M125" s="31">
        <v>24.808720000000001</v>
      </c>
      <c r="N125" s="1"/>
      <c r="O125" s="1"/>
    </row>
    <row r="126" spans="1:15" ht="12.75" customHeight="1">
      <c r="A126" s="56">
        <v>117</v>
      </c>
      <c r="B126" s="58" t="s">
        <v>166</v>
      </c>
      <c r="C126" s="31">
        <v>418</v>
      </c>
      <c r="D126" s="38">
        <v>418.95</v>
      </c>
      <c r="E126" s="38">
        <v>414.54999999999995</v>
      </c>
      <c r="F126" s="38">
        <v>411.09999999999997</v>
      </c>
      <c r="G126" s="38">
        <v>406.69999999999993</v>
      </c>
      <c r="H126" s="38">
        <v>422.4</v>
      </c>
      <c r="I126" s="38">
        <v>426.79999999999995</v>
      </c>
      <c r="J126" s="38">
        <v>430.25</v>
      </c>
      <c r="K126" s="31">
        <v>423.35</v>
      </c>
      <c r="L126" s="31">
        <v>415.5</v>
      </c>
      <c r="M126" s="31">
        <v>38.948700000000002</v>
      </c>
      <c r="N126" s="1"/>
      <c r="O126" s="1"/>
    </row>
    <row r="127" spans="1:15" ht="12.75" customHeight="1">
      <c r="A127" s="56">
        <v>118</v>
      </c>
      <c r="B127" s="58" t="s">
        <v>285</v>
      </c>
      <c r="C127" s="31">
        <v>647.25</v>
      </c>
      <c r="D127" s="38">
        <v>645.98333333333335</v>
      </c>
      <c r="E127" s="38">
        <v>641.26666666666665</v>
      </c>
      <c r="F127" s="38">
        <v>635.2833333333333</v>
      </c>
      <c r="G127" s="38">
        <v>630.56666666666661</v>
      </c>
      <c r="H127" s="38">
        <v>651.9666666666667</v>
      </c>
      <c r="I127" s="38">
        <v>656.68333333333339</v>
      </c>
      <c r="J127" s="38">
        <v>662.66666666666674</v>
      </c>
      <c r="K127" s="31">
        <v>650.70000000000005</v>
      </c>
      <c r="L127" s="31">
        <v>640</v>
      </c>
      <c r="M127" s="31">
        <v>19.876329999999999</v>
      </c>
      <c r="N127" s="1"/>
      <c r="O127" s="1"/>
    </row>
    <row r="128" spans="1:15" ht="12.75" customHeight="1">
      <c r="A128" s="56">
        <v>119</v>
      </c>
      <c r="B128" s="58" t="s">
        <v>167</v>
      </c>
      <c r="C128" s="31">
        <v>2666.65</v>
      </c>
      <c r="D128" s="38">
        <v>2670.3333333333335</v>
      </c>
      <c r="E128" s="38">
        <v>2651.666666666667</v>
      </c>
      <c r="F128" s="38">
        <v>2636.6833333333334</v>
      </c>
      <c r="G128" s="38">
        <v>2618.0166666666669</v>
      </c>
      <c r="H128" s="38">
        <v>2685.3166666666671</v>
      </c>
      <c r="I128" s="38">
        <v>2703.983333333334</v>
      </c>
      <c r="J128" s="38">
        <v>2718.9666666666672</v>
      </c>
      <c r="K128" s="31">
        <v>2689</v>
      </c>
      <c r="L128" s="31">
        <v>2655.35</v>
      </c>
      <c r="M128" s="31">
        <v>12.987450000000001</v>
      </c>
      <c r="N128" s="1"/>
      <c r="O128" s="1"/>
    </row>
    <row r="129" spans="1:15" ht="12.75" customHeight="1">
      <c r="A129" s="56">
        <v>120</v>
      </c>
      <c r="B129" s="58" t="s">
        <v>168</v>
      </c>
      <c r="C129" s="31">
        <v>4977.45</v>
      </c>
      <c r="D129" s="38">
        <v>4958.7166666666662</v>
      </c>
      <c r="E129" s="38">
        <v>4918.7333333333327</v>
      </c>
      <c r="F129" s="38">
        <v>4860.0166666666664</v>
      </c>
      <c r="G129" s="38">
        <v>4820.0333333333328</v>
      </c>
      <c r="H129" s="38">
        <v>5017.4333333333325</v>
      </c>
      <c r="I129" s="38">
        <v>5057.4166666666661</v>
      </c>
      <c r="J129" s="38">
        <v>5116.1333333333323</v>
      </c>
      <c r="K129" s="31">
        <v>4998.7</v>
      </c>
      <c r="L129" s="31">
        <v>4900</v>
      </c>
      <c r="M129" s="31">
        <v>4.4234600000000004</v>
      </c>
      <c r="N129" s="1"/>
      <c r="O129" s="1"/>
    </row>
    <row r="130" spans="1:15" ht="12.75" customHeight="1">
      <c r="A130" s="56">
        <v>121</v>
      </c>
      <c r="B130" s="58" t="s">
        <v>169</v>
      </c>
      <c r="C130" s="31">
        <v>4164.5</v>
      </c>
      <c r="D130" s="38">
        <v>4133.4833333333336</v>
      </c>
      <c r="E130" s="38">
        <v>4068.9666666666672</v>
      </c>
      <c r="F130" s="38">
        <v>3973.4333333333334</v>
      </c>
      <c r="G130" s="38">
        <v>3908.916666666667</v>
      </c>
      <c r="H130" s="38">
        <v>4229.0166666666673</v>
      </c>
      <c r="I130" s="38">
        <v>4293.5333333333338</v>
      </c>
      <c r="J130" s="38">
        <v>4389.0666666666675</v>
      </c>
      <c r="K130" s="31">
        <v>4198</v>
      </c>
      <c r="L130" s="31">
        <v>4037.95</v>
      </c>
      <c r="M130" s="31">
        <v>6.2213900000000004</v>
      </c>
      <c r="N130" s="1"/>
      <c r="O130" s="1"/>
    </row>
    <row r="131" spans="1:15" ht="12.75" customHeight="1">
      <c r="A131" s="56">
        <v>122</v>
      </c>
      <c r="B131" s="58" t="s">
        <v>170</v>
      </c>
      <c r="C131" s="31">
        <v>988.2</v>
      </c>
      <c r="D131" s="38">
        <v>986.6</v>
      </c>
      <c r="E131" s="38">
        <v>978.30000000000007</v>
      </c>
      <c r="F131" s="38">
        <v>968.40000000000009</v>
      </c>
      <c r="G131" s="38">
        <v>960.10000000000014</v>
      </c>
      <c r="H131" s="38">
        <v>996.5</v>
      </c>
      <c r="I131" s="38">
        <v>1004.8</v>
      </c>
      <c r="J131" s="38">
        <v>1014.6999999999999</v>
      </c>
      <c r="K131" s="31">
        <v>994.9</v>
      </c>
      <c r="L131" s="31">
        <v>976.7</v>
      </c>
      <c r="M131" s="31">
        <v>7.8127000000000004</v>
      </c>
      <c r="N131" s="1"/>
      <c r="O131" s="1"/>
    </row>
    <row r="132" spans="1:15" ht="12.75" customHeight="1">
      <c r="A132" s="56">
        <v>123</v>
      </c>
      <c r="B132" s="58" t="s">
        <v>171</v>
      </c>
      <c r="C132" s="31">
        <v>1493.35</v>
      </c>
      <c r="D132" s="38">
        <v>1489.1833333333334</v>
      </c>
      <c r="E132" s="38">
        <v>1474.3666666666668</v>
      </c>
      <c r="F132" s="38">
        <v>1455.3833333333334</v>
      </c>
      <c r="G132" s="38">
        <v>1440.5666666666668</v>
      </c>
      <c r="H132" s="38">
        <v>1508.1666666666667</v>
      </c>
      <c r="I132" s="38">
        <v>1522.9833333333333</v>
      </c>
      <c r="J132" s="38">
        <v>1541.9666666666667</v>
      </c>
      <c r="K132" s="31">
        <v>1504</v>
      </c>
      <c r="L132" s="31">
        <v>1470.2</v>
      </c>
      <c r="M132" s="31">
        <v>41.84243</v>
      </c>
      <c r="N132" s="1"/>
      <c r="O132" s="1"/>
    </row>
    <row r="133" spans="1:15" ht="12.75" customHeight="1">
      <c r="A133" s="56">
        <v>124</v>
      </c>
      <c r="B133" s="58" t="s">
        <v>172</v>
      </c>
      <c r="C133" s="31">
        <v>295.85000000000002</v>
      </c>
      <c r="D133" s="38">
        <v>294.66666666666669</v>
      </c>
      <c r="E133" s="38">
        <v>291.33333333333337</v>
      </c>
      <c r="F133" s="38">
        <v>286.81666666666666</v>
      </c>
      <c r="G133" s="38">
        <v>283.48333333333335</v>
      </c>
      <c r="H133" s="38">
        <v>299.18333333333339</v>
      </c>
      <c r="I133" s="38">
        <v>302.51666666666677</v>
      </c>
      <c r="J133" s="38">
        <v>307.03333333333342</v>
      </c>
      <c r="K133" s="31">
        <v>298</v>
      </c>
      <c r="L133" s="31">
        <v>290.14999999999998</v>
      </c>
      <c r="M133" s="31">
        <v>62.786029999999997</v>
      </c>
      <c r="N133" s="1"/>
      <c r="O133" s="1"/>
    </row>
    <row r="134" spans="1:15" ht="12.75" customHeight="1">
      <c r="A134" s="56">
        <v>125</v>
      </c>
      <c r="B134" s="58" t="s">
        <v>893</v>
      </c>
      <c r="C134" s="31">
        <v>1771.2</v>
      </c>
      <c r="D134" s="38">
        <v>1762.4166666666667</v>
      </c>
      <c r="E134" s="38">
        <v>1734.8333333333335</v>
      </c>
      <c r="F134" s="38">
        <v>1698.4666666666667</v>
      </c>
      <c r="G134" s="38">
        <v>1670.8833333333334</v>
      </c>
      <c r="H134" s="38">
        <v>1798.7833333333335</v>
      </c>
      <c r="I134" s="38">
        <v>1826.366666666667</v>
      </c>
      <c r="J134" s="38">
        <v>1862.7333333333336</v>
      </c>
      <c r="K134" s="31">
        <v>1790</v>
      </c>
      <c r="L134" s="31">
        <v>1726.05</v>
      </c>
      <c r="M134" s="31">
        <v>4.1065100000000001</v>
      </c>
      <c r="N134" s="1"/>
      <c r="O134" s="1"/>
    </row>
    <row r="135" spans="1:15" ht="12.75" customHeight="1">
      <c r="A135" s="56">
        <v>126</v>
      </c>
      <c r="B135" s="58" t="s">
        <v>174</v>
      </c>
      <c r="C135" s="31">
        <v>557.70000000000005</v>
      </c>
      <c r="D135" s="38">
        <v>560.11666666666667</v>
      </c>
      <c r="E135" s="38">
        <v>553.2833333333333</v>
      </c>
      <c r="F135" s="38">
        <v>548.86666666666667</v>
      </c>
      <c r="G135" s="38">
        <v>542.0333333333333</v>
      </c>
      <c r="H135" s="38">
        <v>564.5333333333333</v>
      </c>
      <c r="I135" s="38">
        <v>571.36666666666656</v>
      </c>
      <c r="J135" s="38">
        <v>575.7833333333333</v>
      </c>
      <c r="K135" s="31">
        <v>566.95000000000005</v>
      </c>
      <c r="L135" s="31">
        <v>555.70000000000005</v>
      </c>
      <c r="M135" s="31">
        <v>16.979120000000002</v>
      </c>
      <c r="N135" s="1"/>
      <c r="O135" s="1"/>
    </row>
    <row r="136" spans="1:15" ht="12.75" customHeight="1">
      <c r="A136" s="56">
        <v>127</v>
      </c>
      <c r="B136" s="58" t="s">
        <v>175</v>
      </c>
      <c r="C136" s="31">
        <v>9716.75</v>
      </c>
      <c r="D136" s="38">
        <v>9752.9333333333325</v>
      </c>
      <c r="E136" s="38">
        <v>9613.866666666665</v>
      </c>
      <c r="F136" s="38">
        <v>9510.9833333333318</v>
      </c>
      <c r="G136" s="38">
        <v>9371.9166666666642</v>
      </c>
      <c r="H136" s="38">
        <v>9855.8166666666657</v>
      </c>
      <c r="I136" s="38">
        <v>9994.883333333335</v>
      </c>
      <c r="J136" s="38">
        <v>10097.766666666666</v>
      </c>
      <c r="K136" s="31">
        <v>9892</v>
      </c>
      <c r="L136" s="31">
        <v>9650.0499999999993</v>
      </c>
      <c r="M136" s="31">
        <v>13.94528</v>
      </c>
      <c r="N136" s="1"/>
      <c r="O136" s="1"/>
    </row>
    <row r="137" spans="1:15" ht="12.75" customHeight="1">
      <c r="A137" s="56">
        <v>128</v>
      </c>
      <c r="B137" s="58" t="s">
        <v>287</v>
      </c>
      <c r="C137" s="31">
        <v>572.29999999999995</v>
      </c>
      <c r="D137" s="38">
        <v>578.5</v>
      </c>
      <c r="E137" s="38">
        <v>562.04999999999995</v>
      </c>
      <c r="F137" s="38">
        <v>551.79999999999995</v>
      </c>
      <c r="G137" s="38">
        <v>535.34999999999991</v>
      </c>
      <c r="H137" s="38">
        <v>588.75</v>
      </c>
      <c r="I137" s="38">
        <v>605.20000000000005</v>
      </c>
      <c r="J137" s="38">
        <v>615.45000000000005</v>
      </c>
      <c r="K137" s="31">
        <v>594.95000000000005</v>
      </c>
      <c r="L137" s="31">
        <v>568.25</v>
      </c>
      <c r="M137" s="31">
        <v>24.830649999999999</v>
      </c>
      <c r="N137" s="1"/>
      <c r="O137" s="1"/>
    </row>
    <row r="138" spans="1:15" ht="12.75" customHeight="1">
      <c r="A138" s="56">
        <v>129</v>
      </c>
      <c r="B138" s="58" t="s">
        <v>176</v>
      </c>
      <c r="C138" s="31">
        <v>1017.75</v>
      </c>
      <c r="D138" s="38">
        <v>1020.3166666666666</v>
      </c>
      <c r="E138" s="38">
        <v>1010.6333333333332</v>
      </c>
      <c r="F138" s="38">
        <v>1003.5166666666667</v>
      </c>
      <c r="G138" s="38">
        <v>993.83333333333326</v>
      </c>
      <c r="H138" s="38">
        <v>1027.4333333333332</v>
      </c>
      <c r="I138" s="38">
        <v>1037.1166666666666</v>
      </c>
      <c r="J138" s="38">
        <v>1044.2333333333331</v>
      </c>
      <c r="K138" s="31">
        <v>1030</v>
      </c>
      <c r="L138" s="31">
        <v>1013.2</v>
      </c>
      <c r="M138" s="31">
        <v>9.5807500000000001</v>
      </c>
      <c r="N138" s="1"/>
      <c r="O138" s="1"/>
    </row>
    <row r="139" spans="1:15" ht="12.75" customHeight="1">
      <c r="A139" s="56">
        <v>130</v>
      </c>
      <c r="B139" s="58" t="s">
        <v>179</v>
      </c>
      <c r="C139" s="31">
        <v>810.25</v>
      </c>
      <c r="D139" s="38">
        <v>811.43333333333339</v>
      </c>
      <c r="E139" s="38">
        <v>802.86666666666679</v>
      </c>
      <c r="F139" s="38">
        <v>795.48333333333335</v>
      </c>
      <c r="G139" s="38">
        <v>786.91666666666674</v>
      </c>
      <c r="H139" s="38">
        <v>818.81666666666683</v>
      </c>
      <c r="I139" s="38">
        <v>827.38333333333344</v>
      </c>
      <c r="J139" s="38">
        <v>834.76666666666688</v>
      </c>
      <c r="K139" s="31">
        <v>820</v>
      </c>
      <c r="L139" s="31">
        <v>804.05</v>
      </c>
      <c r="M139" s="31">
        <v>3.0364200000000001</v>
      </c>
      <c r="N139" s="1"/>
      <c r="O139" s="1"/>
    </row>
    <row r="140" spans="1:15" ht="12.75" customHeight="1">
      <c r="A140" s="56">
        <v>131</v>
      </c>
      <c r="B140" s="58" t="s">
        <v>181</v>
      </c>
      <c r="C140" s="31">
        <v>98.9</v>
      </c>
      <c r="D140" s="38">
        <v>98.816666666666663</v>
      </c>
      <c r="E140" s="38">
        <v>98.133333333333326</v>
      </c>
      <c r="F140" s="38">
        <v>97.36666666666666</v>
      </c>
      <c r="G140" s="38">
        <v>96.683333333333323</v>
      </c>
      <c r="H140" s="38">
        <v>99.583333333333329</v>
      </c>
      <c r="I140" s="38">
        <v>100.26666666666667</v>
      </c>
      <c r="J140" s="38">
        <v>101.03333333333333</v>
      </c>
      <c r="K140" s="31">
        <v>99.5</v>
      </c>
      <c r="L140" s="31">
        <v>98.05</v>
      </c>
      <c r="M140" s="31">
        <v>56.23433</v>
      </c>
      <c r="N140" s="1"/>
      <c r="O140" s="1"/>
    </row>
    <row r="141" spans="1:15" ht="12.75" customHeight="1">
      <c r="A141" s="56">
        <v>132</v>
      </c>
      <c r="B141" s="58" t="s">
        <v>182</v>
      </c>
      <c r="C141" s="31">
        <v>2294.6</v>
      </c>
      <c r="D141" s="38">
        <v>2297.0333333333333</v>
      </c>
      <c r="E141" s="38">
        <v>2273.0666666666666</v>
      </c>
      <c r="F141" s="38">
        <v>2251.5333333333333</v>
      </c>
      <c r="G141" s="38">
        <v>2227.5666666666666</v>
      </c>
      <c r="H141" s="38">
        <v>2318.5666666666666</v>
      </c>
      <c r="I141" s="38">
        <v>2342.5333333333328</v>
      </c>
      <c r="J141" s="38">
        <v>2364.0666666666666</v>
      </c>
      <c r="K141" s="31">
        <v>2321</v>
      </c>
      <c r="L141" s="31">
        <v>2275.5</v>
      </c>
      <c r="M141" s="31">
        <v>7.7793000000000001</v>
      </c>
      <c r="N141" s="1"/>
      <c r="O141" s="1"/>
    </row>
    <row r="142" spans="1:15" ht="12.75" customHeight="1">
      <c r="A142" s="56">
        <v>133</v>
      </c>
      <c r="B142" s="58" t="s">
        <v>183</v>
      </c>
      <c r="C142" s="31">
        <v>103285.75</v>
      </c>
      <c r="D142" s="38">
        <v>103121.28333333333</v>
      </c>
      <c r="E142" s="38">
        <v>102671.61666666665</v>
      </c>
      <c r="F142" s="38">
        <v>102057.48333333332</v>
      </c>
      <c r="G142" s="38">
        <v>101607.81666666665</v>
      </c>
      <c r="H142" s="38">
        <v>103735.41666666666</v>
      </c>
      <c r="I142" s="38">
        <v>104185.08333333334</v>
      </c>
      <c r="J142" s="38">
        <v>104799.21666666666</v>
      </c>
      <c r="K142" s="31">
        <v>103570.95</v>
      </c>
      <c r="L142" s="31">
        <v>102507.15</v>
      </c>
      <c r="M142" s="31">
        <v>3.4259999999999999E-2</v>
      </c>
      <c r="N142" s="1"/>
      <c r="O142" s="1"/>
    </row>
    <row r="143" spans="1:15" ht="12.75" customHeight="1">
      <c r="A143" s="56">
        <v>134</v>
      </c>
      <c r="B143" s="58" t="s">
        <v>288</v>
      </c>
      <c r="C143" s="31">
        <v>59.55</v>
      </c>
      <c r="D143" s="38">
        <v>59.949999999999996</v>
      </c>
      <c r="E143" s="38">
        <v>58.949999999999989</v>
      </c>
      <c r="F143" s="38">
        <v>58.349999999999994</v>
      </c>
      <c r="G143" s="38">
        <v>57.349999999999987</v>
      </c>
      <c r="H143" s="38">
        <v>60.54999999999999</v>
      </c>
      <c r="I143" s="38">
        <v>61.550000000000004</v>
      </c>
      <c r="J143" s="38">
        <v>62.149999999999991</v>
      </c>
      <c r="K143" s="31">
        <v>60.95</v>
      </c>
      <c r="L143" s="31">
        <v>59.35</v>
      </c>
      <c r="M143" s="31">
        <v>78.140789999999996</v>
      </c>
      <c r="N143" s="1"/>
      <c r="O143" s="1"/>
    </row>
    <row r="144" spans="1:15" ht="12.75" customHeight="1">
      <c r="A144" s="56">
        <v>135</v>
      </c>
      <c r="B144" s="58" t="s">
        <v>184</v>
      </c>
      <c r="C144" s="31">
        <v>1347.1</v>
      </c>
      <c r="D144" s="38">
        <v>1346.95</v>
      </c>
      <c r="E144" s="38">
        <v>1331.15</v>
      </c>
      <c r="F144" s="38">
        <v>1315.2</v>
      </c>
      <c r="G144" s="38">
        <v>1299.4000000000001</v>
      </c>
      <c r="H144" s="38">
        <v>1362.9</v>
      </c>
      <c r="I144" s="38">
        <v>1378.6999999999998</v>
      </c>
      <c r="J144" s="38">
        <v>1394.65</v>
      </c>
      <c r="K144" s="31">
        <v>1362.75</v>
      </c>
      <c r="L144" s="31">
        <v>1331</v>
      </c>
      <c r="M144" s="31">
        <v>2.7666599999999999</v>
      </c>
      <c r="N144" s="1"/>
      <c r="O144" s="1"/>
    </row>
    <row r="145" spans="1:15" ht="12.75" customHeight="1">
      <c r="A145" s="56">
        <v>136</v>
      </c>
      <c r="B145" s="58" t="s">
        <v>186</v>
      </c>
      <c r="C145" s="31">
        <v>4655.75</v>
      </c>
      <c r="D145" s="38">
        <v>4632.3166666666666</v>
      </c>
      <c r="E145" s="38">
        <v>4603.4333333333334</v>
      </c>
      <c r="F145" s="38">
        <v>4551.1166666666668</v>
      </c>
      <c r="G145" s="38">
        <v>4522.2333333333336</v>
      </c>
      <c r="H145" s="38">
        <v>4684.6333333333332</v>
      </c>
      <c r="I145" s="38">
        <v>4713.5166666666664</v>
      </c>
      <c r="J145" s="38">
        <v>4765.833333333333</v>
      </c>
      <c r="K145" s="31">
        <v>4661.2</v>
      </c>
      <c r="L145" s="31">
        <v>4580</v>
      </c>
      <c r="M145" s="31">
        <v>1.7250099999999999</v>
      </c>
      <c r="N145" s="1"/>
      <c r="O145" s="1"/>
    </row>
    <row r="146" spans="1:15" ht="12.75" customHeight="1">
      <c r="A146" s="56">
        <v>137</v>
      </c>
      <c r="B146" s="58" t="s">
        <v>187</v>
      </c>
      <c r="C146" s="31">
        <v>4554.3500000000004</v>
      </c>
      <c r="D146" s="38">
        <v>4464.7833333333338</v>
      </c>
      <c r="E146" s="38">
        <v>4314.5666666666675</v>
      </c>
      <c r="F146" s="38">
        <v>4074.7833333333338</v>
      </c>
      <c r="G146" s="38">
        <v>3924.5666666666675</v>
      </c>
      <c r="H146" s="38">
        <v>4704.5666666666675</v>
      </c>
      <c r="I146" s="38">
        <v>4854.7833333333328</v>
      </c>
      <c r="J146" s="38">
        <v>5094.5666666666675</v>
      </c>
      <c r="K146" s="31">
        <v>4615</v>
      </c>
      <c r="L146" s="31">
        <v>4225</v>
      </c>
      <c r="M146" s="31">
        <v>11.42911</v>
      </c>
      <c r="N146" s="1"/>
      <c r="O146" s="1"/>
    </row>
    <row r="147" spans="1:15" ht="12.75" customHeight="1">
      <c r="A147" s="56">
        <v>138</v>
      </c>
      <c r="B147" s="58" t="s">
        <v>188</v>
      </c>
      <c r="C147" s="31">
        <v>22593.7</v>
      </c>
      <c r="D147" s="38">
        <v>22569.566666666666</v>
      </c>
      <c r="E147" s="38">
        <v>22449.133333333331</v>
      </c>
      <c r="F147" s="38">
        <v>22304.566666666666</v>
      </c>
      <c r="G147" s="38">
        <v>22184.133333333331</v>
      </c>
      <c r="H147" s="38">
        <v>22714.133333333331</v>
      </c>
      <c r="I147" s="38">
        <v>22834.566666666666</v>
      </c>
      <c r="J147" s="38">
        <v>22979.133333333331</v>
      </c>
      <c r="K147" s="31">
        <v>22690</v>
      </c>
      <c r="L147" s="31">
        <v>22425</v>
      </c>
      <c r="M147" s="31">
        <v>0.65019000000000005</v>
      </c>
      <c r="N147" s="1"/>
      <c r="O147" s="1"/>
    </row>
    <row r="148" spans="1:15" ht="12.75" customHeight="1">
      <c r="A148" s="56">
        <v>139</v>
      </c>
      <c r="B148" s="58" t="s">
        <v>468</v>
      </c>
      <c r="C148" s="31">
        <v>51.95</v>
      </c>
      <c r="D148" s="38">
        <v>51.9</v>
      </c>
      <c r="E148" s="38">
        <v>51.099999999999994</v>
      </c>
      <c r="F148" s="38">
        <v>50.249999999999993</v>
      </c>
      <c r="G148" s="38">
        <v>49.449999999999989</v>
      </c>
      <c r="H148" s="38">
        <v>52.75</v>
      </c>
      <c r="I148" s="38">
        <v>53.55</v>
      </c>
      <c r="J148" s="38">
        <v>54.400000000000006</v>
      </c>
      <c r="K148" s="31">
        <v>52.7</v>
      </c>
      <c r="L148" s="31">
        <v>51.05</v>
      </c>
      <c r="M148" s="31">
        <v>268.06702999999999</v>
      </c>
      <c r="N148" s="1"/>
      <c r="O148" s="1"/>
    </row>
    <row r="149" spans="1:15" ht="12.75" customHeight="1">
      <c r="A149" s="56">
        <v>140</v>
      </c>
      <c r="B149" s="58" t="s">
        <v>189</v>
      </c>
      <c r="C149" s="31">
        <v>116.85</v>
      </c>
      <c r="D149" s="38">
        <v>117.35000000000001</v>
      </c>
      <c r="E149" s="38">
        <v>116.00000000000001</v>
      </c>
      <c r="F149" s="38">
        <v>115.15</v>
      </c>
      <c r="G149" s="38">
        <v>113.80000000000001</v>
      </c>
      <c r="H149" s="38">
        <v>118.20000000000002</v>
      </c>
      <c r="I149" s="38">
        <v>119.55000000000001</v>
      </c>
      <c r="J149" s="38">
        <v>120.40000000000002</v>
      </c>
      <c r="K149" s="31">
        <v>118.7</v>
      </c>
      <c r="L149" s="31">
        <v>116.5</v>
      </c>
      <c r="M149" s="31">
        <v>129.11087000000001</v>
      </c>
      <c r="N149" s="1"/>
      <c r="O149" s="1"/>
    </row>
    <row r="150" spans="1:15" ht="12.75" customHeight="1">
      <c r="A150" s="56">
        <v>141</v>
      </c>
      <c r="B150" s="58" t="s">
        <v>191</v>
      </c>
      <c r="C150" s="31">
        <v>225.15</v>
      </c>
      <c r="D150" s="38">
        <v>223.54999999999998</v>
      </c>
      <c r="E150" s="38">
        <v>220.44999999999996</v>
      </c>
      <c r="F150" s="38">
        <v>215.74999999999997</v>
      </c>
      <c r="G150" s="38">
        <v>212.64999999999995</v>
      </c>
      <c r="H150" s="38">
        <v>228.24999999999997</v>
      </c>
      <c r="I150" s="38">
        <v>231.35</v>
      </c>
      <c r="J150" s="38">
        <v>236.04999999999998</v>
      </c>
      <c r="K150" s="31">
        <v>226.65</v>
      </c>
      <c r="L150" s="31">
        <v>218.85</v>
      </c>
      <c r="M150" s="31">
        <v>635.10580000000004</v>
      </c>
      <c r="N150" s="1"/>
      <c r="O150" s="1"/>
    </row>
    <row r="151" spans="1:15" ht="12.75" customHeight="1">
      <c r="A151" s="56">
        <v>142</v>
      </c>
      <c r="B151" s="58" t="s">
        <v>276</v>
      </c>
      <c r="C151" s="31">
        <v>147.80000000000001</v>
      </c>
      <c r="D151" s="38">
        <v>146.80000000000001</v>
      </c>
      <c r="E151" s="38">
        <v>145.30000000000001</v>
      </c>
      <c r="F151" s="38">
        <v>142.80000000000001</v>
      </c>
      <c r="G151" s="38">
        <v>141.30000000000001</v>
      </c>
      <c r="H151" s="38">
        <v>149.30000000000001</v>
      </c>
      <c r="I151" s="38">
        <v>150.80000000000001</v>
      </c>
      <c r="J151" s="38">
        <v>153.30000000000001</v>
      </c>
      <c r="K151" s="31">
        <v>148.30000000000001</v>
      </c>
      <c r="L151" s="31">
        <v>144.30000000000001</v>
      </c>
      <c r="M151" s="31">
        <v>40.498820000000002</v>
      </c>
      <c r="N151" s="1"/>
      <c r="O151" s="1"/>
    </row>
    <row r="152" spans="1:15" ht="12.75" customHeight="1">
      <c r="A152" s="56">
        <v>143</v>
      </c>
      <c r="B152" s="58" t="s">
        <v>192</v>
      </c>
      <c r="C152" s="31">
        <v>1108.25</v>
      </c>
      <c r="D152" s="38">
        <v>1096.0333333333333</v>
      </c>
      <c r="E152" s="38">
        <v>1078.2166666666667</v>
      </c>
      <c r="F152" s="38">
        <v>1048.1833333333334</v>
      </c>
      <c r="G152" s="38">
        <v>1030.3666666666668</v>
      </c>
      <c r="H152" s="38">
        <v>1126.0666666666666</v>
      </c>
      <c r="I152" s="38">
        <v>1143.8833333333332</v>
      </c>
      <c r="J152" s="38">
        <v>1173.9166666666665</v>
      </c>
      <c r="K152" s="31">
        <v>1113.8499999999999</v>
      </c>
      <c r="L152" s="31">
        <v>1066</v>
      </c>
      <c r="M152" s="31">
        <v>16.76437</v>
      </c>
      <c r="N152" s="1"/>
      <c r="O152" s="1"/>
    </row>
    <row r="153" spans="1:15" ht="12.75" customHeight="1">
      <c r="A153" s="56">
        <v>144</v>
      </c>
      <c r="B153" s="58" t="s">
        <v>193</v>
      </c>
      <c r="C153" s="31">
        <v>3870</v>
      </c>
      <c r="D153" s="38">
        <v>3876.6666666666665</v>
      </c>
      <c r="E153" s="38">
        <v>3847.3833333333332</v>
      </c>
      <c r="F153" s="38">
        <v>3824.7666666666669</v>
      </c>
      <c r="G153" s="38">
        <v>3795.4833333333336</v>
      </c>
      <c r="H153" s="38">
        <v>3899.2833333333328</v>
      </c>
      <c r="I153" s="38">
        <v>3928.5666666666666</v>
      </c>
      <c r="J153" s="38">
        <v>3951.1833333333325</v>
      </c>
      <c r="K153" s="31">
        <v>3905.95</v>
      </c>
      <c r="L153" s="31">
        <v>3854.05</v>
      </c>
      <c r="M153" s="31">
        <v>0.28963</v>
      </c>
      <c r="N153" s="1"/>
      <c r="O153" s="1"/>
    </row>
    <row r="154" spans="1:15" ht="12.75" customHeight="1">
      <c r="A154" s="56">
        <v>145</v>
      </c>
      <c r="B154" s="58" t="s">
        <v>290</v>
      </c>
      <c r="C154" s="31">
        <v>274.39999999999998</v>
      </c>
      <c r="D154" s="38">
        <v>275.3</v>
      </c>
      <c r="E154" s="38">
        <v>272.8</v>
      </c>
      <c r="F154" s="38">
        <v>271.2</v>
      </c>
      <c r="G154" s="38">
        <v>268.7</v>
      </c>
      <c r="H154" s="38">
        <v>276.90000000000003</v>
      </c>
      <c r="I154" s="38">
        <v>279.40000000000003</v>
      </c>
      <c r="J154" s="38">
        <v>281.00000000000006</v>
      </c>
      <c r="K154" s="31">
        <v>277.8</v>
      </c>
      <c r="L154" s="31">
        <v>273.7</v>
      </c>
      <c r="M154" s="31">
        <v>5.6509400000000003</v>
      </c>
      <c r="N154" s="1"/>
      <c r="O154" s="1"/>
    </row>
    <row r="155" spans="1:15" ht="12.75" customHeight="1">
      <c r="A155" s="56">
        <v>146</v>
      </c>
      <c r="B155" s="58" t="s">
        <v>194</v>
      </c>
      <c r="C155" s="31">
        <v>176.7</v>
      </c>
      <c r="D155" s="38">
        <v>176</v>
      </c>
      <c r="E155" s="38">
        <v>175</v>
      </c>
      <c r="F155" s="38">
        <v>173.3</v>
      </c>
      <c r="G155" s="38">
        <v>172.3</v>
      </c>
      <c r="H155" s="38">
        <v>177.7</v>
      </c>
      <c r="I155" s="38">
        <v>178.7</v>
      </c>
      <c r="J155" s="38">
        <v>180.39999999999998</v>
      </c>
      <c r="K155" s="31">
        <v>177</v>
      </c>
      <c r="L155" s="31">
        <v>174.3</v>
      </c>
      <c r="M155" s="31">
        <v>55.847729999999999</v>
      </c>
      <c r="N155" s="1"/>
      <c r="O155" s="1"/>
    </row>
    <row r="156" spans="1:15" ht="12.75" customHeight="1">
      <c r="A156" s="56">
        <v>147</v>
      </c>
      <c r="B156" s="58" t="s">
        <v>195</v>
      </c>
      <c r="C156" s="31">
        <v>38701.550000000003</v>
      </c>
      <c r="D156" s="38">
        <v>38467.76666666667</v>
      </c>
      <c r="E156" s="38">
        <v>38100.083333333343</v>
      </c>
      <c r="F156" s="38">
        <v>37498.616666666676</v>
      </c>
      <c r="G156" s="38">
        <v>37130.933333333349</v>
      </c>
      <c r="H156" s="38">
        <v>39069.233333333337</v>
      </c>
      <c r="I156" s="38">
        <v>39436.916666666672</v>
      </c>
      <c r="J156" s="38">
        <v>40038.383333333331</v>
      </c>
      <c r="K156" s="31">
        <v>38835.449999999997</v>
      </c>
      <c r="L156" s="31">
        <v>37866.300000000003</v>
      </c>
      <c r="M156" s="31">
        <v>0.313</v>
      </c>
      <c r="N156" s="1"/>
      <c r="O156" s="1"/>
    </row>
    <row r="157" spans="1:15" ht="12.75" customHeight="1">
      <c r="A157" s="56">
        <v>148</v>
      </c>
      <c r="B157" s="58" t="s">
        <v>293</v>
      </c>
      <c r="C157" s="31">
        <v>1344.85</v>
      </c>
      <c r="D157" s="38">
        <v>1340.6000000000001</v>
      </c>
      <c r="E157" s="38">
        <v>1331.3000000000002</v>
      </c>
      <c r="F157" s="38">
        <v>1317.75</v>
      </c>
      <c r="G157" s="38">
        <v>1308.45</v>
      </c>
      <c r="H157" s="38">
        <v>1354.1500000000003</v>
      </c>
      <c r="I157" s="38">
        <v>1363.45</v>
      </c>
      <c r="J157" s="38">
        <v>1377.0000000000005</v>
      </c>
      <c r="K157" s="31">
        <v>1349.9</v>
      </c>
      <c r="L157" s="31">
        <v>1327.05</v>
      </c>
      <c r="M157" s="31">
        <v>3.1665999999999999</v>
      </c>
      <c r="N157" s="1"/>
      <c r="O157" s="1"/>
    </row>
    <row r="158" spans="1:15" ht="12.75" customHeight="1">
      <c r="A158" s="56">
        <v>149</v>
      </c>
      <c r="B158" s="58" t="s">
        <v>291</v>
      </c>
      <c r="C158" s="31">
        <v>787.2</v>
      </c>
      <c r="D158" s="38">
        <v>795.43333333333339</v>
      </c>
      <c r="E158" s="38">
        <v>774.96666666666681</v>
      </c>
      <c r="F158" s="38">
        <v>762.73333333333346</v>
      </c>
      <c r="G158" s="38">
        <v>742.26666666666688</v>
      </c>
      <c r="H158" s="38">
        <v>807.66666666666674</v>
      </c>
      <c r="I158" s="38">
        <v>828.13333333333344</v>
      </c>
      <c r="J158" s="38">
        <v>840.36666666666667</v>
      </c>
      <c r="K158" s="31">
        <v>815.9</v>
      </c>
      <c r="L158" s="31">
        <v>783.2</v>
      </c>
      <c r="M158" s="31">
        <v>34.295099999999998</v>
      </c>
      <c r="N158" s="1"/>
      <c r="O158" s="1"/>
    </row>
    <row r="159" spans="1:15" ht="12.75" customHeight="1">
      <c r="A159" s="56">
        <v>150</v>
      </c>
      <c r="B159" s="58" t="s">
        <v>196</v>
      </c>
      <c r="C159" s="31">
        <v>1003.25</v>
      </c>
      <c r="D159" s="38">
        <v>1008.4166666666666</v>
      </c>
      <c r="E159" s="38">
        <v>992.83333333333326</v>
      </c>
      <c r="F159" s="38">
        <v>982.41666666666663</v>
      </c>
      <c r="G159" s="38">
        <v>966.83333333333326</v>
      </c>
      <c r="H159" s="38">
        <v>1018.8333333333333</v>
      </c>
      <c r="I159" s="38">
        <v>1034.4166666666665</v>
      </c>
      <c r="J159" s="38">
        <v>1044.8333333333333</v>
      </c>
      <c r="K159" s="31">
        <v>1024</v>
      </c>
      <c r="L159" s="31">
        <v>998</v>
      </c>
      <c r="M159" s="31">
        <v>22.78096</v>
      </c>
      <c r="N159" s="1"/>
      <c r="O159" s="1"/>
    </row>
    <row r="160" spans="1:15" ht="12.75" customHeight="1">
      <c r="A160" s="56">
        <v>151</v>
      </c>
      <c r="B160" s="58" t="s">
        <v>197</v>
      </c>
      <c r="C160" s="31">
        <v>4809.55</v>
      </c>
      <c r="D160" s="38">
        <v>4786.2833333333328</v>
      </c>
      <c r="E160" s="38">
        <v>4737.0666666666657</v>
      </c>
      <c r="F160" s="38">
        <v>4664.583333333333</v>
      </c>
      <c r="G160" s="38">
        <v>4615.3666666666659</v>
      </c>
      <c r="H160" s="38">
        <v>4858.7666666666655</v>
      </c>
      <c r="I160" s="38">
        <v>4907.9833333333327</v>
      </c>
      <c r="J160" s="38">
        <v>4980.4666666666653</v>
      </c>
      <c r="K160" s="31">
        <v>4835.5</v>
      </c>
      <c r="L160" s="31">
        <v>4713.8</v>
      </c>
      <c r="M160" s="31">
        <v>3.9938099999999999</v>
      </c>
      <c r="N160" s="1"/>
      <c r="O160" s="1"/>
    </row>
    <row r="161" spans="1:15" ht="12.75" customHeight="1">
      <c r="A161" s="56">
        <v>152</v>
      </c>
      <c r="B161" s="58" t="s">
        <v>198</v>
      </c>
      <c r="C161" s="31">
        <v>233.55</v>
      </c>
      <c r="D161" s="38">
        <v>234.20000000000002</v>
      </c>
      <c r="E161" s="38">
        <v>231.40000000000003</v>
      </c>
      <c r="F161" s="38">
        <v>229.25000000000003</v>
      </c>
      <c r="G161" s="38">
        <v>226.45000000000005</v>
      </c>
      <c r="H161" s="38">
        <v>236.35000000000002</v>
      </c>
      <c r="I161" s="38">
        <v>239.15000000000003</v>
      </c>
      <c r="J161" s="38">
        <v>241.3</v>
      </c>
      <c r="K161" s="31">
        <v>237</v>
      </c>
      <c r="L161" s="31">
        <v>232.05</v>
      </c>
      <c r="M161" s="31">
        <v>43.732239999999997</v>
      </c>
      <c r="N161" s="1"/>
      <c r="O161" s="1"/>
    </row>
    <row r="162" spans="1:15" ht="12.75" customHeight="1">
      <c r="A162" s="56">
        <v>153</v>
      </c>
      <c r="B162" s="58" t="s">
        <v>199</v>
      </c>
      <c r="C162" s="31">
        <v>258.85000000000002</v>
      </c>
      <c r="D162" s="38">
        <v>259.51666666666665</v>
      </c>
      <c r="E162" s="38">
        <v>255.88333333333333</v>
      </c>
      <c r="F162" s="38">
        <v>252.91666666666669</v>
      </c>
      <c r="G162" s="38">
        <v>249.28333333333336</v>
      </c>
      <c r="H162" s="38">
        <v>262.48333333333329</v>
      </c>
      <c r="I162" s="38">
        <v>266.11666666666662</v>
      </c>
      <c r="J162" s="38">
        <v>269.08333333333326</v>
      </c>
      <c r="K162" s="31">
        <v>263.14999999999998</v>
      </c>
      <c r="L162" s="31">
        <v>256.55</v>
      </c>
      <c r="M162" s="31">
        <v>89.699039999999997</v>
      </c>
      <c r="N162" s="1"/>
      <c r="O162" s="1"/>
    </row>
    <row r="163" spans="1:15" ht="12.75" customHeight="1">
      <c r="A163" s="56">
        <v>154</v>
      </c>
      <c r="B163" s="58" t="s">
        <v>296</v>
      </c>
      <c r="C163" s="31">
        <v>15570.6</v>
      </c>
      <c r="D163" s="38">
        <v>15656.5</v>
      </c>
      <c r="E163" s="38">
        <v>15442.65</v>
      </c>
      <c r="F163" s="38">
        <v>15314.699999999999</v>
      </c>
      <c r="G163" s="38">
        <v>15100.849999999999</v>
      </c>
      <c r="H163" s="38">
        <v>15784.45</v>
      </c>
      <c r="I163" s="38">
        <v>15998.3</v>
      </c>
      <c r="J163" s="38">
        <v>16126.250000000002</v>
      </c>
      <c r="K163" s="31">
        <v>15870.35</v>
      </c>
      <c r="L163" s="31">
        <v>15528.55</v>
      </c>
      <c r="M163" s="31">
        <v>4.156E-2</v>
      </c>
      <c r="N163" s="1"/>
      <c r="O163" s="1"/>
    </row>
    <row r="164" spans="1:15" ht="12.75" customHeight="1">
      <c r="A164" s="56">
        <v>155</v>
      </c>
      <c r="B164" s="58" t="s">
        <v>200</v>
      </c>
      <c r="C164" s="31">
        <v>2634.8</v>
      </c>
      <c r="D164" s="38">
        <v>2625.8833333333337</v>
      </c>
      <c r="E164" s="38">
        <v>2610.9666666666672</v>
      </c>
      <c r="F164" s="38">
        <v>2587.1333333333337</v>
      </c>
      <c r="G164" s="38">
        <v>2572.2166666666672</v>
      </c>
      <c r="H164" s="38">
        <v>2649.7166666666672</v>
      </c>
      <c r="I164" s="38">
        <v>2664.6333333333341</v>
      </c>
      <c r="J164" s="38">
        <v>2688.4666666666672</v>
      </c>
      <c r="K164" s="31">
        <v>2640.8</v>
      </c>
      <c r="L164" s="31">
        <v>2602.0500000000002</v>
      </c>
      <c r="M164" s="31">
        <v>1.82792</v>
      </c>
      <c r="N164" s="1"/>
      <c r="O164" s="1"/>
    </row>
    <row r="165" spans="1:15" ht="12.75" customHeight="1">
      <c r="A165" s="56">
        <v>156</v>
      </c>
      <c r="B165" s="58" t="s">
        <v>201</v>
      </c>
      <c r="C165" s="31">
        <v>3660.1</v>
      </c>
      <c r="D165" s="38">
        <v>3639.3833333333337</v>
      </c>
      <c r="E165" s="38">
        <v>3593.7666666666673</v>
      </c>
      <c r="F165" s="38">
        <v>3527.4333333333338</v>
      </c>
      <c r="G165" s="38">
        <v>3481.8166666666675</v>
      </c>
      <c r="H165" s="38">
        <v>3705.7166666666672</v>
      </c>
      <c r="I165" s="38">
        <v>3751.333333333333</v>
      </c>
      <c r="J165" s="38">
        <v>3817.666666666667</v>
      </c>
      <c r="K165" s="31">
        <v>3685</v>
      </c>
      <c r="L165" s="31">
        <v>3573.05</v>
      </c>
      <c r="M165" s="31">
        <v>3.5397699999999999</v>
      </c>
      <c r="N165" s="1"/>
      <c r="O165" s="1"/>
    </row>
    <row r="166" spans="1:15" ht="12.75" customHeight="1">
      <c r="A166" s="56">
        <v>157</v>
      </c>
      <c r="B166" s="58" t="s">
        <v>202</v>
      </c>
      <c r="C166" s="31">
        <v>61.35</v>
      </c>
      <c r="D166" s="38">
        <v>61.533333333333339</v>
      </c>
      <c r="E166" s="38">
        <v>60.866666666666674</v>
      </c>
      <c r="F166" s="38">
        <v>60.383333333333333</v>
      </c>
      <c r="G166" s="38">
        <v>59.716666666666669</v>
      </c>
      <c r="H166" s="38">
        <v>62.01666666666668</v>
      </c>
      <c r="I166" s="38">
        <v>62.683333333333351</v>
      </c>
      <c r="J166" s="38">
        <v>63.166666666666686</v>
      </c>
      <c r="K166" s="31">
        <v>62.2</v>
      </c>
      <c r="L166" s="31">
        <v>61.05</v>
      </c>
      <c r="M166" s="31">
        <v>307.29374000000001</v>
      </c>
      <c r="N166" s="1"/>
      <c r="O166" s="1"/>
    </row>
    <row r="167" spans="1:15" ht="12.75" customHeight="1">
      <c r="A167" s="56">
        <v>158</v>
      </c>
      <c r="B167" s="58" t="s">
        <v>292</v>
      </c>
      <c r="C167" s="31">
        <v>763.9</v>
      </c>
      <c r="D167" s="38">
        <v>752.4666666666667</v>
      </c>
      <c r="E167" s="38">
        <v>736.93333333333339</v>
      </c>
      <c r="F167" s="38">
        <v>709.9666666666667</v>
      </c>
      <c r="G167" s="38">
        <v>694.43333333333339</v>
      </c>
      <c r="H167" s="38">
        <v>779.43333333333339</v>
      </c>
      <c r="I167" s="38">
        <v>794.9666666666667</v>
      </c>
      <c r="J167" s="38">
        <v>821.93333333333339</v>
      </c>
      <c r="K167" s="31">
        <v>768</v>
      </c>
      <c r="L167" s="31">
        <v>725.5</v>
      </c>
      <c r="M167" s="31">
        <v>17.1341</v>
      </c>
      <c r="N167" s="1"/>
      <c r="O167" s="1"/>
    </row>
    <row r="168" spans="1:15" ht="12.75" customHeight="1">
      <c r="A168" s="56">
        <v>159</v>
      </c>
      <c r="B168" s="58" t="s">
        <v>203</v>
      </c>
      <c r="C168" s="31">
        <v>4630.2</v>
      </c>
      <c r="D168" s="38">
        <v>4706.8166666666666</v>
      </c>
      <c r="E168" s="38">
        <v>4539.6833333333334</v>
      </c>
      <c r="F168" s="38">
        <v>4449.166666666667</v>
      </c>
      <c r="G168" s="38">
        <v>4282.0333333333338</v>
      </c>
      <c r="H168" s="38">
        <v>4797.333333333333</v>
      </c>
      <c r="I168" s="38">
        <v>4964.4666666666662</v>
      </c>
      <c r="J168" s="38">
        <v>5054.9833333333327</v>
      </c>
      <c r="K168" s="31">
        <v>4873.95</v>
      </c>
      <c r="L168" s="31">
        <v>4616.3</v>
      </c>
      <c r="M168" s="31">
        <v>8.9605300000000003</v>
      </c>
      <c r="N168" s="1"/>
      <c r="O168" s="1"/>
    </row>
    <row r="169" spans="1:15" ht="12.75" customHeight="1">
      <c r="A169" s="56">
        <v>160</v>
      </c>
      <c r="B169" s="58" t="s">
        <v>294</v>
      </c>
      <c r="C169" s="31">
        <v>395.6</v>
      </c>
      <c r="D169" s="38">
        <v>396.05</v>
      </c>
      <c r="E169" s="38">
        <v>390.6</v>
      </c>
      <c r="F169" s="38">
        <v>385.6</v>
      </c>
      <c r="G169" s="38">
        <v>380.15000000000003</v>
      </c>
      <c r="H169" s="38">
        <v>401.05</v>
      </c>
      <c r="I169" s="38">
        <v>406.49999999999994</v>
      </c>
      <c r="J169" s="38">
        <v>411.5</v>
      </c>
      <c r="K169" s="31">
        <v>401.5</v>
      </c>
      <c r="L169" s="31">
        <v>391.05</v>
      </c>
      <c r="M169" s="31">
        <v>23.353400000000001</v>
      </c>
      <c r="N169" s="1"/>
      <c r="O169" s="1"/>
    </row>
    <row r="170" spans="1:15" ht="12.75" customHeight="1">
      <c r="A170" s="56">
        <v>161</v>
      </c>
      <c r="B170" s="58" t="s">
        <v>204</v>
      </c>
      <c r="C170" s="31">
        <v>251.8</v>
      </c>
      <c r="D170" s="38">
        <v>254.76666666666665</v>
      </c>
      <c r="E170" s="38">
        <v>247.5333333333333</v>
      </c>
      <c r="F170" s="38">
        <v>243.26666666666665</v>
      </c>
      <c r="G170" s="38">
        <v>236.0333333333333</v>
      </c>
      <c r="H170" s="38">
        <v>259.0333333333333</v>
      </c>
      <c r="I170" s="38">
        <v>266.26666666666665</v>
      </c>
      <c r="J170" s="38">
        <v>270.5333333333333</v>
      </c>
      <c r="K170" s="31">
        <v>262</v>
      </c>
      <c r="L170" s="31">
        <v>250.5</v>
      </c>
      <c r="M170" s="31">
        <v>235.46777</v>
      </c>
      <c r="N170" s="1"/>
      <c r="O170" s="1"/>
    </row>
    <row r="171" spans="1:15" ht="12.75" customHeight="1">
      <c r="A171" s="56">
        <v>162</v>
      </c>
      <c r="B171" s="58" t="s">
        <v>295</v>
      </c>
      <c r="C171" s="31">
        <v>580.9</v>
      </c>
      <c r="D171" s="38">
        <v>582.66666666666663</v>
      </c>
      <c r="E171" s="38">
        <v>572.43333333333328</v>
      </c>
      <c r="F171" s="38">
        <v>563.9666666666667</v>
      </c>
      <c r="G171" s="38">
        <v>553.73333333333335</v>
      </c>
      <c r="H171" s="38">
        <v>591.13333333333321</v>
      </c>
      <c r="I171" s="38">
        <v>601.36666666666656</v>
      </c>
      <c r="J171" s="38">
        <v>609.83333333333314</v>
      </c>
      <c r="K171" s="31">
        <v>592.9</v>
      </c>
      <c r="L171" s="31">
        <v>574.20000000000005</v>
      </c>
      <c r="M171" s="31">
        <v>4.5387000000000004</v>
      </c>
      <c r="N171" s="1"/>
      <c r="O171" s="1"/>
    </row>
    <row r="172" spans="1:15" ht="12.75" customHeight="1">
      <c r="A172" s="56">
        <v>163</v>
      </c>
      <c r="B172" s="58" t="s">
        <v>208</v>
      </c>
      <c r="C172" s="31">
        <v>883.2</v>
      </c>
      <c r="D172" s="38">
        <v>885.88333333333321</v>
      </c>
      <c r="E172" s="38">
        <v>876.86666666666645</v>
      </c>
      <c r="F172" s="38">
        <v>870.53333333333319</v>
      </c>
      <c r="G172" s="38">
        <v>861.51666666666642</v>
      </c>
      <c r="H172" s="38">
        <v>892.21666666666647</v>
      </c>
      <c r="I172" s="38">
        <v>901.23333333333335</v>
      </c>
      <c r="J172" s="38">
        <v>907.56666666666649</v>
      </c>
      <c r="K172" s="31">
        <v>894.9</v>
      </c>
      <c r="L172" s="31">
        <v>879.55</v>
      </c>
      <c r="M172" s="31">
        <v>3.5859999999999999</v>
      </c>
      <c r="N172" s="1"/>
      <c r="O172" s="1"/>
    </row>
    <row r="173" spans="1:15" ht="12.75" customHeight="1">
      <c r="A173" s="56">
        <v>164</v>
      </c>
      <c r="B173" s="58" t="s">
        <v>210</v>
      </c>
      <c r="C173" s="31">
        <v>200</v>
      </c>
      <c r="D173" s="38">
        <v>200.85</v>
      </c>
      <c r="E173" s="38">
        <v>197.14999999999998</v>
      </c>
      <c r="F173" s="38">
        <v>194.29999999999998</v>
      </c>
      <c r="G173" s="38">
        <v>190.59999999999997</v>
      </c>
      <c r="H173" s="38">
        <v>203.7</v>
      </c>
      <c r="I173" s="38">
        <v>207.39999999999998</v>
      </c>
      <c r="J173" s="38">
        <v>210.25</v>
      </c>
      <c r="K173" s="31">
        <v>204.55</v>
      </c>
      <c r="L173" s="31">
        <v>198</v>
      </c>
      <c r="M173" s="31">
        <v>162.75496999999999</v>
      </c>
      <c r="N173" s="1"/>
      <c r="O173" s="1"/>
    </row>
    <row r="174" spans="1:15" ht="12.75" customHeight="1">
      <c r="A174" s="56">
        <v>165</v>
      </c>
      <c r="B174" s="58" t="s">
        <v>211</v>
      </c>
      <c r="C174" s="31">
        <v>2513.1999999999998</v>
      </c>
      <c r="D174" s="38">
        <v>2525.8333333333335</v>
      </c>
      <c r="E174" s="38">
        <v>2492.666666666667</v>
      </c>
      <c r="F174" s="38">
        <v>2472.1333333333337</v>
      </c>
      <c r="G174" s="38">
        <v>2438.9666666666672</v>
      </c>
      <c r="H174" s="38">
        <v>2546.3666666666668</v>
      </c>
      <c r="I174" s="38">
        <v>2579.5333333333338</v>
      </c>
      <c r="J174" s="38">
        <v>2600.0666666666666</v>
      </c>
      <c r="K174" s="31">
        <v>2559</v>
      </c>
      <c r="L174" s="31">
        <v>2505.3000000000002</v>
      </c>
      <c r="M174" s="31">
        <v>47.683160000000001</v>
      </c>
      <c r="N174" s="1"/>
      <c r="O174" s="1"/>
    </row>
    <row r="175" spans="1:15" ht="12.75" customHeight="1">
      <c r="A175" s="56">
        <v>166</v>
      </c>
      <c r="B175" s="58" t="s">
        <v>212</v>
      </c>
      <c r="C175" s="31">
        <v>95.6</v>
      </c>
      <c r="D175" s="38">
        <v>95.516666666666666</v>
      </c>
      <c r="E175" s="38">
        <v>94.883333333333326</v>
      </c>
      <c r="F175" s="38">
        <v>94.166666666666657</v>
      </c>
      <c r="G175" s="38">
        <v>93.533333333333317</v>
      </c>
      <c r="H175" s="38">
        <v>96.233333333333334</v>
      </c>
      <c r="I175" s="38">
        <v>96.866666666666688</v>
      </c>
      <c r="J175" s="38">
        <v>97.583333333333343</v>
      </c>
      <c r="K175" s="31">
        <v>96.15</v>
      </c>
      <c r="L175" s="31">
        <v>94.8</v>
      </c>
      <c r="M175" s="31">
        <v>131.10257999999999</v>
      </c>
      <c r="N175" s="1"/>
      <c r="O175" s="1"/>
    </row>
    <row r="176" spans="1:15" ht="12.75" customHeight="1">
      <c r="A176" s="56">
        <v>167</v>
      </c>
      <c r="B176" t="s">
        <v>213</v>
      </c>
      <c r="C176" s="31">
        <v>881.35</v>
      </c>
      <c r="D176" s="38">
        <v>871.2833333333333</v>
      </c>
      <c r="E176" s="38">
        <v>859.06666666666661</v>
      </c>
      <c r="F176" s="38">
        <v>836.7833333333333</v>
      </c>
      <c r="G176" s="38">
        <v>824.56666666666661</v>
      </c>
      <c r="H176" s="38">
        <v>893.56666666666661</v>
      </c>
      <c r="I176" s="38">
        <v>905.7833333333333</v>
      </c>
      <c r="J176" s="38">
        <v>928.06666666666661</v>
      </c>
      <c r="K176" s="31">
        <v>883.5</v>
      </c>
      <c r="L176" s="31">
        <v>849</v>
      </c>
      <c r="M176" s="31">
        <v>17.636790000000001</v>
      </c>
      <c r="N176" s="1"/>
      <c r="O176" s="1"/>
    </row>
    <row r="177" spans="1:15" ht="12.75" customHeight="1">
      <c r="A177" s="56">
        <v>168</v>
      </c>
      <c r="B177" s="58" t="s">
        <v>214</v>
      </c>
      <c r="C177" s="31">
        <v>1279.95</v>
      </c>
      <c r="D177" s="38">
        <v>1275.3499999999999</v>
      </c>
      <c r="E177" s="38">
        <v>1265.6999999999998</v>
      </c>
      <c r="F177" s="38">
        <v>1251.4499999999998</v>
      </c>
      <c r="G177" s="38">
        <v>1241.7999999999997</v>
      </c>
      <c r="H177" s="38">
        <v>1289.5999999999999</v>
      </c>
      <c r="I177" s="38">
        <v>1299.25</v>
      </c>
      <c r="J177" s="38">
        <v>1313.5</v>
      </c>
      <c r="K177" s="31">
        <v>1285</v>
      </c>
      <c r="L177" s="31">
        <v>1261.0999999999999</v>
      </c>
      <c r="M177" s="31">
        <v>12.19778</v>
      </c>
      <c r="N177" s="1"/>
      <c r="O177" s="1"/>
    </row>
    <row r="178" spans="1:15" ht="12.75" customHeight="1">
      <c r="A178" s="56">
        <v>169</v>
      </c>
      <c r="B178" s="58" t="s">
        <v>215</v>
      </c>
      <c r="C178" s="31">
        <v>611.85</v>
      </c>
      <c r="D178" s="38">
        <v>614.43333333333339</v>
      </c>
      <c r="E178" s="38">
        <v>608.01666666666677</v>
      </c>
      <c r="F178" s="38">
        <v>604.18333333333339</v>
      </c>
      <c r="G178" s="38">
        <v>597.76666666666677</v>
      </c>
      <c r="H178" s="38">
        <v>618.26666666666677</v>
      </c>
      <c r="I178" s="38">
        <v>624.68333333333328</v>
      </c>
      <c r="J178" s="38">
        <v>628.51666666666677</v>
      </c>
      <c r="K178" s="31">
        <v>620.85</v>
      </c>
      <c r="L178" s="31">
        <v>610.6</v>
      </c>
      <c r="M178" s="31">
        <v>134.93453</v>
      </c>
      <c r="N178" s="1"/>
      <c r="O178" s="1"/>
    </row>
    <row r="179" spans="1:15" ht="12.75" customHeight="1">
      <c r="A179" s="56">
        <v>170</v>
      </c>
      <c r="B179" s="58" t="s">
        <v>216</v>
      </c>
      <c r="C179" s="31">
        <v>24102.05</v>
      </c>
      <c r="D179" s="38">
        <v>24094.3</v>
      </c>
      <c r="E179" s="38">
        <v>23988.6</v>
      </c>
      <c r="F179" s="38">
        <v>23875.149999999998</v>
      </c>
      <c r="G179" s="38">
        <v>23769.449999999997</v>
      </c>
      <c r="H179" s="38">
        <v>24207.75</v>
      </c>
      <c r="I179" s="38">
        <v>24313.450000000004</v>
      </c>
      <c r="J179" s="38">
        <v>24426.9</v>
      </c>
      <c r="K179" s="31">
        <v>24200</v>
      </c>
      <c r="L179" s="31">
        <v>23980.85</v>
      </c>
      <c r="M179" s="31">
        <v>0.47864000000000001</v>
      </c>
      <c r="N179" s="1"/>
      <c r="O179" s="1"/>
    </row>
    <row r="180" spans="1:15" ht="12.75" customHeight="1">
      <c r="A180" s="56">
        <v>171</v>
      </c>
      <c r="B180" s="58" t="s">
        <v>219</v>
      </c>
      <c r="C180" s="31">
        <v>1853.7</v>
      </c>
      <c r="D180" s="38">
        <v>1866.5666666666666</v>
      </c>
      <c r="E180" s="38">
        <v>1832.1333333333332</v>
      </c>
      <c r="F180" s="38">
        <v>1810.5666666666666</v>
      </c>
      <c r="G180" s="38">
        <v>1776.1333333333332</v>
      </c>
      <c r="H180" s="38">
        <v>1888.1333333333332</v>
      </c>
      <c r="I180" s="38">
        <v>1922.5666666666666</v>
      </c>
      <c r="J180" s="38">
        <v>1944.1333333333332</v>
      </c>
      <c r="K180" s="31">
        <v>1901</v>
      </c>
      <c r="L180" s="31">
        <v>1845</v>
      </c>
      <c r="M180" s="31">
        <v>10.69042</v>
      </c>
      <c r="N180" s="1"/>
      <c r="O180" s="1"/>
    </row>
    <row r="181" spans="1:15" ht="12.75" customHeight="1">
      <c r="A181" s="56">
        <v>172</v>
      </c>
      <c r="B181" s="58" t="s">
        <v>217</v>
      </c>
      <c r="C181" s="31">
        <v>3890.95</v>
      </c>
      <c r="D181" s="38">
        <v>3924.65</v>
      </c>
      <c r="E181" s="38">
        <v>3844.3</v>
      </c>
      <c r="F181" s="38">
        <v>3797.65</v>
      </c>
      <c r="G181" s="38">
        <v>3717.3</v>
      </c>
      <c r="H181" s="38">
        <v>3971.3</v>
      </c>
      <c r="I181" s="38">
        <v>4051.6499999999996</v>
      </c>
      <c r="J181" s="38">
        <v>4098.3</v>
      </c>
      <c r="K181" s="31">
        <v>4005</v>
      </c>
      <c r="L181" s="31">
        <v>3878</v>
      </c>
      <c r="M181" s="31">
        <v>3.2809499999999998</v>
      </c>
      <c r="N181" s="1"/>
      <c r="O181" s="1"/>
    </row>
    <row r="182" spans="1:15" ht="12.75" customHeight="1">
      <c r="A182" s="56">
        <v>173</v>
      </c>
      <c r="B182" s="58" t="s">
        <v>297</v>
      </c>
      <c r="C182" s="31">
        <v>567.04999999999995</v>
      </c>
      <c r="D182" s="38">
        <v>569.05000000000007</v>
      </c>
      <c r="E182" s="38">
        <v>563.10000000000014</v>
      </c>
      <c r="F182" s="38">
        <v>559.15000000000009</v>
      </c>
      <c r="G182" s="38">
        <v>553.20000000000016</v>
      </c>
      <c r="H182" s="38">
        <v>573.00000000000011</v>
      </c>
      <c r="I182" s="38">
        <v>578.95000000000016</v>
      </c>
      <c r="J182" s="38">
        <v>582.90000000000009</v>
      </c>
      <c r="K182" s="31">
        <v>575</v>
      </c>
      <c r="L182" s="31">
        <v>565.1</v>
      </c>
      <c r="M182" s="31">
        <v>10.373889999999999</v>
      </c>
      <c r="N182" s="1"/>
      <c r="O182" s="1"/>
    </row>
    <row r="183" spans="1:15" ht="12.75" customHeight="1">
      <c r="A183" s="56">
        <v>174</v>
      </c>
      <c r="B183" s="58" t="s">
        <v>218</v>
      </c>
      <c r="C183" s="31">
        <v>2251.1</v>
      </c>
      <c r="D183" s="38">
        <v>2225.9833333333331</v>
      </c>
      <c r="E183" s="38">
        <v>2193.1166666666663</v>
      </c>
      <c r="F183" s="38">
        <v>2135.1333333333332</v>
      </c>
      <c r="G183" s="38">
        <v>2102.2666666666664</v>
      </c>
      <c r="H183" s="38">
        <v>2283.9666666666662</v>
      </c>
      <c r="I183" s="38">
        <v>2316.833333333333</v>
      </c>
      <c r="J183" s="38">
        <v>2374.8166666666662</v>
      </c>
      <c r="K183" s="31">
        <v>2258.85</v>
      </c>
      <c r="L183" s="31">
        <v>2168</v>
      </c>
      <c r="M183" s="31">
        <v>16.231529999999999</v>
      </c>
      <c r="N183" s="1"/>
      <c r="O183" s="1"/>
    </row>
    <row r="184" spans="1:15" ht="12.75" customHeight="1">
      <c r="A184" s="56">
        <v>175</v>
      </c>
      <c r="B184" s="58" t="s">
        <v>220</v>
      </c>
      <c r="C184" s="31">
        <v>1143.45</v>
      </c>
      <c r="D184" s="38">
        <v>1144.0333333333335</v>
      </c>
      <c r="E184" s="38">
        <v>1135.416666666667</v>
      </c>
      <c r="F184" s="38">
        <v>1127.3833333333334</v>
      </c>
      <c r="G184" s="38">
        <v>1118.7666666666669</v>
      </c>
      <c r="H184" s="38">
        <v>1152.0666666666671</v>
      </c>
      <c r="I184" s="38">
        <v>1160.6833333333334</v>
      </c>
      <c r="J184" s="38">
        <v>1168.7166666666672</v>
      </c>
      <c r="K184" s="31">
        <v>1152.6500000000001</v>
      </c>
      <c r="L184" s="31">
        <v>1136</v>
      </c>
      <c r="M184" s="31">
        <v>14.485670000000001</v>
      </c>
      <c r="N184" s="1"/>
      <c r="O184" s="1"/>
    </row>
    <row r="185" spans="1:15" ht="12.75" customHeight="1">
      <c r="A185" s="56">
        <v>176</v>
      </c>
      <c r="B185" s="58" t="s">
        <v>221</v>
      </c>
      <c r="C185" s="31">
        <v>533.6</v>
      </c>
      <c r="D185" s="38">
        <v>535.94999999999993</v>
      </c>
      <c r="E185" s="38">
        <v>527.89999999999986</v>
      </c>
      <c r="F185" s="38">
        <v>522.19999999999993</v>
      </c>
      <c r="G185" s="38">
        <v>514.14999999999986</v>
      </c>
      <c r="H185" s="38">
        <v>541.64999999999986</v>
      </c>
      <c r="I185" s="38">
        <v>549.69999999999982</v>
      </c>
      <c r="J185" s="38">
        <v>555.39999999999986</v>
      </c>
      <c r="K185" s="31">
        <v>544</v>
      </c>
      <c r="L185" s="31">
        <v>530.25</v>
      </c>
      <c r="M185" s="31">
        <v>7.4166800000000004</v>
      </c>
      <c r="N185" s="1"/>
      <c r="O185" s="1"/>
    </row>
    <row r="186" spans="1:15" ht="12.75" customHeight="1">
      <c r="A186" s="56">
        <v>177</v>
      </c>
      <c r="B186" s="58" t="s">
        <v>222</v>
      </c>
      <c r="C186" s="31">
        <v>806.15</v>
      </c>
      <c r="D186" s="38">
        <v>804.44999999999993</v>
      </c>
      <c r="E186" s="38">
        <v>793.74999999999989</v>
      </c>
      <c r="F186" s="38">
        <v>781.34999999999991</v>
      </c>
      <c r="G186" s="38">
        <v>770.64999999999986</v>
      </c>
      <c r="H186" s="38">
        <v>816.84999999999991</v>
      </c>
      <c r="I186" s="38">
        <v>827.55</v>
      </c>
      <c r="J186" s="38">
        <v>839.94999999999993</v>
      </c>
      <c r="K186" s="31">
        <v>815.15</v>
      </c>
      <c r="L186" s="31">
        <v>792.05</v>
      </c>
      <c r="M186" s="31">
        <v>7.9333600000000004</v>
      </c>
      <c r="N186" s="1"/>
      <c r="O186" s="1"/>
    </row>
    <row r="187" spans="1:15" ht="12.75" customHeight="1">
      <c r="A187" s="56">
        <v>178</v>
      </c>
      <c r="B187" s="58" t="s">
        <v>223</v>
      </c>
      <c r="C187" s="31">
        <v>1072.9000000000001</v>
      </c>
      <c r="D187" s="38">
        <v>1072</v>
      </c>
      <c r="E187" s="38">
        <v>1060.4000000000001</v>
      </c>
      <c r="F187" s="38">
        <v>1047.9000000000001</v>
      </c>
      <c r="G187" s="38">
        <v>1036.3000000000002</v>
      </c>
      <c r="H187" s="38">
        <v>1084.5</v>
      </c>
      <c r="I187" s="38">
        <v>1096.0999999999999</v>
      </c>
      <c r="J187" s="38">
        <v>1108.5999999999999</v>
      </c>
      <c r="K187" s="31">
        <v>1083.5999999999999</v>
      </c>
      <c r="L187" s="31">
        <v>1059.5</v>
      </c>
      <c r="M187" s="31">
        <v>14.89507</v>
      </c>
      <c r="N187" s="1"/>
      <c r="O187" s="1"/>
    </row>
    <row r="188" spans="1:15" ht="12.75" customHeight="1">
      <c r="A188" s="56">
        <v>179</v>
      </c>
      <c r="B188" s="58" t="s">
        <v>224</v>
      </c>
      <c r="C188" s="31">
        <v>1762.75</v>
      </c>
      <c r="D188" s="38">
        <v>1776.45</v>
      </c>
      <c r="E188" s="38">
        <v>1731.4</v>
      </c>
      <c r="F188" s="38">
        <v>1700.05</v>
      </c>
      <c r="G188" s="38">
        <v>1655</v>
      </c>
      <c r="H188" s="38">
        <v>1807.8000000000002</v>
      </c>
      <c r="I188" s="38">
        <v>1852.85</v>
      </c>
      <c r="J188" s="38">
        <v>1884.2000000000003</v>
      </c>
      <c r="K188" s="31">
        <v>1821.5</v>
      </c>
      <c r="L188" s="31">
        <v>1745.1</v>
      </c>
      <c r="M188" s="31">
        <v>8.7207699999999999</v>
      </c>
      <c r="N188" s="1"/>
      <c r="O188" s="1"/>
    </row>
    <row r="189" spans="1:15" ht="12.75" customHeight="1">
      <c r="A189" s="56">
        <v>180</v>
      </c>
      <c r="B189" s="58" t="s">
        <v>225</v>
      </c>
      <c r="C189" s="31">
        <v>856.75</v>
      </c>
      <c r="D189" s="38">
        <v>857.7166666666667</v>
      </c>
      <c r="E189" s="38">
        <v>852.13333333333344</v>
      </c>
      <c r="F189" s="38">
        <v>847.51666666666677</v>
      </c>
      <c r="G189" s="38">
        <v>841.93333333333351</v>
      </c>
      <c r="H189" s="38">
        <v>862.33333333333337</v>
      </c>
      <c r="I189" s="38">
        <v>867.91666666666663</v>
      </c>
      <c r="J189" s="38">
        <v>872.5333333333333</v>
      </c>
      <c r="K189" s="31">
        <v>863.3</v>
      </c>
      <c r="L189" s="31">
        <v>853.1</v>
      </c>
      <c r="M189" s="31">
        <v>9.8781199999999991</v>
      </c>
      <c r="N189" s="1"/>
      <c r="O189" s="1"/>
    </row>
    <row r="190" spans="1:15" ht="12.75" customHeight="1">
      <c r="A190" s="56">
        <v>181</v>
      </c>
      <c r="B190" s="58" t="s">
        <v>298</v>
      </c>
      <c r="C190" s="31">
        <v>7185.05</v>
      </c>
      <c r="D190" s="38">
        <v>7198.3833333333341</v>
      </c>
      <c r="E190" s="38">
        <v>7146.7666666666682</v>
      </c>
      <c r="F190" s="38">
        <v>7108.4833333333345</v>
      </c>
      <c r="G190" s="38">
        <v>7056.8666666666686</v>
      </c>
      <c r="H190" s="38">
        <v>7236.6666666666679</v>
      </c>
      <c r="I190" s="38">
        <v>7288.2833333333347</v>
      </c>
      <c r="J190" s="38">
        <v>7326.5666666666675</v>
      </c>
      <c r="K190" s="31">
        <v>7250</v>
      </c>
      <c r="L190" s="31">
        <v>7160.1</v>
      </c>
      <c r="M190" s="31">
        <v>1.0575000000000001</v>
      </c>
      <c r="N190" s="1"/>
      <c r="O190" s="1"/>
    </row>
    <row r="191" spans="1:15" ht="12.75" customHeight="1">
      <c r="A191" s="56">
        <v>182</v>
      </c>
      <c r="B191" s="58" t="s">
        <v>226</v>
      </c>
      <c r="C191" s="31">
        <v>643.65</v>
      </c>
      <c r="D191" s="38">
        <v>646.18333333333328</v>
      </c>
      <c r="E191" s="38">
        <v>639.46666666666658</v>
      </c>
      <c r="F191" s="38">
        <v>635.2833333333333</v>
      </c>
      <c r="G191" s="38">
        <v>628.56666666666661</v>
      </c>
      <c r="H191" s="38">
        <v>650.36666666666656</v>
      </c>
      <c r="I191" s="38">
        <v>657.08333333333326</v>
      </c>
      <c r="J191" s="38">
        <v>661.26666666666654</v>
      </c>
      <c r="K191" s="31">
        <v>652.9</v>
      </c>
      <c r="L191" s="31">
        <v>642</v>
      </c>
      <c r="M191" s="31">
        <v>89.242189999999994</v>
      </c>
      <c r="N191" s="1"/>
      <c r="O191" s="1"/>
    </row>
    <row r="192" spans="1:15" ht="12.75" customHeight="1">
      <c r="A192" s="56">
        <v>183</v>
      </c>
      <c r="B192" s="58" t="s">
        <v>227</v>
      </c>
      <c r="C192" s="31">
        <v>244.4</v>
      </c>
      <c r="D192" s="38">
        <v>242.01666666666665</v>
      </c>
      <c r="E192" s="38">
        <v>238.6333333333333</v>
      </c>
      <c r="F192" s="38">
        <v>232.86666666666665</v>
      </c>
      <c r="G192" s="38">
        <v>229.48333333333329</v>
      </c>
      <c r="H192" s="38">
        <v>247.7833333333333</v>
      </c>
      <c r="I192" s="38">
        <v>251.16666666666663</v>
      </c>
      <c r="J192" s="38">
        <v>256.93333333333328</v>
      </c>
      <c r="K192" s="31">
        <v>245.4</v>
      </c>
      <c r="L192" s="31">
        <v>236.25</v>
      </c>
      <c r="M192" s="31">
        <v>275.35144000000003</v>
      </c>
      <c r="N192" s="1"/>
      <c r="O192" s="1"/>
    </row>
    <row r="193" spans="1:15" ht="12.75" customHeight="1">
      <c r="A193" s="56">
        <v>184</v>
      </c>
      <c r="B193" s="58" t="s">
        <v>228</v>
      </c>
      <c r="C193" s="31">
        <v>123.2</v>
      </c>
      <c r="D193" s="38">
        <v>123.30000000000001</v>
      </c>
      <c r="E193" s="38">
        <v>122.45000000000002</v>
      </c>
      <c r="F193" s="38">
        <v>121.7</v>
      </c>
      <c r="G193" s="38">
        <v>120.85000000000001</v>
      </c>
      <c r="H193" s="38">
        <v>124.05000000000003</v>
      </c>
      <c r="I193" s="38">
        <v>124.90000000000002</v>
      </c>
      <c r="J193" s="38">
        <v>125.65000000000003</v>
      </c>
      <c r="K193" s="31">
        <v>124.15</v>
      </c>
      <c r="L193" s="31">
        <v>122.55</v>
      </c>
      <c r="M193" s="31">
        <v>278.63562000000002</v>
      </c>
      <c r="N193" s="1"/>
      <c r="O193" s="1"/>
    </row>
    <row r="194" spans="1:15" ht="12.75" customHeight="1">
      <c r="A194" s="56">
        <v>185</v>
      </c>
      <c r="B194" s="58" t="s">
        <v>229</v>
      </c>
      <c r="C194" s="31">
        <v>3452.05</v>
      </c>
      <c r="D194" s="38">
        <v>3442.35</v>
      </c>
      <c r="E194" s="38">
        <v>3424.7</v>
      </c>
      <c r="F194" s="38">
        <v>3397.35</v>
      </c>
      <c r="G194" s="38">
        <v>3379.7</v>
      </c>
      <c r="H194" s="38">
        <v>3469.7</v>
      </c>
      <c r="I194" s="38">
        <v>3487.3500000000004</v>
      </c>
      <c r="J194" s="38">
        <v>3514.7</v>
      </c>
      <c r="K194" s="31">
        <v>3460</v>
      </c>
      <c r="L194" s="31">
        <v>3415</v>
      </c>
      <c r="M194" s="31">
        <v>19.561669999999999</v>
      </c>
      <c r="N194" s="1"/>
      <c r="O194" s="1"/>
    </row>
    <row r="195" spans="1:15" ht="12.75" customHeight="1">
      <c r="A195" s="56">
        <v>186</v>
      </c>
      <c r="B195" s="58" t="s">
        <v>230</v>
      </c>
      <c r="C195" s="31">
        <v>1143.5</v>
      </c>
      <c r="D195" s="38">
        <v>1139.3</v>
      </c>
      <c r="E195" s="38">
        <v>1124.0999999999999</v>
      </c>
      <c r="F195" s="38">
        <v>1104.7</v>
      </c>
      <c r="G195" s="38">
        <v>1089.5</v>
      </c>
      <c r="H195" s="38">
        <v>1158.6999999999998</v>
      </c>
      <c r="I195" s="38">
        <v>1173.9000000000001</v>
      </c>
      <c r="J195" s="38">
        <v>1193.2999999999997</v>
      </c>
      <c r="K195" s="31">
        <v>1154.5</v>
      </c>
      <c r="L195" s="31">
        <v>1119.9000000000001</v>
      </c>
      <c r="M195" s="31">
        <v>38.052140000000001</v>
      </c>
      <c r="N195" s="1"/>
      <c r="O195" s="1"/>
    </row>
    <row r="196" spans="1:15" ht="12.75" customHeight="1">
      <c r="A196" s="56">
        <v>187</v>
      </c>
      <c r="B196" s="58" t="s">
        <v>302</v>
      </c>
      <c r="C196" s="31">
        <v>3059.75</v>
      </c>
      <c r="D196" s="38">
        <v>3088.2166666666667</v>
      </c>
      <c r="E196" s="38">
        <v>3001.4833333333336</v>
      </c>
      <c r="F196" s="38">
        <v>2943.2166666666667</v>
      </c>
      <c r="G196" s="38">
        <v>2856.4833333333336</v>
      </c>
      <c r="H196" s="38">
        <v>3146.4833333333336</v>
      </c>
      <c r="I196" s="38">
        <v>3233.2166666666662</v>
      </c>
      <c r="J196" s="38">
        <v>3291.4833333333336</v>
      </c>
      <c r="K196" s="31">
        <v>3174.95</v>
      </c>
      <c r="L196" s="31">
        <v>3029.95</v>
      </c>
      <c r="M196" s="31">
        <v>1.5361199999999999</v>
      </c>
      <c r="N196" s="1"/>
      <c r="O196" s="1"/>
    </row>
    <row r="197" spans="1:15" ht="12.75" customHeight="1">
      <c r="A197" s="56">
        <v>188</v>
      </c>
      <c r="B197" s="58" t="s">
        <v>231</v>
      </c>
      <c r="C197" s="31">
        <v>3001.9</v>
      </c>
      <c r="D197" s="38">
        <v>3005.6999999999994</v>
      </c>
      <c r="E197" s="38">
        <v>2983.8999999999987</v>
      </c>
      <c r="F197" s="38">
        <v>2965.8999999999992</v>
      </c>
      <c r="G197" s="38">
        <v>2944.0999999999985</v>
      </c>
      <c r="H197" s="38">
        <v>3023.6999999999989</v>
      </c>
      <c r="I197" s="38">
        <v>3045.4999999999991</v>
      </c>
      <c r="J197" s="38">
        <v>3063.4999999999991</v>
      </c>
      <c r="K197" s="31">
        <v>3027.5</v>
      </c>
      <c r="L197" s="31">
        <v>2987.7</v>
      </c>
      <c r="M197" s="31">
        <v>6.0228799999999998</v>
      </c>
      <c r="N197" s="1"/>
      <c r="O197" s="1"/>
    </row>
    <row r="198" spans="1:15" ht="12.75" customHeight="1">
      <c r="A198" s="56">
        <v>189</v>
      </c>
      <c r="B198" s="58" t="s">
        <v>232</v>
      </c>
      <c r="C198" s="31">
        <v>1983.5</v>
      </c>
      <c r="D198" s="38">
        <v>1993.2666666666667</v>
      </c>
      <c r="E198" s="38">
        <v>1964.6333333333332</v>
      </c>
      <c r="F198" s="38">
        <v>1945.7666666666667</v>
      </c>
      <c r="G198" s="38">
        <v>1917.1333333333332</v>
      </c>
      <c r="H198" s="38">
        <v>2012.1333333333332</v>
      </c>
      <c r="I198" s="38">
        <v>2040.7666666666669</v>
      </c>
      <c r="J198" s="38">
        <v>2059.6333333333332</v>
      </c>
      <c r="K198" s="31">
        <v>2021.9</v>
      </c>
      <c r="L198" s="31">
        <v>1974.4</v>
      </c>
      <c r="M198" s="31">
        <v>5.2138900000000001</v>
      </c>
      <c r="N198" s="1"/>
      <c r="O198" s="1"/>
    </row>
    <row r="199" spans="1:15" ht="12.75" customHeight="1">
      <c r="A199" s="56">
        <v>190</v>
      </c>
      <c r="B199" s="58" t="s">
        <v>300</v>
      </c>
      <c r="C199" s="31">
        <v>677.8</v>
      </c>
      <c r="D199" s="38">
        <v>675.3</v>
      </c>
      <c r="E199" s="38">
        <v>670.69999999999993</v>
      </c>
      <c r="F199" s="38">
        <v>663.6</v>
      </c>
      <c r="G199" s="38">
        <v>659</v>
      </c>
      <c r="H199" s="38">
        <v>682.39999999999986</v>
      </c>
      <c r="I199" s="38">
        <v>686.99999999999977</v>
      </c>
      <c r="J199" s="38">
        <v>694.0999999999998</v>
      </c>
      <c r="K199" s="31">
        <v>679.9</v>
      </c>
      <c r="L199" s="31">
        <v>668.2</v>
      </c>
      <c r="M199" s="31">
        <v>3.87941</v>
      </c>
      <c r="N199" s="1"/>
      <c r="O199" s="1"/>
    </row>
    <row r="200" spans="1:15" ht="12.75" customHeight="1">
      <c r="A200" s="56">
        <v>191</v>
      </c>
      <c r="B200" s="58" t="s">
        <v>233</v>
      </c>
      <c r="C200" s="31">
        <v>1707.6</v>
      </c>
      <c r="D200" s="38">
        <v>1723.8499999999997</v>
      </c>
      <c r="E200" s="38">
        <v>1685.6499999999994</v>
      </c>
      <c r="F200" s="38">
        <v>1663.6999999999998</v>
      </c>
      <c r="G200" s="38">
        <v>1625.4999999999995</v>
      </c>
      <c r="H200" s="38">
        <v>1745.7999999999993</v>
      </c>
      <c r="I200" s="38">
        <v>1783.9999999999995</v>
      </c>
      <c r="J200" s="38">
        <v>1805.9499999999991</v>
      </c>
      <c r="K200" s="31">
        <v>1762.05</v>
      </c>
      <c r="L200" s="31">
        <v>1701.9</v>
      </c>
      <c r="M200" s="31">
        <v>2.60609</v>
      </c>
      <c r="N200" s="1"/>
      <c r="O200" s="1"/>
    </row>
    <row r="201" spans="1:15" ht="12.75" customHeight="1">
      <c r="A201" s="56">
        <v>192</v>
      </c>
      <c r="B201" s="58" t="s">
        <v>301</v>
      </c>
      <c r="C201" s="31">
        <v>32.299999999999997</v>
      </c>
      <c r="D201" s="38">
        <v>32.4</v>
      </c>
      <c r="E201" s="38">
        <v>32.15</v>
      </c>
      <c r="F201" s="38">
        <v>32</v>
      </c>
      <c r="G201" s="38">
        <v>31.75</v>
      </c>
      <c r="H201" s="38">
        <v>32.549999999999997</v>
      </c>
      <c r="I201" s="38">
        <v>32.799999999999997</v>
      </c>
      <c r="J201" s="38">
        <v>32.949999999999996</v>
      </c>
      <c r="K201" s="31">
        <v>32.65</v>
      </c>
      <c r="L201" s="31">
        <v>32.25</v>
      </c>
      <c r="M201" s="31">
        <v>55.7866</v>
      </c>
      <c r="N201" s="1"/>
      <c r="O201" s="1"/>
    </row>
    <row r="202" spans="1:15" ht="12.75" customHeight="1">
      <c r="A202" s="56">
        <v>193</v>
      </c>
      <c r="B202" s="58" t="s">
        <v>299</v>
      </c>
      <c r="C202" s="31">
        <v>79.55</v>
      </c>
      <c r="D202" s="38">
        <v>79.88333333333334</v>
      </c>
      <c r="E202" s="38">
        <v>78.816666666666677</v>
      </c>
      <c r="F202" s="38">
        <v>78.083333333333343</v>
      </c>
      <c r="G202" s="38">
        <v>77.01666666666668</v>
      </c>
      <c r="H202" s="38">
        <v>80.616666666666674</v>
      </c>
      <c r="I202" s="38">
        <v>81.683333333333337</v>
      </c>
      <c r="J202" s="38">
        <v>82.416666666666671</v>
      </c>
      <c r="K202" s="31">
        <v>80.95</v>
      </c>
      <c r="L202" s="31">
        <v>79.150000000000006</v>
      </c>
      <c r="M202" s="31">
        <v>31.535060000000001</v>
      </c>
      <c r="N202" s="1"/>
      <c r="O202" s="1"/>
    </row>
    <row r="203" spans="1:15" ht="12.75" customHeight="1">
      <c r="A203" s="56">
        <v>194</v>
      </c>
      <c r="B203" s="58" t="s">
        <v>234</v>
      </c>
      <c r="C203" s="31">
        <v>1369.7</v>
      </c>
      <c r="D203" s="38">
        <v>1369.3500000000001</v>
      </c>
      <c r="E203" s="38">
        <v>1359.4000000000003</v>
      </c>
      <c r="F203" s="38">
        <v>1349.1000000000001</v>
      </c>
      <c r="G203" s="38">
        <v>1339.1500000000003</v>
      </c>
      <c r="H203" s="38">
        <v>1379.6500000000003</v>
      </c>
      <c r="I203" s="38">
        <v>1389.6000000000001</v>
      </c>
      <c r="J203" s="38">
        <v>1399.9000000000003</v>
      </c>
      <c r="K203" s="31">
        <v>1379.3</v>
      </c>
      <c r="L203" s="31">
        <v>1359.05</v>
      </c>
      <c r="M203" s="31">
        <v>3.2558699999999998</v>
      </c>
      <c r="N203" s="1"/>
      <c r="O203" s="1"/>
    </row>
    <row r="204" spans="1:15" ht="12.75" customHeight="1">
      <c r="A204" s="56">
        <v>195</v>
      </c>
      <c r="B204" s="58" t="s">
        <v>235</v>
      </c>
      <c r="C204" s="31">
        <v>1591.35</v>
      </c>
      <c r="D204" s="38">
        <v>1579.4166666666667</v>
      </c>
      <c r="E204" s="38">
        <v>1553.9833333333336</v>
      </c>
      <c r="F204" s="38">
        <v>1516.6166666666668</v>
      </c>
      <c r="G204" s="38">
        <v>1491.1833333333336</v>
      </c>
      <c r="H204" s="38">
        <v>1616.7833333333335</v>
      </c>
      <c r="I204" s="38">
        <v>1642.2166666666665</v>
      </c>
      <c r="J204" s="38">
        <v>1679.5833333333335</v>
      </c>
      <c r="K204" s="31">
        <v>1604.85</v>
      </c>
      <c r="L204" s="31">
        <v>1542.05</v>
      </c>
      <c r="M204" s="31">
        <v>14.3843</v>
      </c>
      <c r="N204" s="1"/>
      <c r="O204" s="1"/>
    </row>
    <row r="205" spans="1:15" ht="12.75" customHeight="1">
      <c r="A205" s="56">
        <v>196</v>
      </c>
      <c r="B205" s="58" t="s">
        <v>236</v>
      </c>
      <c r="C205" s="31">
        <v>8281.7999999999993</v>
      </c>
      <c r="D205" s="38">
        <v>8306.8000000000011</v>
      </c>
      <c r="E205" s="38">
        <v>8245.6000000000022</v>
      </c>
      <c r="F205" s="38">
        <v>8209.4000000000015</v>
      </c>
      <c r="G205" s="38">
        <v>8148.2000000000025</v>
      </c>
      <c r="H205" s="38">
        <v>8343.0000000000018</v>
      </c>
      <c r="I205" s="38">
        <v>8404.2000000000025</v>
      </c>
      <c r="J205" s="38">
        <v>8440.4000000000015</v>
      </c>
      <c r="K205" s="31">
        <v>8368</v>
      </c>
      <c r="L205" s="31">
        <v>8270.6</v>
      </c>
      <c r="M205" s="31">
        <v>2.1756199999999999</v>
      </c>
      <c r="N205" s="1"/>
      <c r="O205" s="1"/>
    </row>
    <row r="206" spans="1:15" ht="12.75" customHeight="1">
      <c r="A206" s="56">
        <v>197</v>
      </c>
      <c r="B206" s="58" t="s">
        <v>303</v>
      </c>
      <c r="C206" s="31">
        <v>89.75</v>
      </c>
      <c r="D206" s="38">
        <v>89.566666666666663</v>
      </c>
      <c r="E206" s="38">
        <v>88.933333333333323</v>
      </c>
      <c r="F206" s="38">
        <v>88.11666666666666</v>
      </c>
      <c r="G206" s="38">
        <v>87.48333333333332</v>
      </c>
      <c r="H206" s="38">
        <v>90.383333333333326</v>
      </c>
      <c r="I206" s="38">
        <v>91.016666666666652</v>
      </c>
      <c r="J206" s="38">
        <v>91.833333333333329</v>
      </c>
      <c r="K206" s="31">
        <v>90.2</v>
      </c>
      <c r="L206" s="31">
        <v>88.75</v>
      </c>
      <c r="M206" s="31">
        <v>87.511160000000004</v>
      </c>
      <c r="N206" s="1"/>
      <c r="O206" s="1"/>
    </row>
    <row r="207" spans="1:15" ht="12.75" customHeight="1">
      <c r="A207" s="56">
        <v>198</v>
      </c>
      <c r="B207" s="58" t="s">
        <v>237</v>
      </c>
      <c r="C207" s="31">
        <v>625.70000000000005</v>
      </c>
      <c r="D207" s="38">
        <v>621.66666666666663</v>
      </c>
      <c r="E207" s="38">
        <v>615.0333333333333</v>
      </c>
      <c r="F207" s="38">
        <v>604.36666666666667</v>
      </c>
      <c r="G207" s="38">
        <v>597.73333333333335</v>
      </c>
      <c r="H207" s="38">
        <v>632.33333333333326</v>
      </c>
      <c r="I207" s="38">
        <v>638.9666666666667</v>
      </c>
      <c r="J207" s="38">
        <v>649.63333333333321</v>
      </c>
      <c r="K207" s="31">
        <v>628.29999999999995</v>
      </c>
      <c r="L207" s="31">
        <v>611</v>
      </c>
      <c r="M207" s="31">
        <v>75.657640000000001</v>
      </c>
      <c r="N207" s="1"/>
      <c r="O207" s="1"/>
    </row>
    <row r="208" spans="1:15" ht="12.75" customHeight="1">
      <c r="A208" s="56">
        <v>199</v>
      </c>
      <c r="B208" s="58" t="s">
        <v>304</v>
      </c>
      <c r="C208" s="31">
        <v>800.7</v>
      </c>
      <c r="D208" s="38">
        <v>804.83333333333337</v>
      </c>
      <c r="E208" s="38">
        <v>794.81666666666672</v>
      </c>
      <c r="F208" s="38">
        <v>788.93333333333339</v>
      </c>
      <c r="G208" s="38">
        <v>778.91666666666674</v>
      </c>
      <c r="H208" s="38">
        <v>810.7166666666667</v>
      </c>
      <c r="I208" s="38">
        <v>820.73333333333335</v>
      </c>
      <c r="J208" s="38">
        <v>826.61666666666667</v>
      </c>
      <c r="K208" s="31">
        <v>814.85</v>
      </c>
      <c r="L208" s="31">
        <v>798.95</v>
      </c>
      <c r="M208" s="31">
        <v>16.19746</v>
      </c>
      <c r="N208" s="1"/>
      <c r="O208" s="1"/>
    </row>
    <row r="209" spans="1:15" ht="12.75" customHeight="1">
      <c r="A209" s="56">
        <v>200</v>
      </c>
      <c r="B209" s="58" t="s">
        <v>238</v>
      </c>
      <c r="C209" s="31">
        <v>276.89999999999998</v>
      </c>
      <c r="D209" s="38">
        <v>277.16666666666669</v>
      </c>
      <c r="E209" s="38">
        <v>275.33333333333337</v>
      </c>
      <c r="F209" s="38">
        <v>273.76666666666671</v>
      </c>
      <c r="G209" s="38">
        <v>271.93333333333339</v>
      </c>
      <c r="H209" s="38">
        <v>278.73333333333335</v>
      </c>
      <c r="I209" s="38">
        <v>280.56666666666672</v>
      </c>
      <c r="J209" s="38">
        <v>282.13333333333333</v>
      </c>
      <c r="K209" s="31">
        <v>279</v>
      </c>
      <c r="L209" s="31">
        <v>275.60000000000002</v>
      </c>
      <c r="M209" s="31">
        <v>56.154829999999997</v>
      </c>
      <c r="N209" s="1"/>
      <c r="O209" s="1"/>
    </row>
    <row r="210" spans="1:15" ht="12.75" customHeight="1">
      <c r="A210" s="56">
        <v>201</v>
      </c>
      <c r="B210" s="58" t="s">
        <v>239</v>
      </c>
      <c r="C210" s="31">
        <v>797.4</v>
      </c>
      <c r="D210" s="38">
        <v>792.7166666666667</v>
      </c>
      <c r="E210" s="38">
        <v>784.93333333333339</v>
      </c>
      <c r="F210" s="38">
        <v>772.4666666666667</v>
      </c>
      <c r="G210" s="38">
        <v>764.68333333333339</v>
      </c>
      <c r="H210" s="38">
        <v>805.18333333333339</v>
      </c>
      <c r="I210" s="38">
        <v>812.9666666666667</v>
      </c>
      <c r="J210" s="38">
        <v>825.43333333333339</v>
      </c>
      <c r="K210" s="31">
        <v>800.5</v>
      </c>
      <c r="L210" s="31">
        <v>780.25</v>
      </c>
      <c r="M210" s="31">
        <v>22.99859</v>
      </c>
      <c r="N210" s="1"/>
      <c r="O210" s="1"/>
    </row>
    <row r="211" spans="1:15" ht="12.75" customHeight="1">
      <c r="A211" s="56">
        <v>202</v>
      </c>
      <c r="B211" s="58" t="s">
        <v>305</v>
      </c>
      <c r="C211" s="31">
        <v>1458.8</v>
      </c>
      <c r="D211" s="38">
        <v>1458.4333333333334</v>
      </c>
      <c r="E211" s="38">
        <v>1450.3666666666668</v>
      </c>
      <c r="F211" s="38">
        <v>1441.9333333333334</v>
      </c>
      <c r="G211" s="38">
        <v>1433.8666666666668</v>
      </c>
      <c r="H211" s="38">
        <v>1466.8666666666668</v>
      </c>
      <c r="I211" s="38">
        <v>1474.9333333333334</v>
      </c>
      <c r="J211" s="38">
        <v>1483.3666666666668</v>
      </c>
      <c r="K211" s="31">
        <v>1466.5</v>
      </c>
      <c r="L211" s="31">
        <v>1450</v>
      </c>
      <c r="M211" s="31">
        <v>0.26638000000000001</v>
      </c>
      <c r="N211" s="1"/>
      <c r="O211" s="1"/>
    </row>
    <row r="212" spans="1:15" ht="12.75" customHeight="1">
      <c r="A212" s="56">
        <v>203</v>
      </c>
      <c r="B212" s="58" t="s">
        <v>240</v>
      </c>
      <c r="C212" s="31">
        <v>406.95</v>
      </c>
      <c r="D212" s="38">
        <v>406.33333333333331</v>
      </c>
      <c r="E212" s="38">
        <v>404.66666666666663</v>
      </c>
      <c r="F212" s="38">
        <v>402.38333333333333</v>
      </c>
      <c r="G212" s="38">
        <v>400.71666666666664</v>
      </c>
      <c r="H212" s="38">
        <v>408.61666666666662</v>
      </c>
      <c r="I212" s="38">
        <v>410.28333333333325</v>
      </c>
      <c r="J212" s="38">
        <v>412.56666666666661</v>
      </c>
      <c r="K212" s="31">
        <v>408</v>
      </c>
      <c r="L212" s="31">
        <v>404.05</v>
      </c>
      <c r="M212" s="31">
        <v>35.909019999999998</v>
      </c>
      <c r="N212" s="1"/>
      <c r="O212" s="1"/>
    </row>
    <row r="213" spans="1:15" ht="12.75" customHeight="1">
      <c r="A213" s="56">
        <v>204</v>
      </c>
      <c r="B213" s="58" t="s">
        <v>306</v>
      </c>
      <c r="C213" s="31">
        <v>17.100000000000001</v>
      </c>
      <c r="D213" s="38">
        <v>17.099999999999998</v>
      </c>
      <c r="E213" s="38">
        <v>16.999999999999996</v>
      </c>
      <c r="F213" s="38">
        <v>16.899999999999999</v>
      </c>
      <c r="G213" s="38">
        <v>16.799999999999997</v>
      </c>
      <c r="H213" s="38">
        <v>17.199999999999996</v>
      </c>
      <c r="I213" s="38">
        <v>17.299999999999997</v>
      </c>
      <c r="J213" s="38">
        <v>17.399999999999995</v>
      </c>
      <c r="K213" s="31">
        <v>17.2</v>
      </c>
      <c r="L213" s="31">
        <v>17</v>
      </c>
      <c r="M213" s="31">
        <v>699.43055000000004</v>
      </c>
      <c r="N213" s="1"/>
      <c r="O213" s="1"/>
    </row>
    <row r="214" spans="1:15" ht="12.75" customHeight="1">
      <c r="A214" s="56">
        <v>205</v>
      </c>
      <c r="B214" s="58" t="s">
        <v>241</v>
      </c>
      <c r="C214" s="31">
        <v>237.05</v>
      </c>
      <c r="D214" s="38">
        <v>239.41666666666666</v>
      </c>
      <c r="E214" s="38">
        <v>232.88333333333333</v>
      </c>
      <c r="F214" s="38">
        <v>228.71666666666667</v>
      </c>
      <c r="G214" s="38">
        <v>222.18333333333334</v>
      </c>
      <c r="H214" s="38">
        <v>243.58333333333331</v>
      </c>
      <c r="I214" s="38">
        <v>250.11666666666667</v>
      </c>
      <c r="J214" s="38">
        <v>254.2833333333333</v>
      </c>
      <c r="K214" s="31">
        <v>245.95</v>
      </c>
      <c r="L214" s="31">
        <v>235.25</v>
      </c>
      <c r="M214" s="31">
        <v>90.557940000000002</v>
      </c>
      <c r="N214" s="1"/>
      <c r="O214" s="1"/>
    </row>
    <row r="215" spans="1:15" ht="12.75" customHeight="1">
      <c r="A215" s="56">
        <v>206</v>
      </c>
      <c r="B215" s="58" t="s">
        <v>307</v>
      </c>
      <c r="C215" s="31">
        <v>84.75</v>
      </c>
      <c r="D215" s="38">
        <v>84.883333333333326</v>
      </c>
      <c r="E215" s="38">
        <v>84.066666666666649</v>
      </c>
      <c r="F215" s="38">
        <v>83.383333333333326</v>
      </c>
      <c r="G215" s="38">
        <v>82.566666666666649</v>
      </c>
      <c r="H215" s="38">
        <v>85.566666666666649</v>
      </c>
      <c r="I215" s="38">
        <v>86.383333333333312</v>
      </c>
      <c r="J215" s="38">
        <v>87.066666666666649</v>
      </c>
      <c r="K215" s="31">
        <v>85.7</v>
      </c>
      <c r="L215" s="31">
        <v>84.2</v>
      </c>
      <c r="M215" s="31">
        <v>349.50470000000001</v>
      </c>
      <c r="N215" s="1"/>
      <c r="O215" s="1"/>
    </row>
    <row r="216" spans="1:15" ht="12.75" customHeight="1">
      <c r="A216" s="56">
        <v>207</v>
      </c>
      <c r="B216" s="58" t="s">
        <v>242</v>
      </c>
      <c r="C216" s="31">
        <v>633.9</v>
      </c>
      <c r="D216" s="38">
        <v>635.0333333333333</v>
      </c>
      <c r="E216" s="38">
        <v>628.16666666666663</v>
      </c>
      <c r="F216" s="38">
        <v>622.43333333333328</v>
      </c>
      <c r="G216" s="38">
        <v>615.56666666666661</v>
      </c>
      <c r="H216" s="38">
        <v>640.76666666666665</v>
      </c>
      <c r="I216" s="38">
        <v>647.63333333333344</v>
      </c>
      <c r="J216" s="38">
        <v>653.36666666666667</v>
      </c>
      <c r="K216" s="31">
        <v>641.9</v>
      </c>
      <c r="L216" s="31">
        <v>629.29999999999995</v>
      </c>
      <c r="M216" s="31">
        <v>11.59496</v>
      </c>
      <c r="N216" s="1"/>
      <c r="O216" s="1"/>
    </row>
    <row r="217" spans="1:15" ht="12.75" customHeight="1">
      <c r="A217" s="59"/>
      <c r="B217" s="60"/>
      <c r="C217" s="61"/>
      <c r="D217" s="61"/>
      <c r="E217" s="61"/>
      <c r="F217" s="61"/>
      <c r="G217" s="61"/>
      <c r="H217" s="61"/>
      <c r="I217" s="61"/>
      <c r="J217" s="61"/>
      <c r="K217" s="61"/>
      <c r="L217" s="61"/>
      <c r="M217" s="61"/>
      <c r="N217" s="1"/>
      <c r="O217" s="1"/>
    </row>
    <row r="218" spans="1:15" ht="12.75" customHeight="1">
      <c r="A218" s="62"/>
      <c r="B218" s="63"/>
      <c r="C218" s="64"/>
      <c r="D218" s="64"/>
      <c r="E218" s="64"/>
      <c r="F218" s="64"/>
      <c r="G218" s="64"/>
      <c r="H218" s="64"/>
      <c r="I218" s="64"/>
      <c r="J218" s="64"/>
      <c r="K218" s="64"/>
      <c r="L218" s="65"/>
      <c r="M218" s="1"/>
      <c r="N218" s="1"/>
      <c r="O218" s="1"/>
    </row>
    <row r="219" spans="1:15" ht="12.75" customHeight="1">
      <c r="A219" s="62"/>
      <c r="B219" s="1"/>
      <c r="C219" s="64"/>
      <c r="D219" s="64"/>
      <c r="E219" s="64"/>
      <c r="F219" s="64"/>
      <c r="G219" s="64"/>
      <c r="H219" s="64"/>
      <c r="I219" s="64"/>
      <c r="J219" s="64"/>
      <c r="K219" s="64"/>
      <c r="L219" s="65"/>
      <c r="M219" s="1"/>
      <c r="N219" s="1"/>
      <c r="O219" s="1"/>
    </row>
    <row r="220" spans="1:15" ht="12.75" customHeight="1">
      <c r="A220" s="62"/>
      <c r="B220" s="1"/>
      <c r="C220" s="64"/>
      <c r="D220" s="64"/>
      <c r="E220" s="64"/>
      <c r="F220" s="64"/>
      <c r="G220" s="64"/>
      <c r="H220" s="64"/>
      <c r="I220" s="64"/>
      <c r="J220" s="64"/>
      <c r="K220" s="64"/>
      <c r="L220" s="65"/>
      <c r="M220" s="1"/>
      <c r="N220" s="1"/>
      <c r="O220" s="1"/>
    </row>
    <row r="221" spans="1:15" ht="12.75" customHeight="1">
      <c r="A221" s="66" t="s">
        <v>308</v>
      </c>
      <c r="B221" s="1"/>
      <c r="C221" s="64"/>
      <c r="D221" s="64"/>
      <c r="E221" s="64"/>
      <c r="F221" s="64"/>
      <c r="G221" s="64"/>
      <c r="H221" s="64"/>
      <c r="I221" s="64"/>
      <c r="J221" s="64"/>
      <c r="K221" s="64"/>
      <c r="L221" s="65"/>
      <c r="M221" s="1"/>
      <c r="N221" s="1"/>
      <c r="O221" s="1"/>
    </row>
    <row r="222" spans="1:15" ht="12.75" customHeight="1">
      <c r="A222" s="1"/>
      <c r="B222" s="1"/>
      <c r="C222" s="64"/>
      <c r="D222" s="64"/>
      <c r="E222" s="64"/>
      <c r="F222" s="64"/>
      <c r="G222" s="64"/>
      <c r="H222" s="64"/>
      <c r="I222" s="64"/>
      <c r="J222" s="64"/>
      <c r="K222" s="64"/>
      <c r="L222" s="65"/>
      <c r="M222" s="1"/>
      <c r="N222" s="1"/>
      <c r="O222" s="1"/>
    </row>
    <row r="223" spans="1:15" ht="12.75" customHeight="1">
      <c r="A223" s="1"/>
      <c r="B223" s="1"/>
      <c r="C223" s="64"/>
      <c r="D223" s="64"/>
      <c r="E223" s="64"/>
      <c r="F223" s="64"/>
      <c r="G223" s="64"/>
      <c r="H223" s="64"/>
      <c r="I223" s="64"/>
      <c r="J223" s="64"/>
      <c r="K223" s="64"/>
      <c r="L223" s="65"/>
      <c r="M223" s="1"/>
      <c r="N223" s="1"/>
      <c r="O223" s="1"/>
    </row>
    <row r="224" spans="1:15" ht="12.75" customHeight="1">
      <c r="A224" s="67" t="s">
        <v>309</v>
      </c>
      <c r="B224" s="1"/>
      <c r="C224" s="64"/>
      <c r="D224" s="64"/>
      <c r="E224" s="64"/>
      <c r="F224" s="64"/>
      <c r="G224" s="64"/>
      <c r="H224" s="64"/>
      <c r="I224" s="64"/>
      <c r="J224" s="64"/>
      <c r="K224" s="64"/>
      <c r="L224" s="65"/>
      <c r="M224" s="1"/>
      <c r="N224" s="1"/>
      <c r="O224" s="1"/>
    </row>
    <row r="225" spans="1:15" ht="12.75" customHeight="1">
      <c r="A225" s="68"/>
      <c r="B225" s="1"/>
      <c r="C225" s="64"/>
      <c r="D225" s="64"/>
      <c r="E225" s="64"/>
      <c r="F225" s="64"/>
      <c r="G225" s="64"/>
      <c r="H225" s="64"/>
      <c r="I225" s="64"/>
      <c r="J225" s="64"/>
      <c r="K225" s="64"/>
      <c r="L225" s="65"/>
      <c r="M225" s="1"/>
      <c r="N225" s="1"/>
      <c r="O225" s="1"/>
    </row>
    <row r="226" spans="1:15" ht="12.75" customHeight="1">
      <c r="A226" s="69" t="s">
        <v>310</v>
      </c>
      <c r="B226" s="1"/>
      <c r="C226" s="64"/>
      <c r="D226" s="64"/>
      <c r="E226" s="64"/>
      <c r="F226" s="64"/>
      <c r="G226" s="64"/>
      <c r="H226" s="64"/>
      <c r="I226" s="64"/>
      <c r="J226" s="64"/>
      <c r="K226" s="64"/>
      <c r="L226" s="65"/>
      <c r="M226" s="1"/>
      <c r="N226" s="1"/>
      <c r="O226" s="1"/>
    </row>
    <row r="227" spans="1:15" ht="12.75" customHeight="1">
      <c r="A227" s="49" t="s">
        <v>243</v>
      </c>
      <c r="B227" s="1"/>
      <c r="C227" s="64"/>
      <c r="D227" s="64"/>
      <c r="E227" s="64"/>
      <c r="F227" s="64"/>
      <c r="G227" s="64"/>
      <c r="H227" s="64"/>
      <c r="I227" s="64"/>
      <c r="J227" s="64"/>
      <c r="K227" s="64"/>
      <c r="L227" s="65"/>
      <c r="M227" s="1"/>
      <c r="N227" s="1"/>
      <c r="O227" s="1"/>
    </row>
    <row r="228" spans="1:15" ht="12.75" customHeight="1">
      <c r="A228" s="49" t="s">
        <v>244</v>
      </c>
      <c r="B228" s="1"/>
      <c r="C228" s="64"/>
      <c r="D228" s="64"/>
      <c r="E228" s="64"/>
      <c r="F228" s="64"/>
      <c r="G228" s="64"/>
      <c r="H228" s="64"/>
      <c r="I228" s="64"/>
      <c r="J228" s="64"/>
      <c r="K228" s="64"/>
      <c r="L228" s="65"/>
      <c r="M228" s="1"/>
      <c r="N228" s="1"/>
      <c r="O228" s="1"/>
    </row>
    <row r="229" spans="1:15" ht="12.75" customHeight="1">
      <c r="A229" s="49" t="s">
        <v>245</v>
      </c>
      <c r="B229" s="1"/>
      <c r="C229" s="70"/>
      <c r="D229" s="70"/>
      <c r="E229" s="70"/>
      <c r="F229" s="70"/>
      <c r="G229" s="70"/>
      <c r="H229" s="70"/>
      <c r="I229" s="70"/>
      <c r="J229" s="70"/>
      <c r="K229" s="70"/>
      <c r="L229" s="65"/>
      <c r="M229" s="1"/>
      <c r="N229" s="1"/>
      <c r="O229" s="1"/>
    </row>
    <row r="230" spans="1:15" ht="12.75" customHeight="1">
      <c r="A230" s="49" t="s">
        <v>246</v>
      </c>
      <c r="B230" s="1"/>
      <c r="C230" s="64"/>
      <c r="D230" s="64"/>
      <c r="E230" s="64"/>
      <c r="F230" s="64"/>
      <c r="G230" s="64"/>
      <c r="H230" s="64"/>
      <c r="I230" s="64"/>
      <c r="J230" s="64"/>
      <c r="K230" s="64"/>
      <c r="L230" s="65"/>
      <c r="M230" s="1"/>
      <c r="N230" s="1"/>
      <c r="O230" s="1"/>
    </row>
    <row r="231" spans="1:15" ht="12.75" customHeight="1">
      <c r="A231" s="49" t="s">
        <v>247</v>
      </c>
      <c r="B231" s="1"/>
      <c r="C231" s="64"/>
      <c r="D231" s="64"/>
      <c r="E231" s="64"/>
      <c r="F231" s="64"/>
      <c r="G231" s="64"/>
      <c r="H231" s="64"/>
      <c r="I231" s="64"/>
      <c r="J231" s="64"/>
      <c r="K231" s="64"/>
      <c r="L231" s="65"/>
      <c r="M231" s="1"/>
      <c r="N231" s="1"/>
      <c r="O231" s="1"/>
    </row>
    <row r="232" spans="1:15" ht="12.75" customHeight="1">
      <c r="A232" s="71"/>
      <c r="B232" s="1"/>
      <c r="C232" s="64"/>
      <c r="D232" s="64"/>
      <c r="E232" s="64"/>
      <c r="F232" s="64"/>
      <c r="G232" s="64"/>
      <c r="H232" s="64"/>
      <c r="I232" s="64"/>
      <c r="J232" s="64"/>
      <c r="K232" s="64"/>
      <c r="L232" s="65"/>
      <c r="M232" s="1"/>
      <c r="N232" s="1"/>
      <c r="O232" s="1"/>
    </row>
    <row r="233" spans="1:15" ht="12.75" customHeight="1">
      <c r="A233" s="1"/>
      <c r="B233" s="1"/>
      <c r="C233" s="64"/>
      <c r="D233" s="64"/>
      <c r="E233" s="64"/>
      <c r="F233" s="64"/>
      <c r="G233" s="64"/>
      <c r="H233" s="64"/>
      <c r="I233" s="64"/>
      <c r="J233" s="64"/>
      <c r="K233" s="64"/>
      <c r="L233" s="65"/>
      <c r="M233" s="1"/>
      <c r="N233" s="1"/>
      <c r="O233" s="1"/>
    </row>
    <row r="234" spans="1:15" ht="12.75" customHeight="1">
      <c r="A234" s="1"/>
      <c r="B234" s="1"/>
      <c r="C234" s="64"/>
      <c r="D234" s="64"/>
      <c r="E234" s="64"/>
      <c r="F234" s="64"/>
      <c r="G234" s="64"/>
      <c r="H234" s="64"/>
      <c r="I234" s="64"/>
      <c r="J234" s="64"/>
      <c r="K234" s="64"/>
      <c r="L234" s="65"/>
      <c r="M234" s="1"/>
      <c r="N234" s="1"/>
      <c r="O234" s="1"/>
    </row>
    <row r="235" spans="1:15" ht="12.75" customHeight="1">
      <c r="A235" s="1"/>
      <c r="B235" s="1"/>
      <c r="C235" s="64"/>
      <c r="D235" s="64"/>
      <c r="E235" s="64"/>
      <c r="F235" s="64"/>
      <c r="G235" s="64"/>
      <c r="H235" s="64"/>
      <c r="I235" s="64"/>
      <c r="J235" s="64"/>
      <c r="K235" s="64"/>
      <c r="L235" s="65"/>
      <c r="M235" s="1"/>
      <c r="N235" s="1"/>
      <c r="O235" s="1"/>
    </row>
    <row r="236" spans="1:15" ht="12.75" customHeight="1">
      <c r="A236" s="1"/>
      <c r="B236" s="1"/>
      <c r="C236" s="64"/>
      <c r="D236" s="64"/>
      <c r="E236" s="64"/>
      <c r="F236" s="64"/>
      <c r="G236" s="64"/>
      <c r="H236" s="64"/>
      <c r="I236" s="64"/>
      <c r="J236" s="64"/>
      <c r="K236" s="64"/>
      <c r="L236" s="65"/>
      <c r="M236" s="1"/>
      <c r="N236" s="1"/>
      <c r="O236" s="1"/>
    </row>
    <row r="237" spans="1:15" ht="12.75" customHeight="1">
      <c r="A237" s="72" t="s">
        <v>248</v>
      </c>
      <c r="B237" s="1"/>
      <c r="C237" s="64"/>
      <c r="D237" s="64"/>
      <c r="E237" s="64"/>
      <c r="F237" s="64"/>
      <c r="G237" s="64"/>
      <c r="H237" s="64"/>
      <c r="I237" s="64"/>
      <c r="J237" s="64"/>
      <c r="K237" s="64"/>
      <c r="L237" s="65"/>
      <c r="M237" s="1"/>
      <c r="N237" s="1"/>
      <c r="O237" s="1"/>
    </row>
    <row r="238" spans="1:15" ht="12.75" customHeight="1">
      <c r="A238" s="73" t="s">
        <v>249</v>
      </c>
      <c r="B238" s="1"/>
      <c r="C238" s="64"/>
      <c r="D238" s="64"/>
      <c r="E238" s="64"/>
      <c r="F238" s="64"/>
      <c r="G238" s="64"/>
      <c r="H238" s="64"/>
      <c r="I238" s="64"/>
      <c r="J238" s="64"/>
      <c r="K238" s="64"/>
      <c r="L238" s="65"/>
      <c r="M238" s="1"/>
      <c r="N238" s="1"/>
      <c r="O238" s="1"/>
    </row>
    <row r="239" spans="1:15" ht="12.75" customHeight="1">
      <c r="A239" s="73" t="s">
        <v>250</v>
      </c>
      <c r="B239" s="1"/>
      <c r="C239" s="64"/>
      <c r="D239" s="64"/>
      <c r="E239" s="64"/>
      <c r="F239" s="64"/>
      <c r="G239" s="64"/>
      <c r="H239" s="64"/>
      <c r="I239" s="64"/>
      <c r="J239" s="64"/>
      <c r="K239" s="64"/>
      <c r="L239" s="65"/>
      <c r="M239" s="1"/>
      <c r="N239" s="1"/>
      <c r="O239" s="1"/>
    </row>
    <row r="240" spans="1:15" ht="12.75" customHeight="1">
      <c r="A240" s="73" t="s">
        <v>251</v>
      </c>
      <c r="B240" s="1"/>
      <c r="C240" s="64"/>
      <c r="D240" s="64"/>
      <c r="E240" s="64"/>
      <c r="F240" s="64"/>
      <c r="G240" s="64"/>
      <c r="H240" s="64"/>
      <c r="I240" s="64"/>
      <c r="J240" s="64"/>
      <c r="K240" s="64"/>
      <c r="L240" s="65"/>
      <c r="M240" s="1"/>
      <c r="N240" s="1"/>
      <c r="O240" s="1"/>
    </row>
    <row r="241" spans="1:15" ht="12.75" customHeight="1">
      <c r="A241" s="73" t="s">
        <v>252</v>
      </c>
      <c r="B241" s="1"/>
      <c r="C241" s="64"/>
      <c r="D241" s="64"/>
      <c r="E241" s="64"/>
      <c r="F241" s="64"/>
      <c r="G241" s="64"/>
      <c r="H241" s="64"/>
      <c r="I241" s="64"/>
      <c r="J241" s="64"/>
      <c r="K241" s="64"/>
      <c r="L241" s="65"/>
      <c r="M241" s="1"/>
      <c r="N241" s="1"/>
      <c r="O241" s="1"/>
    </row>
    <row r="242" spans="1:15" ht="12.75" customHeight="1">
      <c r="A242" s="73" t="s">
        <v>253</v>
      </c>
      <c r="B242" s="1"/>
      <c r="C242" s="64"/>
      <c r="D242" s="64"/>
      <c r="E242" s="64"/>
      <c r="F242" s="64"/>
      <c r="G242" s="64"/>
      <c r="H242" s="64"/>
      <c r="I242" s="64"/>
      <c r="J242" s="64"/>
      <c r="K242" s="64"/>
      <c r="L242" s="65"/>
      <c r="M242" s="1"/>
      <c r="N242" s="1"/>
      <c r="O242" s="1"/>
    </row>
    <row r="243" spans="1:15" ht="12.75" customHeight="1">
      <c r="A243" s="73" t="s">
        <v>254</v>
      </c>
      <c r="B243" s="1"/>
      <c r="C243" s="64"/>
      <c r="D243" s="64"/>
      <c r="E243" s="64"/>
      <c r="F243" s="64"/>
      <c r="G243" s="64"/>
      <c r="H243" s="64"/>
      <c r="I243" s="64"/>
      <c r="J243" s="64"/>
      <c r="K243" s="64"/>
      <c r="L243" s="65"/>
      <c r="M243" s="1"/>
      <c r="N243" s="1"/>
      <c r="O243" s="1"/>
    </row>
    <row r="244" spans="1:15" ht="12.75" customHeight="1">
      <c r="A244" s="73" t="s">
        <v>255</v>
      </c>
      <c r="B244" s="1"/>
      <c r="C244" s="64"/>
      <c r="D244" s="64"/>
      <c r="E244" s="64"/>
      <c r="F244" s="64"/>
      <c r="G244" s="64"/>
      <c r="H244" s="64"/>
      <c r="I244" s="64"/>
      <c r="J244" s="64"/>
      <c r="K244" s="64"/>
      <c r="L244" s="65"/>
      <c r="M244" s="1"/>
      <c r="N244" s="1"/>
      <c r="O244" s="1"/>
    </row>
    <row r="245" spans="1:15" ht="12.75" customHeight="1">
      <c r="A245" s="73" t="s">
        <v>256</v>
      </c>
      <c r="B245" s="1"/>
      <c r="C245" s="64"/>
      <c r="D245" s="64"/>
      <c r="E245" s="64"/>
      <c r="F245" s="64"/>
      <c r="G245" s="64"/>
      <c r="H245" s="64"/>
      <c r="I245" s="64"/>
      <c r="J245" s="64"/>
      <c r="K245" s="64"/>
      <c r="L245" s="65"/>
      <c r="M245" s="1"/>
      <c r="N245" s="1"/>
      <c r="O245" s="1"/>
    </row>
    <row r="246" spans="1:15" ht="12.75" customHeight="1">
      <c r="A246" s="73" t="s">
        <v>257</v>
      </c>
      <c r="B246" s="1"/>
      <c r="C246" s="70"/>
      <c r="D246" s="70"/>
      <c r="E246" s="70"/>
      <c r="F246" s="70"/>
      <c r="G246" s="70"/>
      <c r="H246" s="70"/>
      <c r="I246" s="70"/>
      <c r="J246" s="70"/>
      <c r="K246" s="70"/>
      <c r="L246" s="65"/>
      <c r="M246" s="1"/>
      <c r="N246" s="1"/>
      <c r="O246" s="1"/>
    </row>
    <row r="247" spans="1:15" ht="12.75" customHeight="1">
      <c r="A247" s="1"/>
      <c r="B247" s="1"/>
      <c r="C247" s="64"/>
      <c r="D247" s="64"/>
      <c r="E247" s="64"/>
      <c r="F247" s="64"/>
      <c r="G247" s="64"/>
      <c r="H247" s="64"/>
      <c r="I247" s="64"/>
      <c r="J247" s="64"/>
      <c r="K247" s="64"/>
      <c r="L247" s="65"/>
      <c r="M247" s="1"/>
      <c r="N247" s="1"/>
      <c r="O247" s="1"/>
    </row>
    <row r="248" spans="1:15" ht="12.75" customHeight="1">
      <c r="A248" s="1"/>
      <c r="B248" s="1"/>
      <c r="C248" s="64"/>
      <c r="D248" s="64"/>
      <c r="E248" s="64"/>
      <c r="F248" s="64"/>
      <c r="G248" s="64"/>
      <c r="H248" s="64"/>
      <c r="I248" s="64"/>
      <c r="J248" s="64"/>
      <c r="K248" s="64"/>
      <c r="L248" s="65"/>
      <c r="M248" s="1"/>
      <c r="N248" s="1"/>
      <c r="O248" s="1"/>
    </row>
    <row r="249" spans="1:15" ht="12.75" customHeight="1">
      <c r="A249" s="1"/>
      <c r="B249" s="1"/>
      <c r="C249" s="64"/>
      <c r="D249" s="64"/>
      <c r="E249" s="64"/>
      <c r="F249" s="64"/>
      <c r="G249" s="64"/>
      <c r="H249" s="64"/>
      <c r="I249" s="64"/>
      <c r="J249" s="64"/>
      <c r="K249" s="64"/>
      <c r="L249" s="65"/>
      <c r="M249" s="1"/>
      <c r="N249" s="1"/>
      <c r="O249" s="1"/>
    </row>
    <row r="250" spans="1:15" ht="12.75" customHeight="1">
      <c r="A250" s="1"/>
      <c r="B250" s="1"/>
      <c r="C250" s="64"/>
      <c r="D250" s="64"/>
      <c r="E250" s="64"/>
      <c r="F250" s="64"/>
      <c r="G250" s="64"/>
      <c r="H250" s="64"/>
      <c r="I250" s="64"/>
      <c r="J250" s="64"/>
      <c r="K250" s="64"/>
      <c r="L250" s="65"/>
      <c r="M250" s="1"/>
      <c r="N250" s="1"/>
      <c r="O250" s="1"/>
    </row>
    <row r="251" spans="1:15" ht="12.75" customHeight="1">
      <c r="A251" s="1"/>
      <c r="B251" s="1"/>
      <c r="C251" s="64"/>
      <c r="D251" s="64"/>
      <c r="E251" s="64"/>
      <c r="F251" s="64"/>
      <c r="G251" s="64"/>
      <c r="H251" s="64"/>
      <c r="I251" s="64"/>
      <c r="J251" s="64"/>
      <c r="K251" s="64"/>
      <c r="L251" s="65"/>
      <c r="M251" s="1"/>
      <c r="N251" s="1"/>
      <c r="O251" s="1"/>
    </row>
    <row r="252" spans="1:15" ht="12.75" customHeight="1">
      <c r="A252" s="1"/>
      <c r="B252" s="1"/>
      <c r="C252" s="64"/>
      <c r="D252" s="64"/>
      <c r="E252" s="64"/>
      <c r="F252" s="64"/>
      <c r="G252" s="64"/>
      <c r="H252" s="64"/>
      <c r="I252" s="64"/>
      <c r="J252" s="64"/>
      <c r="K252" s="64"/>
      <c r="L252" s="65"/>
      <c r="M252" s="1"/>
      <c r="N252" s="1"/>
      <c r="O252" s="1"/>
    </row>
    <row r="253" spans="1:15" ht="12.75" customHeight="1">
      <c r="A253" s="1"/>
      <c r="B253" s="1"/>
      <c r="C253" s="64"/>
      <c r="D253" s="64"/>
      <c r="E253" s="64"/>
      <c r="F253" s="64"/>
      <c r="G253" s="64"/>
      <c r="H253" s="64"/>
      <c r="I253" s="64"/>
      <c r="J253" s="64"/>
      <c r="K253" s="64"/>
      <c r="L253" s="65"/>
      <c r="M253" s="1"/>
      <c r="N253" s="1"/>
      <c r="O253" s="1"/>
    </row>
    <row r="254" spans="1:15" ht="12.75" customHeight="1">
      <c r="A254" s="1"/>
      <c r="B254" s="1"/>
      <c r="C254" s="64"/>
      <c r="D254" s="64"/>
      <c r="E254" s="64"/>
      <c r="F254" s="64"/>
      <c r="G254" s="64"/>
      <c r="H254" s="64"/>
      <c r="I254" s="64"/>
      <c r="J254" s="64"/>
      <c r="K254" s="64"/>
      <c r="L254" s="65"/>
      <c r="M254" s="1"/>
      <c r="N254" s="1"/>
      <c r="O254" s="1"/>
    </row>
    <row r="255" spans="1:15" ht="12.75" customHeight="1">
      <c r="A255" s="1"/>
      <c r="B255" s="1"/>
      <c r="C255" s="64"/>
      <c r="D255" s="64"/>
      <c r="E255" s="64"/>
      <c r="F255" s="64"/>
      <c r="G255" s="64"/>
      <c r="H255" s="64"/>
      <c r="I255" s="64"/>
      <c r="J255" s="64"/>
      <c r="K255" s="64"/>
      <c r="L255" s="65"/>
      <c r="M255" s="1"/>
      <c r="N255" s="1"/>
      <c r="O255" s="1"/>
    </row>
    <row r="256" spans="1:15" ht="12.75" customHeight="1">
      <c r="A256" s="1"/>
      <c r="B256" s="1"/>
      <c r="C256" s="64"/>
      <c r="D256" s="64"/>
      <c r="E256" s="64"/>
      <c r="F256" s="64"/>
      <c r="G256" s="64"/>
      <c r="H256" s="64"/>
      <c r="I256" s="64"/>
      <c r="J256" s="64"/>
      <c r="K256" s="64"/>
      <c r="L256" s="65"/>
      <c r="M256" s="1"/>
      <c r="N256" s="1"/>
      <c r="O256" s="1"/>
    </row>
    <row r="257" spans="1:15" ht="12.75" customHeight="1">
      <c r="A257" s="1"/>
      <c r="B257" s="1"/>
      <c r="C257" s="64"/>
      <c r="D257" s="64"/>
      <c r="E257" s="64"/>
      <c r="F257" s="64"/>
      <c r="G257" s="64"/>
      <c r="H257" s="64"/>
      <c r="I257" s="64"/>
      <c r="J257" s="64"/>
      <c r="K257" s="64"/>
      <c r="L257" s="65"/>
      <c r="M257" s="1"/>
      <c r="N257" s="1"/>
      <c r="O257" s="1"/>
    </row>
    <row r="258" spans="1:15" ht="12.75" customHeight="1">
      <c r="A258" s="1"/>
      <c r="B258" s="1"/>
      <c r="C258" s="64"/>
      <c r="D258" s="64"/>
      <c r="E258" s="64"/>
      <c r="F258" s="64"/>
      <c r="G258" s="64"/>
      <c r="H258" s="64"/>
      <c r="I258" s="64"/>
      <c r="J258" s="64"/>
      <c r="K258" s="64"/>
      <c r="L258" s="65"/>
      <c r="M258" s="1"/>
      <c r="N258" s="1"/>
      <c r="O258" s="1"/>
    </row>
    <row r="259" spans="1:15" ht="12.75" customHeight="1">
      <c r="A259" s="1"/>
      <c r="B259" s="1"/>
      <c r="C259" s="64"/>
      <c r="D259" s="64"/>
      <c r="E259" s="64"/>
      <c r="F259" s="64"/>
      <c r="G259" s="64"/>
      <c r="H259" s="64"/>
      <c r="I259" s="64"/>
      <c r="J259" s="64"/>
      <c r="K259" s="64"/>
      <c r="L259" s="65"/>
      <c r="M259" s="1"/>
      <c r="N259" s="1"/>
      <c r="O259" s="1"/>
    </row>
    <row r="260" spans="1:15" ht="12.75" customHeight="1">
      <c r="A260" s="1"/>
      <c r="B260" s="1"/>
      <c r="C260" s="64"/>
      <c r="D260" s="64"/>
      <c r="E260" s="64"/>
      <c r="F260" s="64"/>
      <c r="G260" s="64"/>
      <c r="H260" s="64"/>
      <c r="I260" s="64"/>
      <c r="J260" s="64"/>
      <c r="K260" s="64"/>
      <c r="L260" s="65"/>
      <c r="M260" s="1"/>
      <c r="N260" s="1"/>
      <c r="O260" s="1"/>
    </row>
    <row r="261" spans="1:15" ht="12.75" customHeight="1">
      <c r="A261" s="1"/>
      <c r="B261" s="1"/>
      <c r="C261" s="64"/>
      <c r="D261" s="64"/>
      <c r="E261" s="64"/>
      <c r="F261" s="64"/>
      <c r="G261" s="64"/>
      <c r="H261" s="64"/>
      <c r="I261" s="64"/>
      <c r="J261" s="64"/>
      <c r="K261" s="64"/>
      <c r="L261" s="65"/>
      <c r="M261" s="1"/>
      <c r="N261" s="1"/>
      <c r="O261" s="1"/>
    </row>
    <row r="262" spans="1:15" ht="12.75" customHeight="1">
      <c r="A262" s="1"/>
      <c r="B262" s="1"/>
      <c r="C262" s="64"/>
      <c r="D262" s="64"/>
      <c r="E262" s="64"/>
      <c r="F262" s="64"/>
      <c r="G262" s="64"/>
      <c r="H262" s="64"/>
      <c r="I262" s="64"/>
      <c r="J262" s="64"/>
      <c r="K262" s="64"/>
      <c r="L262" s="65"/>
      <c r="M262" s="1"/>
      <c r="N262" s="1"/>
      <c r="O262" s="1"/>
    </row>
    <row r="263" spans="1:15" ht="12.75" customHeight="1">
      <c r="A263" s="1"/>
      <c r="B263" s="1"/>
      <c r="C263" s="64"/>
      <c r="D263" s="64"/>
      <c r="E263" s="64"/>
      <c r="F263" s="64"/>
      <c r="G263" s="64"/>
      <c r="H263" s="64"/>
      <c r="I263" s="64"/>
      <c r="J263" s="64"/>
      <c r="K263" s="64"/>
      <c r="L263" s="65"/>
      <c r="M263" s="1"/>
      <c r="N263" s="1"/>
      <c r="O263" s="1"/>
    </row>
    <row r="264" spans="1:15" ht="12.75" customHeight="1">
      <c r="A264" s="1"/>
      <c r="B264" s="1"/>
      <c r="C264" s="64"/>
      <c r="D264" s="64"/>
      <c r="E264" s="64"/>
      <c r="F264" s="64"/>
      <c r="G264" s="64"/>
      <c r="H264" s="64"/>
      <c r="I264" s="64"/>
      <c r="J264" s="64"/>
      <c r="K264" s="64"/>
      <c r="L264" s="65"/>
      <c r="M264" s="1"/>
      <c r="N264" s="1"/>
      <c r="O264" s="1"/>
    </row>
    <row r="265" spans="1:15" ht="12.75" customHeight="1">
      <c r="A265" s="1"/>
      <c r="B265" s="1"/>
      <c r="C265" s="64"/>
      <c r="D265" s="64"/>
      <c r="E265" s="64"/>
      <c r="F265" s="64"/>
      <c r="G265" s="64"/>
      <c r="H265" s="64"/>
      <c r="I265" s="64"/>
      <c r="J265" s="64"/>
      <c r="K265" s="64"/>
      <c r="L265" s="65"/>
      <c r="M265" s="1"/>
      <c r="N265" s="1"/>
      <c r="O265" s="1"/>
    </row>
    <row r="266" spans="1:15" ht="12.75" customHeight="1">
      <c r="A266" s="1"/>
      <c r="B266" s="1"/>
      <c r="C266" s="64"/>
      <c r="D266" s="64"/>
      <c r="E266" s="64"/>
      <c r="F266" s="64"/>
      <c r="G266" s="64"/>
      <c r="H266" s="64"/>
      <c r="I266" s="64"/>
      <c r="J266" s="64"/>
      <c r="K266" s="64"/>
      <c r="L266" s="65"/>
      <c r="M266" s="1"/>
      <c r="N266" s="1"/>
      <c r="O266" s="1"/>
    </row>
    <row r="267" spans="1:15" ht="12.75" customHeight="1">
      <c r="A267" s="1"/>
      <c r="B267" s="1"/>
      <c r="C267" s="64"/>
      <c r="D267" s="64"/>
      <c r="E267" s="64"/>
      <c r="F267" s="64"/>
      <c r="G267" s="64"/>
      <c r="H267" s="64"/>
      <c r="I267" s="64"/>
      <c r="J267" s="64"/>
      <c r="K267" s="64"/>
      <c r="L267" s="65"/>
      <c r="M267" s="1"/>
      <c r="N267" s="1"/>
      <c r="O267" s="1"/>
    </row>
    <row r="268" spans="1:15" ht="12.75" customHeight="1">
      <c r="A268" s="1"/>
      <c r="B268" s="1"/>
      <c r="C268" s="64"/>
      <c r="D268" s="64"/>
      <c r="E268" s="64"/>
      <c r="F268" s="64"/>
      <c r="G268" s="64"/>
      <c r="H268" s="64"/>
      <c r="I268" s="64"/>
      <c r="J268" s="64"/>
      <c r="K268" s="64"/>
      <c r="L268" s="65"/>
      <c r="M268" s="1"/>
      <c r="N268" s="1"/>
      <c r="O268" s="1"/>
    </row>
    <row r="269" spans="1:15" ht="12.75" customHeight="1">
      <c r="A269" s="1"/>
      <c r="B269" s="1"/>
      <c r="C269" s="64"/>
      <c r="D269" s="64"/>
      <c r="E269" s="64"/>
      <c r="F269" s="64"/>
      <c r="G269" s="64"/>
      <c r="H269" s="64"/>
      <c r="I269" s="64"/>
      <c r="J269" s="64"/>
      <c r="K269" s="64"/>
      <c r="L269" s="65"/>
      <c r="M269" s="1"/>
      <c r="N269" s="1"/>
      <c r="O269" s="1"/>
    </row>
    <row r="270" spans="1:15" ht="12.75" customHeight="1">
      <c r="A270" s="1"/>
      <c r="B270" s="1"/>
      <c r="C270" s="64"/>
      <c r="D270" s="64"/>
      <c r="E270" s="64"/>
      <c r="F270" s="64"/>
      <c r="G270" s="64"/>
      <c r="H270" s="64"/>
      <c r="I270" s="64"/>
      <c r="J270" s="64"/>
      <c r="K270" s="64"/>
      <c r="L270" s="65"/>
      <c r="M270" s="1"/>
      <c r="N270" s="1"/>
      <c r="O270" s="1"/>
    </row>
    <row r="271" spans="1:15" ht="12.75" customHeight="1">
      <c r="A271" s="1"/>
      <c r="B271" s="1"/>
      <c r="C271" s="64"/>
      <c r="D271" s="64"/>
      <c r="E271" s="64"/>
      <c r="F271" s="64"/>
      <c r="G271" s="64"/>
      <c r="H271" s="64"/>
      <c r="I271" s="64"/>
      <c r="J271" s="64"/>
      <c r="K271" s="64"/>
      <c r="L271" s="65"/>
      <c r="M271" s="1"/>
      <c r="N271" s="1"/>
      <c r="O271" s="1"/>
    </row>
    <row r="272" spans="1:15" ht="12.75" customHeight="1">
      <c r="A272" s="1"/>
      <c r="B272" s="1"/>
      <c r="C272" s="64"/>
      <c r="D272" s="64"/>
      <c r="E272" s="64"/>
      <c r="F272" s="64"/>
      <c r="G272" s="64"/>
      <c r="H272" s="64"/>
      <c r="I272" s="64"/>
      <c r="J272" s="64"/>
      <c r="K272" s="64"/>
      <c r="L272" s="65"/>
      <c r="M272" s="1"/>
      <c r="N272" s="1"/>
      <c r="O272" s="1"/>
    </row>
    <row r="273" spans="1:15" ht="12.75" customHeight="1">
      <c r="A273" s="1"/>
      <c r="B273" s="1"/>
      <c r="C273" s="64"/>
      <c r="D273" s="64"/>
      <c r="E273" s="64"/>
      <c r="F273" s="64"/>
      <c r="G273" s="64"/>
      <c r="H273" s="64"/>
      <c r="I273" s="64"/>
      <c r="J273" s="64"/>
      <c r="K273" s="64"/>
      <c r="L273" s="65"/>
      <c r="M273" s="1"/>
      <c r="N273" s="1"/>
      <c r="O273" s="1"/>
    </row>
    <row r="274" spans="1:15" ht="12.75" customHeight="1">
      <c r="A274" s="1"/>
      <c r="B274" s="1"/>
      <c r="C274" s="64"/>
      <c r="D274" s="64"/>
      <c r="E274" s="64"/>
      <c r="F274" s="64"/>
      <c r="G274" s="64"/>
      <c r="H274" s="64"/>
      <c r="I274" s="64"/>
      <c r="J274" s="64"/>
      <c r="K274" s="64"/>
      <c r="L274" s="65"/>
      <c r="M274" s="1"/>
      <c r="N274" s="1"/>
      <c r="O274" s="1"/>
    </row>
    <row r="275" spans="1:15" ht="12.75" customHeight="1">
      <c r="A275" s="1"/>
      <c r="B275" s="1"/>
      <c r="C275" s="64"/>
      <c r="D275" s="64"/>
      <c r="E275" s="64"/>
      <c r="F275" s="64"/>
      <c r="G275" s="64"/>
      <c r="H275" s="64"/>
      <c r="I275" s="64"/>
      <c r="J275" s="64"/>
      <c r="K275" s="64"/>
      <c r="L275" s="65"/>
      <c r="M275" s="1"/>
      <c r="N275" s="1"/>
      <c r="O275" s="1"/>
    </row>
    <row r="276" spans="1:15" ht="12.75" customHeight="1">
      <c r="A276" s="1"/>
      <c r="B276" s="1"/>
      <c r="C276" s="64"/>
      <c r="D276" s="64"/>
      <c r="E276" s="64"/>
      <c r="F276" s="64"/>
      <c r="G276" s="64"/>
      <c r="H276" s="64"/>
      <c r="I276" s="64"/>
      <c r="J276" s="64"/>
      <c r="K276" s="64"/>
      <c r="L276" s="65"/>
      <c r="M276" s="1"/>
      <c r="N276" s="1"/>
      <c r="O276" s="1"/>
    </row>
    <row r="277" spans="1:15" ht="12.75" customHeight="1">
      <c r="A277" s="1"/>
      <c r="B277" s="1"/>
      <c r="C277" s="64"/>
      <c r="D277" s="64"/>
      <c r="E277" s="64"/>
      <c r="F277" s="64"/>
      <c r="G277" s="64"/>
      <c r="H277" s="64"/>
      <c r="I277" s="64"/>
      <c r="J277" s="64"/>
      <c r="K277" s="64"/>
      <c r="L277" s="65"/>
      <c r="M277" s="1"/>
      <c r="N277" s="1"/>
      <c r="O277" s="1"/>
    </row>
    <row r="278" spans="1:15" ht="12.75" customHeight="1">
      <c r="A278" s="1"/>
      <c r="B278" s="1"/>
      <c r="C278" s="64"/>
      <c r="D278" s="64"/>
      <c r="E278" s="64"/>
      <c r="F278" s="64"/>
      <c r="G278" s="64"/>
      <c r="H278" s="64"/>
      <c r="I278" s="64"/>
      <c r="J278" s="64"/>
      <c r="K278" s="64"/>
      <c r="L278" s="65"/>
      <c r="M278" s="1"/>
      <c r="N278" s="1"/>
      <c r="O278" s="1"/>
    </row>
    <row r="279" spans="1:15" ht="12.75" customHeight="1">
      <c r="A279" s="1"/>
      <c r="B279" s="1"/>
      <c r="C279" s="64"/>
      <c r="D279" s="64"/>
      <c r="E279" s="64"/>
      <c r="F279" s="64"/>
      <c r="G279" s="64"/>
      <c r="H279" s="64"/>
      <c r="I279" s="64"/>
      <c r="J279" s="64"/>
      <c r="K279" s="64"/>
      <c r="L279" s="65"/>
      <c r="M279" s="1"/>
      <c r="N279" s="1"/>
      <c r="O279" s="1"/>
    </row>
    <row r="280" spans="1:15" ht="12.75" customHeight="1">
      <c r="A280" s="1"/>
      <c r="B280" s="1"/>
      <c r="C280" s="64"/>
      <c r="D280" s="64"/>
      <c r="E280" s="64"/>
      <c r="F280" s="64"/>
      <c r="G280" s="64"/>
      <c r="H280" s="64"/>
      <c r="I280" s="64"/>
      <c r="J280" s="64"/>
      <c r="K280" s="64"/>
      <c r="L280" s="65"/>
      <c r="M280" s="1"/>
      <c r="N280" s="1"/>
      <c r="O280" s="1"/>
    </row>
    <row r="281" spans="1:15" ht="12.75" customHeight="1">
      <c r="A281" s="1"/>
      <c r="B281" s="1"/>
      <c r="C281" s="64"/>
      <c r="D281" s="64"/>
      <c r="E281" s="64"/>
      <c r="F281" s="64"/>
      <c r="G281" s="64"/>
      <c r="H281" s="64"/>
      <c r="I281" s="64"/>
      <c r="J281" s="64"/>
      <c r="K281" s="64"/>
      <c r="L281" s="65"/>
      <c r="M281" s="1"/>
      <c r="N281" s="1"/>
      <c r="O281" s="1"/>
    </row>
    <row r="282" spans="1:15" ht="12.75" customHeight="1">
      <c r="A282" s="1"/>
      <c r="B282" s="1"/>
      <c r="C282" s="64"/>
      <c r="D282" s="64"/>
      <c r="E282" s="64"/>
      <c r="F282" s="64"/>
      <c r="G282" s="64"/>
      <c r="H282" s="64"/>
      <c r="I282" s="64"/>
      <c r="J282" s="64"/>
      <c r="K282" s="64"/>
      <c r="L282" s="65"/>
      <c r="M282" s="1"/>
      <c r="N282" s="1"/>
      <c r="O282" s="1"/>
    </row>
    <row r="283" spans="1:15" ht="12.75" customHeight="1">
      <c r="A283" s="1"/>
      <c r="B283" s="1"/>
      <c r="C283" s="64"/>
      <c r="D283" s="64"/>
      <c r="E283" s="64"/>
      <c r="F283" s="64"/>
      <c r="G283" s="64"/>
      <c r="H283" s="64"/>
      <c r="I283" s="64"/>
      <c r="J283" s="64"/>
      <c r="K283" s="64"/>
      <c r="L283" s="65"/>
      <c r="M283" s="1"/>
      <c r="N283" s="1"/>
      <c r="O283" s="1"/>
    </row>
    <row r="284" spans="1:15" ht="12.75" customHeight="1">
      <c r="A284" s="1"/>
      <c r="B284" s="1"/>
      <c r="C284" s="64"/>
      <c r="D284" s="64"/>
      <c r="E284" s="64"/>
      <c r="F284" s="64"/>
      <c r="G284" s="64"/>
      <c r="H284" s="64"/>
      <c r="I284" s="64"/>
      <c r="J284" s="64"/>
      <c r="K284" s="64"/>
      <c r="L284" s="65"/>
      <c r="M284" s="1"/>
      <c r="N284" s="1"/>
      <c r="O284" s="1"/>
    </row>
    <row r="285" spans="1:15" ht="12.75" customHeight="1">
      <c r="A285" s="1"/>
      <c r="B285" s="1"/>
      <c r="C285" s="64"/>
      <c r="D285" s="64"/>
      <c r="E285" s="64"/>
      <c r="F285" s="64"/>
      <c r="G285" s="64"/>
      <c r="H285" s="64"/>
      <c r="I285" s="64"/>
      <c r="J285" s="64"/>
      <c r="K285" s="64"/>
      <c r="L285" s="65"/>
      <c r="M285" s="1"/>
      <c r="N285" s="1"/>
      <c r="O285" s="1"/>
    </row>
    <row r="286" spans="1:15" ht="12.75" customHeight="1">
      <c r="A286" s="1"/>
      <c r="B286" s="1"/>
      <c r="C286" s="64"/>
      <c r="D286" s="64"/>
      <c r="E286" s="64"/>
      <c r="F286" s="64"/>
      <c r="G286" s="64"/>
      <c r="H286" s="64"/>
      <c r="I286" s="64"/>
      <c r="J286" s="64"/>
      <c r="K286" s="64"/>
      <c r="L286" s="65"/>
      <c r="M286" s="1"/>
      <c r="N286" s="1"/>
      <c r="O286" s="1"/>
    </row>
    <row r="287" spans="1:15" ht="12.75" customHeight="1">
      <c r="A287" s="1"/>
      <c r="B287" s="1"/>
      <c r="C287" s="64"/>
      <c r="D287" s="64"/>
      <c r="E287" s="64"/>
      <c r="F287" s="64"/>
      <c r="G287" s="64"/>
      <c r="H287" s="64"/>
      <c r="I287" s="64"/>
      <c r="J287" s="64"/>
      <c r="K287" s="64"/>
      <c r="L287" s="65"/>
      <c r="M287" s="1"/>
      <c r="N287" s="1"/>
      <c r="O287" s="1"/>
    </row>
    <row r="288" spans="1:15" ht="12.75" customHeight="1">
      <c r="A288" s="1"/>
      <c r="B288" s="1"/>
      <c r="C288" s="64"/>
      <c r="D288" s="64"/>
      <c r="E288" s="64"/>
      <c r="F288" s="64"/>
      <c r="G288" s="64"/>
      <c r="H288" s="64"/>
      <c r="I288" s="64"/>
      <c r="J288" s="64"/>
      <c r="K288" s="64"/>
      <c r="L288" s="65"/>
      <c r="M288" s="1"/>
      <c r="N288" s="1"/>
      <c r="O288" s="1"/>
    </row>
    <row r="289" spans="1:15" ht="12.75" customHeight="1">
      <c r="A289" s="1"/>
      <c r="B289" s="1"/>
      <c r="C289" s="64"/>
      <c r="D289" s="64"/>
      <c r="E289" s="64"/>
      <c r="F289" s="64"/>
      <c r="G289" s="64"/>
      <c r="H289" s="64"/>
      <c r="I289" s="64"/>
      <c r="J289" s="64"/>
      <c r="K289" s="64"/>
      <c r="L289" s="65"/>
      <c r="M289" s="1"/>
      <c r="N289" s="1"/>
      <c r="O289" s="1"/>
    </row>
    <row r="290" spans="1:15" ht="12.75" customHeight="1">
      <c r="A290" s="1"/>
      <c r="B290" s="1"/>
      <c r="C290" s="64"/>
      <c r="D290" s="64"/>
      <c r="E290" s="64"/>
      <c r="F290" s="64"/>
      <c r="G290" s="64"/>
      <c r="H290" s="64"/>
      <c r="I290" s="64"/>
      <c r="J290" s="64"/>
      <c r="K290" s="64"/>
      <c r="L290" s="65"/>
      <c r="M290" s="1"/>
      <c r="N290" s="1"/>
      <c r="O290" s="1"/>
    </row>
    <row r="291" spans="1:15" ht="12.75" customHeight="1">
      <c r="A291" s="1"/>
      <c r="B291" s="1"/>
      <c r="C291" s="64"/>
      <c r="D291" s="64"/>
      <c r="E291" s="64"/>
      <c r="F291" s="64"/>
      <c r="G291" s="64"/>
      <c r="H291" s="64"/>
      <c r="I291" s="64"/>
      <c r="J291" s="64"/>
      <c r="K291" s="64"/>
      <c r="L291" s="65"/>
      <c r="M291" s="1"/>
      <c r="N291" s="1"/>
      <c r="O291" s="1"/>
    </row>
    <row r="292" spans="1:15" ht="12.75" customHeight="1">
      <c r="A292" s="1"/>
      <c r="B292" s="1"/>
      <c r="C292" s="64"/>
      <c r="D292" s="64"/>
      <c r="E292" s="64"/>
      <c r="F292" s="64"/>
      <c r="G292" s="64"/>
      <c r="H292" s="64"/>
      <c r="I292" s="64"/>
      <c r="J292" s="64"/>
      <c r="K292" s="64"/>
      <c r="L292" s="65"/>
      <c r="M292" s="1"/>
      <c r="N292" s="1"/>
      <c r="O292" s="1"/>
    </row>
    <row r="293" spans="1:15" ht="12.75" customHeight="1">
      <c r="A293" s="1"/>
      <c r="B293" s="1"/>
      <c r="C293" s="64"/>
      <c r="D293" s="64"/>
      <c r="E293" s="64"/>
      <c r="F293" s="64"/>
      <c r="G293" s="64"/>
      <c r="H293" s="64"/>
      <c r="I293" s="64"/>
      <c r="J293" s="64"/>
      <c r="K293" s="64"/>
      <c r="L293" s="65"/>
      <c r="M293" s="1"/>
      <c r="N293" s="1"/>
      <c r="O293" s="1"/>
    </row>
    <row r="294" spans="1:15" ht="12.75" customHeight="1">
      <c r="A294" s="1"/>
      <c r="B294" s="1"/>
      <c r="C294" s="70"/>
      <c r="D294" s="70"/>
      <c r="E294" s="70"/>
      <c r="F294" s="70"/>
      <c r="G294" s="70"/>
      <c r="H294" s="70"/>
      <c r="I294" s="70"/>
      <c r="J294" s="70"/>
      <c r="K294" s="70"/>
      <c r="L294" s="65"/>
      <c r="M294" s="1"/>
      <c r="N294" s="1"/>
      <c r="O294" s="1"/>
    </row>
    <row r="295" spans="1:15" ht="12.75" customHeight="1">
      <c r="A295" s="1"/>
      <c r="B295" s="1"/>
      <c r="C295" s="64"/>
      <c r="D295" s="64"/>
      <c r="E295" s="64"/>
      <c r="F295" s="64"/>
      <c r="G295" s="64"/>
      <c r="H295" s="64"/>
      <c r="I295" s="64"/>
      <c r="J295" s="64"/>
      <c r="K295" s="64"/>
      <c r="L295" s="65"/>
      <c r="M295" s="1"/>
      <c r="N295" s="1"/>
      <c r="O295" s="1"/>
    </row>
    <row r="296" spans="1:15" ht="12.75" customHeight="1">
      <c r="A296" s="1"/>
      <c r="B296" s="1"/>
      <c r="C296" s="64"/>
      <c r="D296" s="64"/>
      <c r="E296" s="64"/>
      <c r="F296" s="64"/>
      <c r="G296" s="64"/>
      <c r="H296" s="64"/>
      <c r="I296" s="64"/>
      <c r="J296" s="64"/>
      <c r="K296" s="64"/>
      <c r="L296" s="65"/>
      <c r="M296" s="1"/>
      <c r="N296" s="1"/>
      <c r="O296" s="1"/>
    </row>
    <row r="297" spans="1:15" ht="12.75" customHeight="1">
      <c r="A297" s="1"/>
      <c r="B297" s="1"/>
      <c r="C297" s="64"/>
      <c r="D297" s="64"/>
      <c r="E297" s="64"/>
      <c r="F297" s="64"/>
      <c r="G297" s="64"/>
      <c r="H297" s="64"/>
      <c r="I297" s="64"/>
      <c r="J297" s="64"/>
      <c r="K297" s="64"/>
      <c r="L297" s="65"/>
      <c r="M297" s="1"/>
      <c r="N297" s="1"/>
      <c r="O297" s="1"/>
    </row>
    <row r="298" spans="1:15" ht="12.75" customHeight="1">
      <c r="A298" s="1"/>
      <c r="B298" s="1"/>
      <c r="C298" s="64"/>
      <c r="D298" s="64"/>
      <c r="E298" s="64"/>
      <c r="F298" s="64"/>
      <c r="G298" s="64"/>
      <c r="H298" s="64"/>
      <c r="I298" s="64"/>
      <c r="J298" s="64"/>
      <c r="K298" s="64"/>
      <c r="L298" s="65"/>
      <c r="M298" s="1"/>
      <c r="N298" s="1"/>
      <c r="O298" s="1"/>
    </row>
    <row r="299" spans="1:15" ht="12.75" customHeight="1">
      <c r="A299" s="1"/>
      <c r="B299" s="1"/>
      <c r="C299" s="64"/>
      <c r="D299" s="64"/>
      <c r="E299" s="64"/>
      <c r="F299" s="64"/>
      <c r="G299" s="64"/>
      <c r="H299" s="64"/>
      <c r="I299" s="64"/>
      <c r="J299" s="64"/>
      <c r="K299" s="64"/>
      <c r="L299" s="65"/>
      <c r="M299" s="1"/>
      <c r="N299" s="1"/>
      <c r="O299" s="1"/>
    </row>
    <row r="300" spans="1:15" ht="12.75" customHeight="1">
      <c r="A300" s="1"/>
      <c r="B300" s="1"/>
      <c r="C300" s="64"/>
      <c r="D300" s="64"/>
      <c r="E300" s="64"/>
      <c r="F300" s="64"/>
      <c r="G300" s="64"/>
      <c r="H300" s="64"/>
      <c r="I300" s="64"/>
      <c r="J300" s="64"/>
      <c r="K300" s="64"/>
      <c r="L300" s="65"/>
      <c r="M300" s="1"/>
      <c r="N300" s="1"/>
      <c r="O300" s="1"/>
    </row>
    <row r="301" spans="1:15" ht="12.75" customHeight="1">
      <c r="A301" s="1"/>
      <c r="B301" s="1"/>
      <c r="C301" s="64"/>
      <c r="D301" s="64"/>
      <c r="E301" s="64"/>
      <c r="F301" s="64"/>
      <c r="G301" s="64"/>
      <c r="H301" s="64"/>
      <c r="I301" s="64"/>
      <c r="J301" s="64"/>
      <c r="K301" s="64"/>
      <c r="L301" s="65"/>
      <c r="M301" s="1"/>
      <c r="N301" s="1"/>
      <c r="O301" s="1"/>
    </row>
    <row r="302" spans="1:15" ht="12.75" customHeight="1">
      <c r="A302" s="1"/>
      <c r="B302" s="1"/>
      <c r="C302" s="64"/>
      <c r="D302" s="64"/>
      <c r="E302" s="64"/>
      <c r="F302" s="64"/>
      <c r="G302" s="64"/>
      <c r="H302" s="64"/>
      <c r="I302" s="64"/>
      <c r="J302" s="64"/>
      <c r="K302" s="64"/>
      <c r="L302" s="65"/>
      <c r="M302" s="1"/>
      <c r="N302" s="1"/>
      <c r="O302" s="1"/>
    </row>
    <row r="303" spans="1:15" ht="12.75" customHeight="1">
      <c r="A303" s="1"/>
      <c r="B303" s="1"/>
      <c r="C303" s="64"/>
      <c r="D303" s="64"/>
      <c r="E303" s="64"/>
      <c r="F303" s="64"/>
      <c r="G303" s="64"/>
      <c r="H303" s="64"/>
      <c r="I303" s="64"/>
      <c r="J303" s="64"/>
      <c r="K303" s="64"/>
      <c r="L303" s="65"/>
      <c r="M303" s="1"/>
      <c r="N303" s="1"/>
      <c r="O303" s="1"/>
    </row>
    <row r="304" spans="1:15" ht="12.75" customHeight="1">
      <c r="A304" s="1"/>
      <c r="B304" s="1"/>
      <c r="C304" s="64"/>
      <c r="D304" s="64"/>
      <c r="E304" s="64"/>
      <c r="F304" s="64"/>
      <c r="G304" s="64"/>
      <c r="H304" s="64"/>
      <c r="I304" s="64"/>
      <c r="J304" s="64"/>
      <c r="K304" s="64"/>
      <c r="L304" s="65"/>
      <c r="M304" s="1"/>
      <c r="N304" s="1"/>
      <c r="O304" s="1"/>
    </row>
    <row r="305" spans="1:15" ht="12.75" customHeight="1">
      <c r="A305" s="1"/>
      <c r="B305" s="1"/>
      <c r="C305" s="64"/>
      <c r="D305" s="64"/>
      <c r="E305" s="64"/>
      <c r="F305" s="64"/>
      <c r="G305" s="64"/>
      <c r="H305" s="64"/>
      <c r="I305" s="64"/>
      <c r="J305" s="64"/>
      <c r="K305" s="64"/>
      <c r="L305" s="65"/>
      <c r="M305" s="1"/>
      <c r="N305" s="1"/>
      <c r="O305" s="1"/>
    </row>
    <row r="306" spans="1:15" ht="12.75" customHeight="1">
      <c r="A306" s="1"/>
      <c r="B306" s="1"/>
      <c r="C306" s="64"/>
      <c r="D306" s="64"/>
      <c r="E306" s="64"/>
      <c r="F306" s="64"/>
      <c r="G306" s="64"/>
      <c r="H306" s="64"/>
      <c r="I306" s="64"/>
      <c r="J306" s="64"/>
      <c r="K306" s="64"/>
      <c r="L306" s="65"/>
      <c r="M306" s="1"/>
      <c r="N306" s="1"/>
      <c r="O306" s="1"/>
    </row>
    <row r="307" spans="1:15" ht="12.75" customHeight="1">
      <c r="A307" s="1"/>
      <c r="B307" s="1"/>
      <c r="C307" s="64"/>
      <c r="D307" s="64"/>
      <c r="E307" s="64"/>
      <c r="F307" s="64"/>
      <c r="G307" s="64"/>
      <c r="H307" s="64"/>
      <c r="I307" s="64"/>
      <c r="J307" s="64"/>
      <c r="K307" s="64"/>
      <c r="L307" s="65"/>
      <c r="M307" s="1"/>
      <c r="N307" s="1"/>
      <c r="O307" s="1"/>
    </row>
    <row r="308" spans="1:15" ht="12.75" customHeight="1">
      <c r="A308" s="1"/>
      <c r="B308" s="1"/>
      <c r="C308" s="64"/>
      <c r="D308" s="64"/>
      <c r="E308" s="64"/>
      <c r="F308" s="64"/>
      <c r="G308" s="64"/>
      <c r="H308" s="64"/>
      <c r="I308" s="64"/>
      <c r="J308" s="64"/>
      <c r="K308" s="64"/>
      <c r="L308" s="65"/>
      <c r="M308" s="1"/>
      <c r="N308" s="1"/>
      <c r="O308" s="1"/>
    </row>
    <row r="309" spans="1:15" ht="12.75" customHeight="1">
      <c r="A309" s="1"/>
      <c r="B309" s="1"/>
      <c r="C309" s="64"/>
      <c r="D309" s="64"/>
      <c r="E309" s="64"/>
      <c r="F309" s="64"/>
      <c r="G309" s="64"/>
      <c r="H309" s="64"/>
      <c r="I309" s="64"/>
      <c r="J309" s="64"/>
      <c r="K309" s="64"/>
      <c r="L309" s="65"/>
      <c r="M309" s="1"/>
      <c r="N309" s="1"/>
      <c r="O309" s="1"/>
    </row>
    <row r="310" spans="1:15" ht="12.75" customHeight="1">
      <c r="A310" s="1"/>
      <c r="B310" s="1"/>
      <c r="C310" s="64"/>
      <c r="D310" s="64"/>
      <c r="E310" s="64"/>
      <c r="F310" s="64"/>
      <c r="G310" s="64"/>
      <c r="H310" s="64"/>
      <c r="I310" s="64"/>
      <c r="J310" s="64"/>
      <c r="K310" s="64"/>
      <c r="L310" s="65"/>
      <c r="M310" s="1"/>
      <c r="N310" s="1"/>
      <c r="O310" s="1"/>
    </row>
    <row r="311" spans="1:15" ht="12.75" customHeight="1">
      <c r="A311" s="1"/>
      <c r="B311" s="1"/>
      <c r="C311" s="64"/>
      <c r="D311" s="64"/>
      <c r="E311" s="64"/>
      <c r="F311" s="64"/>
      <c r="G311" s="64"/>
      <c r="H311" s="64"/>
      <c r="I311" s="64"/>
      <c r="J311" s="64"/>
      <c r="K311" s="64"/>
      <c r="L311" s="65"/>
      <c r="M311" s="1"/>
      <c r="N311" s="1"/>
      <c r="O311" s="1"/>
    </row>
    <row r="312" spans="1:15" ht="12.75" customHeight="1">
      <c r="A312" s="1"/>
      <c r="B312" s="1"/>
      <c r="C312" s="64"/>
      <c r="D312" s="64"/>
      <c r="E312" s="64"/>
      <c r="F312" s="64"/>
      <c r="G312" s="64"/>
      <c r="H312" s="64"/>
      <c r="I312" s="64"/>
      <c r="J312" s="64"/>
      <c r="K312" s="64"/>
      <c r="L312" s="65"/>
      <c r="M312" s="1"/>
      <c r="N312" s="1"/>
      <c r="O312" s="1"/>
    </row>
    <row r="313" spans="1:15" ht="12.75" customHeight="1">
      <c r="A313" s="1"/>
      <c r="B313" s="1"/>
      <c r="C313" s="64"/>
      <c r="D313" s="64"/>
      <c r="E313" s="64"/>
      <c r="F313" s="64"/>
      <c r="G313" s="64"/>
      <c r="H313" s="64"/>
      <c r="I313" s="64"/>
      <c r="J313" s="64"/>
      <c r="K313" s="64"/>
      <c r="L313" s="65"/>
      <c r="M313" s="1"/>
      <c r="N313" s="1"/>
      <c r="O313" s="1"/>
    </row>
    <row r="314" spans="1:15" ht="12.75" customHeight="1">
      <c r="A314" s="1"/>
      <c r="B314" s="1"/>
      <c r="C314" s="64"/>
      <c r="D314" s="64"/>
      <c r="E314" s="64"/>
      <c r="F314" s="64"/>
      <c r="G314" s="64"/>
      <c r="H314" s="64"/>
      <c r="I314" s="64"/>
      <c r="J314" s="64"/>
      <c r="K314" s="64"/>
      <c r="L314" s="65"/>
      <c r="M314" s="1"/>
      <c r="N314" s="1"/>
      <c r="O314" s="1"/>
    </row>
    <row r="315" spans="1:15" ht="12.75" customHeight="1">
      <c r="A315" s="1"/>
      <c r="B315" s="1"/>
      <c r="C315" s="64"/>
      <c r="D315" s="64"/>
      <c r="E315" s="64"/>
      <c r="F315" s="64"/>
      <c r="G315" s="64"/>
      <c r="H315" s="64"/>
      <c r="I315" s="64"/>
      <c r="J315" s="64"/>
      <c r="K315" s="64"/>
      <c r="L315" s="65"/>
      <c r="M315" s="1"/>
      <c r="N315" s="1"/>
      <c r="O315" s="1"/>
    </row>
    <row r="316" spans="1:15" ht="12.75" customHeight="1">
      <c r="A316" s="1"/>
      <c r="B316" s="1"/>
      <c r="C316" s="64"/>
      <c r="D316" s="64"/>
      <c r="E316" s="64"/>
      <c r="F316" s="64"/>
      <c r="G316" s="64"/>
      <c r="H316" s="64"/>
      <c r="I316" s="64"/>
      <c r="J316" s="64"/>
      <c r="K316" s="64"/>
      <c r="L316" s="65"/>
      <c r="M316" s="1"/>
      <c r="N316" s="1"/>
      <c r="O316" s="1"/>
    </row>
    <row r="317" spans="1:15" ht="12.75" customHeight="1">
      <c r="A317" s="1"/>
      <c r="B317" s="1"/>
      <c r="C317" s="64"/>
      <c r="D317" s="64"/>
      <c r="E317" s="64"/>
      <c r="F317" s="64"/>
      <c r="G317" s="64"/>
      <c r="H317" s="64"/>
      <c r="I317" s="64"/>
      <c r="J317" s="64"/>
      <c r="K317" s="64"/>
      <c r="L317" s="65"/>
      <c r="M317" s="1"/>
      <c r="N317" s="1"/>
      <c r="O317" s="1"/>
    </row>
    <row r="318" spans="1:15" ht="12.75" customHeight="1">
      <c r="A318" s="1"/>
      <c r="B318" s="1"/>
      <c r="C318" s="64"/>
      <c r="D318" s="64"/>
      <c r="E318" s="64"/>
      <c r="F318" s="64"/>
      <c r="G318" s="64"/>
      <c r="H318" s="64"/>
      <c r="I318" s="64"/>
      <c r="J318" s="64"/>
      <c r="K318" s="64"/>
      <c r="L318" s="65"/>
      <c r="M318" s="1"/>
      <c r="N318" s="1"/>
      <c r="O318" s="1"/>
    </row>
    <row r="319" spans="1:15" ht="12.75" customHeight="1">
      <c r="A319" s="1"/>
      <c r="B319" s="1"/>
      <c r="C319" s="64"/>
      <c r="D319" s="64"/>
      <c r="E319" s="64"/>
      <c r="F319" s="64"/>
      <c r="G319" s="64"/>
      <c r="H319" s="64"/>
      <c r="I319" s="64"/>
      <c r="J319" s="64"/>
      <c r="K319" s="64"/>
      <c r="L319" s="65"/>
      <c r="M319" s="1"/>
      <c r="N319" s="1"/>
      <c r="O319" s="1"/>
    </row>
    <row r="320" spans="1:15" ht="12.75" customHeight="1">
      <c r="A320" s="1"/>
      <c r="B320" s="1"/>
      <c r="C320" s="64"/>
      <c r="D320" s="64"/>
      <c r="E320" s="64"/>
      <c r="F320" s="64"/>
      <c r="G320" s="64"/>
      <c r="H320" s="64"/>
      <c r="I320" s="64"/>
      <c r="J320" s="64"/>
      <c r="K320" s="64"/>
      <c r="L320" s="65"/>
      <c r="M320" s="1"/>
      <c r="N320" s="1"/>
      <c r="O320" s="1"/>
    </row>
    <row r="321" spans="1:15" ht="12.75" customHeight="1">
      <c r="A321" s="1"/>
      <c r="B321" s="1"/>
      <c r="C321" s="64"/>
      <c r="D321" s="64"/>
      <c r="E321" s="64"/>
      <c r="F321" s="64"/>
      <c r="G321" s="64"/>
      <c r="H321" s="64"/>
      <c r="I321" s="64"/>
      <c r="J321" s="64"/>
      <c r="K321" s="64"/>
      <c r="L321" s="65"/>
      <c r="M321" s="1"/>
      <c r="N321" s="1"/>
      <c r="O321" s="1"/>
    </row>
    <row r="322" spans="1:15" ht="12.75" customHeight="1">
      <c r="A322" s="1"/>
      <c r="B322" s="1"/>
      <c r="C322" s="64"/>
      <c r="D322" s="64"/>
      <c r="E322" s="64"/>
      <c r="F322" s="64"/>
      <c r="G322" s="64"/>
      <c r="H322" s="64"/>
      <c r="I322" s="64"/>
      <c r="J322" s="64"/>
      <c r="K322" s="64"/>
      <c r="L322" s="65"/>
      <c r="M322" s="1"/>
      <c r="N322" s="1"/>
      <c r="O322" s="1"/>
    </row>
    <row r="323" spans="1:15" ht="12.75" customHeight="1">
      <c r="A323" s="1"/>
      <c r="B323" s="1"/>
      <c r="C323" s="64"/>
      <c r="D323" s="64"/>
      <c r="E323" s="64"/>
      <c r="F323" s="64"/>
      <c r="G323" s="64"/>
      <c r="H323" s="64"/>
      <c r="I323" s="64"/>
      <c r="J323" s="64"/>
      <c r="K323" s="64"/>
      <c r="L323" s="65"/>
      <c r="M323" s="1"/>
      <c r="N323" s="1"/>
      <c r="O323" s="1"/>
    </row>
    <row r="324" spans="1:15" ht="12.75" customHeight="1">
      <c r="A324" s="1"/>
      <c r="B324" s="1"/>
      <c r="C324" s="64"/>
      <c r="D324" s="64"/>
      <c r="E324" s="64"/>
      <c r="F324" s="64"/>
      <c r="G324" s="64"/>
      <c r="H324" s="64"/>
      <c r="I324" s="64"/>
      <c r="J324" s="64"/>
      <c r="K324" s="64"/>
      <c r="L324" s="65"/>
      <c r="M324" s="1"/>
      <c r="N324" s="1"/>
      <c r="O324" s="1"/>
    </row>
    <row r="325" spans="1:15" ht="12.75" customHeight="1">
      <c r="A325" s="1"/>
      <c r="B325" s="1"/>
      <c r="C325" s="64"/>
      <c r="D325" s="64"/>
      <c r="E325" s="64"/>
      <c r="F325" s="64"/>
      <c r="G325" s="64"/>
      <c r="H325" s="64"/>
      <c r="I325" s="64"/>
      <c r="J325" s="64"/>
      <c r="K325" s="64"/>
      <c r="L325" s="65"/>
      <c r="M325" s="1"/>
      <c r="N325" s="1"/>
      <c r="O325" s="1"/>
    </row>
    <row r="326" spans="1:15" ht="12.75" customHeight="1">
      <c r="A326" s="1"/>
      <c r="B326" s="1"/>
      <c r="C326" s="64"/>
      <c r="D326" s="64"/>
      <c r="E326" s="64"/>
      <c r="F326" s="64"/>
      <c r="G326" s="64"/>
      <c r="H326" s="64"/>
      <c r="I326" s="64"/>
      <c r="J326" s="64"/>
      <c r="K326" s="64"/>
      <c r="L326" s="65"/>
      <c r="M326" s="1"/>
      <c r="N326" s="1"/>
      <c r="O326" s="1"/>
    </row>
    <row r="327" spans="1:15" ht="12.75" customHeight="1">
      <c r="A327" s="1"/>
      <c r="B327" s="1"/>
      <c r="C327" s="64"/>
      <c r="D327" s="64"/>
      <c r="E327" s="64"/>
      <c r="F327" s="64"/>
      <c r="G327" s="64"/>
      <c r="H327" s="64"/>
      <c r="I327" s="64"/>
      <c r="J327" s="64"/>
      <c r="K327" s="64"/>
      <c r="L327" s="65"/>
      <c r="M327" s="1"/>
      <c r="N327" s="1"/>
      <c r="O327" s="1"/>
    </row>
    <row r="328" spans="1:15" ht="12.75" customHeight="1">
      <c r="A328" s="1"/>
      <c r="B328" s="1"/>
      <c r="C328" s="64"/>
      <c r="D328" s="64"/>
      <c r="E328" s="64"/>
      <c r="F328" s="64"/>
      <c r="G328" s="64"/>
      <c r="H328" s="64"/>
      <c r="I328" s="64"/>
      <c r="J328" s="64"/>
      <c r="K328" s="64"/>
      <c r="L328" s="65"/>
      <c r="M328" s="1"/>
      <c r="N328" s="1"/>
      <c r="O328" s="1"/>
    </row>
    <row r="329" spans="1:15" ht="12.75" customHeight="1">
      <c r="A329" s="1"/>
      <c r="B329" s="1"/>
      <c r="C329" s="64"/>
      <c r="D329" s="64"/>
      <c r="E329" s="64"/>
      <c r="F329" s="64"/>
      <c r="G329" s="64"/>
      <c r="H329" s="64"/>
      <c r="I329" s="64"/>
      <c r="J329" s="64"/>
      <c r="K329" s="64"/>
      <c r="L329" s="65"/>
      <c r="M329" s="1"/>
      <c r="N329" s="1"/>
      <c r="O329" s="1"/>
    </row>
    <row r="330" spans="1:15" ht="12.75" customHeight="1">
      <c r="A330" s="1"/>
      <c r="B330" s="1"/>
      <c r="C330" s="64"/>
      <c r="D330" s="64"/>
      <c r="E330" s="64"/>
      <c r="F330" s="64"/>
      <c r="G330" s="64"/>
      <c r="H330" s="64"/>
      <c r="I330" s="64"/>
      <c r="J330" s="64"/>
      <c r="K330" s="64"/>
      <c r="L330" s="65"/>
      <c r="M330" s="1"/>
      <c r="N330" s="1"/>
      <c r="O330" s="1"/>
    </row>
    <row r="331" spans="1:15" ht="12.75" customHeight="1">
      <c r="A331" s="1"/>
      <c r="B331" s="1"/>
      <c r="C331" s="64"/>
      <c r="D331" s="64"/>
      <c r="E331" s="64"/>
      <c r="F331" s="64"/>
      <c r="G331" s="64"/>
      <c r="H331" s="64"/>
      <c r="I331" s="64"/>
      <c r="J331" s="64"/>
      <c r="K331" s="64"/>
      <c r="L331" s="65"/>
      <c r="M331" s="1"/>
      <c r="N331" s="1"/>
      <c r="O331" s="1"/>
    </row>
    <row r="332" spans="1:15" ht="12.75" customHeight="1">
      <c r="A332" s="1"/>
      <c r="B332" s="1"/>
      <c r="C332" s="64"/>
      <c r="D332" s="64"/>
      <c r="E332" s="64"/>
      <c r="F332" s="64"/>
      <c r="G332" s="64"/>
      <c r="H332" s="64"/>
      <c r="I332" s="64"/>
      <c r="J332" s="64"/>
      <c r="K332" s="64"/>
      <c r="L332" s="65"/>
      <c r="M332" s="1"/>
      <c r="N332" s="1"/>
      <c r="O332" s="1"/>
    </row>
    <row r="333" spans="1:15" ht="12.75" customHeight="1">
      <c r="A333" s="1"/>
      <c r="B333" s="1"/>
      <c r="C333" s="64"/>
      <c r="D333" s="64"/>
      <c r="E333" s="64"/>
      <c r="F333" s="64"/>
      <c r="G333" s="64"/>
      <c r="H333" s="64"/>
      <c r="I333" s="64"/>
      <c r="J333" s="64"/>
      <c r="K333" s="64"/>
      <c r="L333" s="65"/>
      <c r="M333" s="1"/>
      <c r="N333" s="1"/>
      <c r="O333" s="1"/>
    </row>
    <row r="334" spans="1:15" ht="12.75" customHeight="1">
      <c r="A334" s="1"/>
      <c r="B334" s="1"/>
      <c r="C334" s="64"/>
      <c r="D334" s="64"/>
      <c r="E334" s="64"/>
      <c r="F334" s="64"/>
      <c r="G334" s="64"/>
      <c r="H334" s="64"/>
      <c r="I334" s="64"/>
      <c r="J334" s="64"/>
      <c r="K334" s="64"/>
      <c r="L334" s="65"/>
      <c r="M334" s="1"/>
      <c r="N334" s="1"/>
      <c r="O334" s="1"/>
    </row>
    <row r="335" spans="1:15" ht="12.75" customHeight="1">
      <c r="A335" s="1"/>
      <c r="B335" s="1"/>
      <c r="C335" s="70"/>
      <c r="D335" s="70"/>
      <c r="E335" s="64"/>
      <c r="F335" s="64"/>
      <c r="G335" s="64"/>
      <c r="H335" s="70"/>
      <c r="I335" s="70"/>
      <c r="J335" s="70"/>
      <c r="K335" s="70"/>
      <c r="L335" s="65"/>
      <c r="M335" s="1"/>
      <c r="N335" s="1"/>
      <c r="O335" s="1"/>
    </row>
    <row r="336" spans="1:15" ht="12.75" customHeight="1">
      <c r="A336" s="1"/>
      <c r="B336" s="1"/>
      <c r="C336" s="64"/>
      <c r="D336" s="64"/>
      <c r="E336" s="64"/>
      <c r="F336" s="64"/>
      <c r="G336" s="64"/>
      <c r="H336" s="64"/>
      <c r="I336" s="64"/>
      <c r="J336" s="64"/>
      <c r="K336" s="64"/>
      <c r="L336" s="65"/>
      <c r="M336" s="1"/>
      <c r="N336" s="1"/>
      <c r="O336" s="1"/>
    </row>
    <row r="337" spans="1:15" ht="12.75" customHeight="1">
      <c r="A337" s="1"/>
      <c r="B337" s="1"/>
      <c r="C337" s="64"/>
      <c r="D337" s="64"/>
      <c r="E337" s="64"/>
      <c r="F337" s="64"/>
      <c r="G337" s="64"/>
      <c r="H337" s="64"/>
      <c r="I337" s="64"/>
      <c r="J337" s="64"/>
      <c r="K337" s="64"/>
      <c r="L337" s="65"/>
      <c r="M337" s="1"/>
      <c r="N337" s="1"/>
      <c r="O337" s="1"/>
    </row>
    <row r="338" spans="1:15" ht="12.75" customHeight="1">
      <c r="A338" s="1"/>
      <c r="B338" s="1"/>
      <c r="C338" s="64"/>
      <c r="D338" s="64"/>
      <c r="E338" s="64"/>
      <c r="F338" s="64"/>
      <c r="G338" s="64"/>
      <c r="H338" s="64"/>
      <c r="I338" s="64"/>
      <c r="J338" s="64"/>
      <c r="K338" s="64"/>
      <c r="L338" s="65"/>
      <c r="M338" s="1"/>
      <c r="N338" s="1"/>
      <c r="O338" s="1"/>
    </row>
    <row r="339" spans="1:15" ht="12.75" customHeight="1">
      <c r="A339" s="1"/>
      <c r="B339" s="1"/>
      <c r="C339" s="64"/>
      <c r="D339" s="64"/>
      <c r="E339" s="64"/>
      <c r="F339" s="64"/>
      <c r="G339" s="64"/>
      <c r="H339" s="64"/>
      <c r="I339" s="64"/>
      <c r="J339" s="64"/>
      <c r="K339" s="64"/>
      <c r="L339" s="65"/>
      <c r="M339" s="1"/>
      <c r="N339" s="1"/>
      <c r="O339" s="1"/>
    </row>
    <row r="340" spans="1:15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51"/>
      <c r="M340" s="1"/>
      <c r="N340" s="1"/>
      <c r="O340" s="1"/>
    </row>
    <row r="341" spans="1:15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51"/>
      <c r="M341" s="1"/>
      <c r="N341" s="1"/>
      <c r="O341" s="1"/>
    </row>
    <row r="342" spans="1:15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51"/>
      <c r="M342" s="1"/>
      <c r="N342" s="1"/>
      <c r="O342" s="1"/>
    </row>
    <row r="343" spans="1:15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51"/>
      <c r="M343" s="1"/>
      <c r="N343" s="1"/>
      <c r="O343" s="1"/>
    </row>
    <row r="344" spans="1:15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51"/>
      <c r="M344" s="1"/>
      <c r="N344" s="1"/>
      <c r="O344" s="1"/>
    </row>
    <row r="345" spans="1:1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51"/>
      <c r="M345" s="1"/>
      <c r="N345" s="1"/>
      <c r="O345" s="1"/>
    </row>
    <row r="346" spans="1:15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51"/>
      <c r="M346" s="1"/>
      <c r="N346" s="1"/>
      <c r="O346" s="1"/>
    </row>
    <row r="347" spans="1:15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51"/>
      <c r="M347" s="1"/>
      <c r="N347" s="1"/>
      <c r="O347" s="1"/>
    </row>
    <row r="348" spans="1:15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51"/>
      <c r="M348" s="1"/>
      <c r="N348" s="1"/>
      <c r="O348" s="1"/>
    </row>
    <row r="349" spans="1:15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51"/>
      <c r="M349" s="1"/>
      <c r="N349" s="1"/>
      <c r="O349" s="1"/>
    </row>
    <row r="350" spans="1:15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51"/>
      <c r="M350" s="1"/>
      <c r="N350" s="1"/>
      <c r="O350" s="1"/>
    </row>
    <row r="351" spans="1:15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51"/>
      <c r="M351" s="1"/>
      <c r="N351" s="1"/>
      <c r="O351" s="1"/>
    </row>
    <row r="352" spans="1:15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51"/>
      <c r="M352" s="1"/>
      <c r="N352" s="1"/>
      <c r="O352" s="1"/>
    </row>
    <row r="353" spans="1:15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51"/>
      <c r="M353" s="1"/>
      <c r="N353" s="1"/>
      <c r="O353" s="1"/>
    </row>
    <row r="354" spans="1:15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51"/>
      <c r="M354" s="1"/>
      <c r="N354" s="1"/>
      <c r="O354" s="1"/>
    </row>
    <row r="355" spans="1:1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51"/>
      <c r="M355" s="1"/>
      <c r="N355" s="1"/>
      <c r="O355" s="1"/>
    </row>
    <row r="356" spans="1:15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51"/>
      <c r="M356" s="1"/>
      <c r="N356" s="1"/>
      <c r="O356" s="1"/>
    </row>
    <row r="357" spans="1:15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51"/>
      <c r="M357" s="1"/>
      <c r="N357" s="1"/>
      <c r="O357" s="1"/>
    </row>
    <row r="358" spans="1:15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51"/>
      <c r="M358" s="1"/>
      <c r="N358" s="1"/>
      <c r="O358" s="1"/>
    </row>
    <row r="359" spans="1:15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51"/>
      <c r="M359" s="1"/>
      <c r="N359" s="1"/>
      <c r="O359" s="1"/>
    </row>
    <row r="360" spans="1:15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51"/>
      <c r="M360" s="1"/>
      <c r="N360" s="1"/>
      <c r="O360" s="1"/>
    </row>
    <row r="361" spans="1:15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51"/>
      <c r="M361" s="1"/>
      <c r="N361" s="1"/>
      <c r="O361" s="1"/>
    </row>
    <row r="362" spans="1:15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51"/>
      <c r="M362" s="1"/>
      <c r="N362" s="1"/>
      <c r="O362" s="1"/>
    </row>
    <row r="363" spans="1:15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51"/>
      <c r="M363" s="1"/>
      <c r="N363" s="1"/>
      <c r="O363" s="1"/>
    </row>
    <row r="364" spans="1:15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51"/>
      <c r="M364" s="1"/>
      <c r="N364" s="1"/>
      <c r="O364" s="1"/>
    </row>
    <row r="365" spans="1:1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51"/>
      <c r="M365" s="1"/>
      <c r="N365" s="1"/>
      <c r="O365" s="1"/>
    </row>
    <row r="366" spans="1:15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51"/>
      <c r="M366" s="1"/>
      <c r="N366" s="1"/>
      <c r="O366" s="1"/>
    </row>
    <row r="367" spans="1:15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51"/>
      <c r="M367" s="1"/>
      <c r="N367" s="1"/>
      <c r="O367" s="1"/>
    </row>
    <row r="368" spans="1:15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51"/>
      <c r="M368" s="1"/>
      <c r="N368" s="1"/>
      <c r="O368" s="1"/>
    </row>
    <row r="369" spans="1:15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51"/>
      <c r="M369" s="1"/>
      <c r="N369" s="1"/>
      <c r="O369" s="1"/>
    </row>
    <row r="370" spans="1:15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51"/>
      <c r="M370" s="1"/>
      <c r="N370" s="1"/>
      <c r="O370" s="1"/>
    </row>
    <row r="371" spans="1:15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51"/>
      <c r="M371" s="1"/>
      <c r="N371" s="1"/>
      <c r="O371" s="1"/>
    </row>
    <row r="372" spans="1:15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51"/>
      <c r="M372" s="1"/>
      <c r="N372" s="1"/>
      <c r="O372" s="1"/>
    </row>
    <row r="373" spans="1:15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51"/>
      <c r="M373" s="1"/>
      <c r="N373" s="1"/>
      <c r="O373" s="1"/>
    </row>
    <row r="374" spans="1:15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51"/>
      <c r="M374" s="1"/>
      <c r="N374" s="1"/>
      <c r="O374" s="1"/>
    </row>
    <row r="375" spans="1:1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51"/>
      <c r="M375" s="1"/>
      <c r="N375" s="1"/>
      <c r="O375" s="1"/>
    </row>
    <row r="376" spans="1:15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51"/>
      <c r="M376" s="1"/>
      <c r="N376" s="1"/>
      <c r="O376" s="1"/>
    </row>
    <row r="377" spans="1:15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51"/>
      <c r="M377" s="1"/>
      <c r="N377" s="1"/>
      <c r="O377" s="1"/>
    </row>
    <row r="378" spans="1:15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51"/>
      <c r="M378" s="1"/>
      <c r="N378" s="1"/>
      <c r="O378" s="1"/>
    </row>
    <row r="379" spans="1:15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51"/>
      <c r="M379" s="1"/>
      <c r="N379" s="1"/>
      <c r="O379" s="1"/>
    </row>
    <row r="380" spans="1:15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51"/>
      <c r="M380" s="1"/>
      <c r="N380" s="1"/>
      <c r="O380" s="1"/>
    </row>
    <row r="381" spans="1:15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51"/>
      <c r="M381" s="1"/>
      <c r="N381" s="1"/>
      <c r="O381" s="1"/>
    </row>
    <row r="382" spans="1:15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51"/>
      <c r="M382" s="1"/>
      <c r="N382" s="1"/>
      <c r="O382" s="1"/>
    </row>
    <row r="383" spans="1:15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51"/>
      <c r="M383" s="1"/>
      <c r="N383" s="1"/>
      <c r="O383" s="1"/>
    </row>
    <row r="384" spans="1:15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51"/>
      <c r="M384" s="1"/>
      <c r="N384" s="1"/>
      <c r="O384" s="1"/>
    </row>
    <row r="385" spans="1:1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51"/>
      <c r="M385" s="1"/>
      <c r="N385" s="1"/>
      <c r="O385" s="1"/>
    </row>
    <row r="386" spans="1:15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51"/>
      <c r="M386" s="1"/>
      <c r="N386" s="1"/>
      <c r="O386" s="1"/>
    </row>
    <row r="387" spans="1:15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51"/>
      <c r="M387" s="1"/>
      <c r="N387" s="1"/>
      <c r="O387" s="1"/>
    </row>
    <row r="388" spans="1:15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51"/>
      <c r="M388" s="1"/>
      <c r="N388" s="1"/>
      <c r="O388" s="1"/>
    </row>
    <row r="389" spans="1:15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51"/>
      <c r="M389" s="1"/>
      <c r="N389" s="1"/>
      <c r="O389" s="1"/>
    </row>
    <row r="390" spans="1:15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51"/>
      <c r="M390" s="1"/>
      <c r="N390" s="1"/>
      <c r="O390" s="1"/>
    </row>
    <row r="391" spans="1:15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51"/>
      <c r="M391" s="1"/>
      <c r="N391" s="1"/>
      <c r="O391" s="1"/>
    </row>
    <row r="392" spans="1:15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51"/>
      <c r="M392" s="1"/>
      <c r="N392" s="1"/>
      <c r="O392" s="1"/>
    </row>
    <row r="393" spans="1:15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51"/>
      <c r="M393" s="1"/>
      <c r="N393" s="1"/>
      <c r="O393" s="1"/>
    </row>
    <row r="394" spans="1:15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51"/>
      <c r="M394" s="1"/>
      <c r="N394" s="1"/>
      <c r="O394" s="1"/>
    </row>
    <row r="395" spans="1:1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51"/>
      <c r="M395" s="1"/>
      <c r="N395" s="1"/>
      <c r="O395" s="1"/>
    </row>
    <row r="396" spans="1:15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51"/>
      <c r="M396" s="1"/>
      <c r="N396" s="1"/>
      <c r="O396" s="1"/>
    </row>
    <row r="397" spans="1:15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51"/>
      <c r="M397" s="1"/>
      <c r="N397" s="1"/>
      <c r="O397" s="1"/>
    </row>
    <row r="398" spans="1:15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51"/>
      <c r="M398" s="1"/>
      <c r="N398" s="1"/>
      <c r="O398" s="1"/>
    </row>
    <row r="399" spans="1:15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51"/>
      <c r="M399" s="1"/>
      <c r="N399" s="1"/>
      <c r="O399" s="1"/>
    </row>
    <row r="400" spans="1:15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51"/>
      <c r="M400" s="1"/>
      <c r="N400" s="1"/>
      <c r="O400" s="1"/>
    </row>
    <row r="401" spans="1:15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51"/>
      <c r="M401" s="1"/>
      <c r="N401" s="1"/>
      <c r="O401" s="1"/>
    </row>
    <row r="402" spans="1:15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51"/>
      <c r="M402" s="1"/>
      <c r="N402" s="1"/>
      <c r="O402" s="1"/>
    </row>
    <row r="403" spans="1:15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51"/>
      <c r="M403" s="1"/>
      <c r="N403" s="1"/>
      <c r="O403" s="1"/>
    </row>
    <row r="404" spans="1:15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51"/>
      <c r="M404" s="1"/>
      <c r="N404" s="1"/>
      <c r="O404" s="1"/>
    </row>
    <row r="405" spans="1:1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51"/>
      <c r="M405" s="1"/>
      <c r="N405" s="1"/>
      <c r="O405" s="1"/>
    </row>
    <row r="406" spans="1:15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51"/>
      <c r="M406" s="1"/>
      <c r="N406" s="1"/>
      <c r="O406" s="1"/>
    </row>
    <row r="407" spans="1:15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51"/>
      <c r="M407" s="1"/>
      <c r="N407" s="1"/>
      <c r="O407" s="1"/>
    </row>
    <row r="408" spans="1:15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51"/>
      <c r="M408" s="1"/>
      <c r="N408" s="1"/>
      <c r="O408" s="1"/>
    </row>
    <row r="409" spans="1:15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51"/>
      <c r="M409" s="1"/>
      <c r="N409" s="1"/>
      <c r="O409" s="1"/>
    </row>
    <row r="410" spans="1:15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51"/>
      <c r="M410" s="1"/>
      <c r="N410" s="1"/>
      <c r="O410" s="1"/>
    </row>
    <row r="411" spans="1:15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51"/>
      <c r="M411" s="1"/>
      <c r="N411" s="1"/>
      <c r="O411" s="1"/>
    </row>
    <row r="412" spans="1:15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51"/>
      <c r="M412" s="1"/>
      <c r="N412" s="1"/>
      <c r="O412" s="1"/>
    </row>
    <row r="413" spans="1:15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51"/>
      <c r="M413" s="1"/>
      <c r="N413" s="1"/>
      <c r="O413" s="1"/>
    </row>
    <row r="414" spans="1:15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51"/>
      <c r="M414" s="1"/>
      <c r="N414" s="1"/>
      <c r="O414" s="1"/>
    </row>
    <row r="415" spans="1: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51"/>
      <c r="M415" s="1"/>
      <c r="N415" s="1"/>
      <c r="O415" s="1"/>
    </row>
    <row r="416" spans="1:15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51"/>
      <c r="M416" s="1"/>
      <c r="N416" s="1"/>
      <c r="O416" s="1"/>
    </row>
    <row r="417" spans="1:15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51"/>
      <c r="M417" s="1"/>
      <c r="N417" s="1"/>
      <c r="O417" s="1"/>
    </row>
    <row r="418" spans="1:15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51"/>
      <c r="M418" s="1"/>
      <c r="N418" s="1"/>
      <c r="O418" s="1"/>
    </row>
    <row r="419" spans="1:15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51"/>
      <c r="M419" s="1"/>
      <c r="N419" s="1"/>
      <c r="O419" s="1"/>
    </row>
    <row r="420" spans="1:15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51"/>
      <c r="M420" s="1"/>
      <c r="N420" s="1"/>
      <c r="O420" s="1"/>
    </row>
    <row r="421" spans="1:15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51"/>
      <c r="M421" s="1"/>
      <c r="N421" s="1"/>
      <c r="O421" s="1"/>
    </row>
    <row r="422" spans="1:15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51"/>
      <c r="M422" s="1"/>
      <c r="N422" s="1"/>
      <c r="O422" s="1"/>
    </row>
    <row r="423" spans="1:15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51"/>
      <c r="M423" s="1"/>
      <c r="N423" s="1"/>
      <c r="O423" s="1"/>
    </row>
    <row r="424" spans="1:15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51"/>
      <c r="M424" s="1"/>
      <c r="N424" s="1"/>
      <c r="O424" s="1"/>
    </row>
    <row r="425" spans="1:1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51"/>
      <c r="M425" s="1"/>
      <c r="N425" s="1"/>
      <c r="O425" s="1"/>
    </row>
    <row r="426" spans="1:15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51"/>
      <c r="M426" s="1"/>
      <c r="N426" s="1"/>
      <c r="O426" s="1"/>
    </row>
    <row r="427" spans="1:15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51"/>
      <c r="M427" s="1"/>
      <c r="N427" s="1"/>
      <c r="O427" s="1"/>
    </row>
    <row r="428" spans="1:15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51"/>
      <c r="M428" s="1"/>
      <c r="N428" s="1"/>
      <c r="O428" s="1"/>
    </row>
    <row r="429" spans="1:15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51"/>
      <c r="M429" s="1"/>
      <c r="N429" s="1"/>
      <c r="O429" s="1"/>
    </row>
    <row r="430" spans="1:15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51"/>
      <c r="M430" s="1"/>
      <c r="N430" s="1"/>
      <c r="O430" s="1"/>
    </row>
    <row r="431" spans="1:15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51"/>
      <c r="M431" s="1"/>
      <c r="N431" s="1"/>
      <c r="O431" s="1"/>
    </row>
    <row r="432" spans="1:15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51"/>
      <c r="M432" s="1"/>
      <c r="N432" s="1"/>
      <c r="O432" s="1"/>
    </row>
    <row r="433" spans="1:15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51"/>
      <c r="M433" s="1"/>
      <c r="N433" s="1"/>
      <c r="O433" s="1"/>
    </row>
    <row r="434" spans="1:15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51"/>
      <c r="M434" s="1"/>
      <c r="N434" s="1"/>
      <c r="O434" s="1"/>
    </row>
    <row r="435" spans="1:1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51"/>
      <c r="M435" s="1"/>
      <c r="N435" s="1"/>
      <c r="O435" s="1"/>
    </row>
    <row r="436" spans="1:15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51"/>
      <c r="M436" s="1"/>
      <c r="N436" s="1"/>
      <c r="O436" s="1"/>
    </row>
    <row r="437" spans="1:15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51"/>
      <c r="M437" s="1"/>
      <c r="N437" s="1"/>
      <c r="O437" s="1"/>
    </row>
    <row r="438" spans="1:15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51"/>
      <c r="M438" s="1"/>
      <c r="N438" s="1"/>
      <c r="O438" s="1"/>
    </row>
    <row r="439" spans="1:15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51"/>
      <c r="M439" s="1"/>
      <c r="N439" s="1"/>
      <c r="O439" s="1"/>
    </row>
    <row r="440" spans="1:15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51"/>
      <c r="M440" s="1"/>
      <c r="N440" s="1"/>
      <c r="O440" s="1"/>
    </row>
    <row r="441" spans="1:15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51"/>
      <c r="M441" s="1"/>
      <c r="N441" s="1"/>
      <c r="O441" s="1"/>
    </row>
    <row r="442" spans="1:15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51"/>
      <c r="M442" s="1"/>
      <c r="N442" s="1"/>
      <c r="O442" s="1"/>
    </row>
    <row r="443" spans="1:15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51"/>
      <c r="M443" s="1"/>
      <c r="N443" s="1"/>
      <c r="O443" s="1"/>
    </row>
    <row r="444" spans="1:15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51"/>
      <c r="M444" s="1"/>
      <c r="N444" s="1"/>
      <c r="O444" s="1"/>
    </row>
    <row r="445" spans="1:1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51"/>
      <c r="M445" s="1"/>
      <c r="N445" s="1"/>
      <c r="O445" s="1"/>
    </row>
    <row r="446" spans="1:15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51"/>
      <c r="M446" s="1"/>
      <c r="N446" s="1"/>
      <c r="O446" s="1"/>
    </row>
  </sheetData>
  <mergeCells count="6">
    <mergeCell ref="E8:G8"/>
    <mergeCell ref="H8:J8"/>
    <mergeCell ref="A8:A9"/>
    <mergeCell ref="B8:B9"/>
    <mergeCell ref="C8:C9"/>
    <mergeCell ref="D8:D9"/>
  </mergeCells>
  <hyperlinks>
    <hyperlink ref="M5" location="Main!A1" display="Back to Main Page"/>
  </hyperlinks>
  <pageMargins left="0.7" right="0.7" top="0.75" bottom="0.75" header="0" footer="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1"/>
  <sheetViews>
    <sheetView zoomScale="85" zoomScaleNormal="85" workbookViewId="0">
      <pane ySplit="10" topLeftCell="A11" activePane="bottomLeft" state="frozen"/>
      <selection pane="bottomLeft" activeCell="B11" sqref="B11"/>
    </sheetView>
  </sheetViews>
  <sheetFormatPr defaultColWidth="14.42578125" defaultRowHeight="15" customHeight="1"/>
  <cols>
    <col min="1" max="1" width="7.28515625" customWidth="1"/>
    <col min="2" max="2" width="14.28515625" customWidth="1"/>
    <col min="3" max="3" width="12.7109375" customWidth="1"/>
    <col min="4" max="4" width="12.28515625" customWidth="1"/>
    <col min="5" max="6" width="9.7109375" customWidth="1"/>
    <col min="7" max="10" width="11.42578125" customWidth="1"/>
    <col min="11" max="11" width="10" customWidth="1"/>
    <col min="12" max="12" width="10.5703125" customWidth="1"/>
    <col min="13" max="13" width="11.85546875" customWidth="1"/>
    <col min="14" max="15" width="9.28515625" customWidth="1"/>
  </cols>
  <sheetData>
    <row r="1" spans="1:15" ht="12.75" customHeight="1">
      <c r="A1" s="322"/>
      <c r="B1" s="323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1:15" ht="12.75" customHeight="1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</row>
    <row r="3" spans="1:15" ht="12.7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</row>
    <row r="4" spans="1:15" ht="12.75" customHeight="1">
      <c r="A4" s="22"/>
      <c r="B4" s="22"/>
      <c r="C4" s="22"/>
      <c r="D4" s="22"/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</row>
    <row r="5" spans="1:15" ht="26.2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23" t="s">
        <v>311</v>
      </c>
      <c r="M5" s="1"/>
      <c r="N5" s="1"/>
      <c r="O5" s="1"/>
    </row>
    <row r="6" spans="1:15" ht="12.75" customHeight="1">
      <c r="A6" s="75" t="s">
        <v>15</v>
      </c>
      <c r="B6" s="1"/>
      <c r="C6" s="1"/>
      <c r="D6" s="1"/>
      <c r="E6" s="1"/>
      <c r="F6" s="1"/>
      <c r="G6" s="1"/>
      <c r="H6" s="1"/>
      <c r="I6" s="1"/>
      <c r="J6" s="1"/>
      <c r="K6" s="7">
        <f>Main!B10</f>
        <v>45140</v>
      </c>
      <c r="L6" s="1"/>
      <c r="M6" s="1"/>
      <c r="N6" s="1"/>
      <c r="O6" s="1"/>
    </row>
    <row r="7" spans="1:15" ht="12.75" customHeight="1">
      <c r="B7" s="1"/>
      <c r="C7" s="1" t="s">
        <v>312</v>
      </c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ht="12.75" customHeight="1">
      <c r="A8" s="72"/>
      <c r="B8" s="5"/>
      <c r="C8" s="5"/>
      <c r="D8" s="5"/>
      <c r="E8" s="5"/>
      <c r="F8" s="5"/>
      <c r="G8" s="76"/>
      <c r="H8" s="5"/>
      <c r="I8" s="5"/>
      <c r="J8" s="5"/>
      <c r="K8" s="5"/>
      <c r="L8" s="5"/>
      <c r="M8" s="5"/>
      <c r="N8" s="1"/>
      <c r="O8" s="1"/>
    </row>
    <row r="9" spans="1:15" ht="13.5" customHeight="1">
      <c r="A9" s="315" t="s">
        <v>16</v>
      </c>
      <c r="B9" s="317" t="s">
        <v>18</v>
      </c>
      <c r="C9" s="321" t="s">
        <v>20</v>
      </c>
      <c r="D9" s="321" t="s">
        <v>21</v>
      </c>
      <c r="E9" s="312" t="s">
        <v>22</v>
      </c>
      <c r="F9" s="313"/>
      <c r="G9" s="314"/>
      <c r="H9" s="312" t="s">
        <v>23</v>
      </c>
      <c r="I9" s="313"/>
      <c r="J9" s="314"/>
      <c r="K9" s="26"/>
      <c r="L9" s="27"/>
      <c r="M9" s="53"/>
      <c r="N9" s="1"/>
      <c r="O9" s="1"/>
    </row>
    <row r="10" spans="1:15" ht="42.75" customHeight="1">
      <c r="A10" s="319"/>
      <c r="B10" s="320"/>
      <c r="C10" s="320"/>
      <c r="D10" s="320"/>
      <c r="E10" s="12" t="s">
        <v>25</v>
      </c>
      <c r="F10" s="12" t="s">
        <v>26</v>
      </c>
      <c r="G10" s="12" t="s">
        <v>27</v>
      </c>
      <c r="H10" s="12" t="s">
        <v>28</v>
      </c>
      <c r="I10" s="12" t="s">
        <v>29</v>
      </c>
      <c r="J10" s="12" t="s">
        <v>30</v>
      </c>
      <c r="K10" s="12" t="s">
        <v>31</v>
      </c>
      <c r="L10" s="29" t="s">
        <v>32</v>
      </c>
      <c r="M10" s="55" t="s">
        <v>258</v>
      </c>
      <c r="N10" s="1"/>
      <c r="O10" s="1"/>
    </row>
    <row r="11" spans="1:15" ht="12" customHeight="1">
      <c r="A11" s="33">
        <v>1</v>
      </c>
      <c r="B11" s="58" t="s">
        <v>313</v>
      </c>
      <c r="C11" s="31">
        <v>518.35</v>
      </c>
      <c r="D11" s="38">
        <v>518.85</v>
      </c>
      <c r="E11" s="38">
        <v>510.80000000000007</v>
      </c>
      <c r="F11" s="38">
        <v>503.25000000000006</v>
      </c>
      <c r="G11" s="38">
        <v>495.2000000000001</v>
      </c>
      <c r="H11" s="38">
        <v>526.40000000000009</v>
      </c>
      <c r="I11" s="38">
        <v>534.45000000000005</v>
      </c>
      <c r="J11" s="38">
        <v>542</v>
      </c>
      <c r="K11" s="31">
        <v>526.9</v>
      </c>
      <c r="L11" s="31">
        <v>511.3</v>
      </c>
      <c r="M11" s="31">
        <v>3.1981700000000002</v>
      </c>
      <c r="N11" s="1"/>
      <c r="O11" s="1"/>
    </row>
    <row r="12" spans="1:15" ht="12" customHeight="1">
      <c r="A12" s="33">
        <v>2</v>
      </c>
      <c r="B12" s="58" t="s">
        <v>314</v>
      </c>
      <c r="C12" s="31">
        <v>28590.45</v>
      </c>
      <c r="D12" s="38">
        <v>28729.783333333336</v>
      </c>
      <c r="E12" s="38">
        <v>28361.666666666672</v>
      </c>
      <c r="F12" s="38">
        <v>28132.883333333335</v>
      </c>
      <c r="G12" s="38">
        <v>27764.76666666667</v>
      </c>
      <c r="H12" s="38">
        <v>28958.566666666673</v>
      </c>
      <c r="I12" s="38">
        <v>29326.683333333334</v>
      </c>
      <c r="J12" s="38">
        <v>29555.466666666674</v>
      </c>
      <c r="K12" s="31">
        <v>29097.9</v>
      </c>
      <c r="L12" s="31">
        <v>28501</v>
      </c>
      <c r="M12" s="31">
        <v>0.14027000000000001</v>
      </c>
      <c r="N12" s="1"/>
      <c r="O12" s="1"/>
    </row>
    <row r="13" spans="1:15" ht="12" customHeight="1">
      <c r="A13" s="33">
        <v>3</v>
      </c>
      <c r="B13" s="58" t="s">
        <v>317</v>
      </c>
      <c r="C13" s="31">
        <v>597</v>
      </c>
      <c r="D13" s="38">
        <v>598.19999999999993</v>
      </c>
      <c r="E13" s="38">
        <v>593.39999999999986</v>
      </c>
      <c r="F13" s="38">
        <v>589.79999999999995</v>
      </c>
      <c r="G13" s="38">
        <v>584.99999999999989</v>
      </c>
      <c r="H13" s="38">
        <v>601.79999999999984</v>
      </c>
      <c r="I13" s="38">
        <v>606.5999999999998</v>
      </c>
      <c r="J13" s="38">
        <v>610.19999999999982</v>
      </c>
      <c r="K13" s="31">
        <v>603</v>
      </c>
      <c r="L13" s="31">
        <v>594.6</v>
      </c>
      <c r="M13" s="31">
        <v>4.7333999999999996</v>
      </c>
      <c r="N13" s="1"/>
      <c r="O13" s="1"/>
    </row>
    <row r="14" spans="1:15" ht="12" customHeight="1">
      <c r="A14" s="33">
        <v>4</v>
      </c>
      <c r="B14" s="58" t="s">
        <v>40</v>
      </c>
      <c r="C14" s="31">
        <v>476.95</v>
      </c>
      <c r="D14" s="38">
        <v>474.36666666666662</v>
      </c>
      <c r="E14" s="38">
        <v>470.73333333333323</v>
      </c>
      <c r="F14" s="38">
        <v>464.51666666666659</v>
      </c>
      <c r="G14" s="38">
        <v>460.88333333333321</v>
      </c>
      <c r="H14" s="38">
        <v>480.58333333333326</v>
      </c>
      <c r="I14" s="38">
        <v>484.21666666666658</v>
      </c>
      <c r="J14" s="38">
        <v>490.43333333333328</v>
      </c>
      <c r="K14" s="31">
        <v>478</v>
      </c>
      <c r="L14" s="31">
        <v>468.15</v>
      </c>
      <c r="M14" s="31">
        <v>15.83896</v>
      </c>
      <c r="N14" s="1"/>
      <c r="O14" s="1"/>
    </row>
    <row r="15" spans="1:15" ht="12" customHeight="1">
      <c r="A15" s="33">
        <v>5</v>
      </c>
      <c r="B15" s="58" t="s">
        <v>318</v>
      </c>
      <c r="C15" s="31">
        <v>1555.7</v>
      </c>
      <c r="D15" s="38">
        <v>1554.5333333333335</v>
      </c>
      <c r="E15" s="38">
        <v>1549.0666666666671</v>
      </c>
      <c r="F15" s="38">
        <v>1542.4333333333336</v>
      </c>
      <c r="G15" s="38">
        <v>1536.9666666666672</v>
      </c>
      <c r="H15" s="38">
        <v>1561.166666666667</v>
      </c>
      <c r="I15" s="38">
        <v>1566.6333333333337</v>
      </c>
      <c r="J15" s="38">
        <v>1573.2666666666669</v>
      </c>
      <c r="K15" s="31">
        <v>1560</v>
      </c>
      <c r="L15" s="31">
        <v>1547.9</v>
      </c>
      <c r="M15" s="31">
        <v>1.14836</v>
      </c>
      <c r="N15" s="1"/>
      <c r="O15" s="1"/>
    </row>
    <row r="16" spans="1:15" ht="12" customHeight="1">
      <c r="A16" s="33">
        <v>6</v>
      </c>
      <c r="B16" s="58" t="s">
        <v>42</v>
      </c>
      <c r="C16" s="31">
        <v>4519.6499999999996</v>
      </c>
      <c r="D16" s="38">
        <v>4535.6500000000005</v>
      </c>
      <c r="E16" s="38">
        <v>4482.0000000000009</v>
      </c>
      <c r="F16" s="38">
        <v>4444.3500000000004</v>
      </c>
      <c r="G16" s="38">
        <v>4390.7000000000007</v>
      </c>
      <c r="H16" s="38">
        <v>4573.3000000000011</v>
      </c>
      <c r="I16" s="38">
        <v>4626.9500000000007</v>
      </c>
      <c r="J16" s="38">
        <v>4664.6000000000013</v>
      </c>
      <c r="K16" s="31">
        <v>4589.3</v>
      </c>
      <c r="L16" s="31">
        <v>4498</v>
      </c>
      <c r="M16" s="31">
        <v>1.1969099999999999</v>
      </c>
      <c r="N16" s="1"/>
      <c r="O16" s="1"/>
    </row>
    <row r="17" spans="1:15" ht="12" customHeight="1">
      <c r="A17" s="33">
        <v>7</v>
      </c>
      <c r="B17" s="58" t="s">
        <v>44</v>
      </c>
      <c r="C17" s="31">
        <v>23943.200000000001</v>
      </c>
      <c r="D17" s="38">
        <v>23935.883333333331</v>
      </c>
      <c r="E17" s="38">
        <v>23777.316666666662</v>
      </c>
      <c r="F17" s="38">
        <v>23611.433333333331</v>
      </c>
      <c r="G17" s="38">
        <v>23452.866666666661</v>
      </c>
      <c r="H17" s="38">
        <v>24101.766666666663</v>
      </c>
      <c r="I17" s="38">
        <v>24260.333333333328</v>
      </c>
      <c r="J17" s="38">
        <v>24426.216666666664</v>
      </c>
      <c r="K17" s="31">
        <v>24094.45</v>
      </c>
      <c r="L17" s="31">
        <v>23770</v>
      </c>
      <c r="M17" s="31">
        <v>6.8099999999999994E-2</v>
      </c>
      <c r="N17" s="1"/>
      <c r="O17" s="1"/>
    </row>
    <row r="18" spans="1:15" ht="12" customHeight="1">
      <c r="A18" s="33">
        <v>8</v>
      </c>
      <c r="B18" s="58" t="s">
        <v>50</v>
      </c>
      <c r="C18" s="31">
        <v>2010.6</v>
      </c>
      <c r="D18" s="38">
        <v>2006.6000000000001</v>
      </c>
      <c r="E18" s="38">
        <v>1984.2000000000003</v>
      </c>
      <c r="F18" s="38">
        <v>1957.8000000000002</v>
      </c>
      <c r="G18" s="38">
        <v>1935.4000000000003</v>
      </c>
      <c r="H18" s="38">
        <v>2033.0000000000002</v>
      </c>
      <c r="I18" s="38">
        <v>2055.4000000000005</v>
      </c>
      <c r="J18" s="38">
        <v>2081.8000000000002</v>
      </c>
      <c r="K18" s="31">
        <v>2029</v>
      </c>
      <c r="L18" s="31">
        <v>1980.2</v>
      </c>
      <c r="M18" s="31">
        <v>5.2258199999999997</v>
      </c>
      <c r="N18" s="1"/>
      <c r="O18" s="1"/>
    </row>
    <row r="19" spans="1:15" ht="12" customHeight="1">
      <c r="A19" s="33">
        <v>9</v>
      </c>
      <c r="B19" s="58" t="s">
        <v>51</v>
      </c>
      <c r="C19" s="31">
        <v>2481.1</v>
      </c>
      <c r="D19" s="38">
        <v>2483.4500000000003</v>
      </c>
      <c r="E19" s="38">
        <v>2452.9000000000005</v>
      </c>
      <c r="F19" s="38">
        <v>2424.7000000000003</v>
      </c>
      <c r="G19" s="38">
        <v>2394.1500000000005</v>
      </c>
      <c r="H19" s="38">
        <v>2511.6500000000005</v>
      </c>
      <c r="I19" s="38">
        <v>2542.2000000000007</v>
      </c>
      <c r="J19" s="38">
        <v>2570.4000000000005</v>
      </c>
      <c r="K19" s="31">
        <v>2514</v>
      </c>
      <c r="L19" s="31">
        <v>2455.25</v>
      </c>
      <c r="M19" s="31">
        <v>15.75727</v>
      </c>
      <c r="N19" s="1"/>
      <c r="O19" s="1"/>
    </row>
    <row r="20" spans="1:15" ht="12" customHeight="1">
      <c r="A20" s="33">
        <v>10</v>
      </c>
      <c r="B20" s="58" t="s">
        <v>266</v>
      </c>
      <c r="C20" s="31">
        <v>1087.05</v>
      </c>
      <c r="D20" s="38">
        <v>1100.8999999999999</v>
      </c>
      <c r="E20" s="38">
        <v>1069.9499999999998</v>
      </c>
      <c r="F20" s="38">
        <v>1052.8499999999999</v>
      </c>
      <c r="G20" s="38">
        <v>1021.8999999999999</v>
      </c>
      <c r="H20" s="38">
        <v>1117.9999999999998</v>
      </c>
      <c r="I20" s="38">
        <v>1148.95</v>
      </c>
      <c r="J20" s="38">
        <v>1166.0499999999997</v>
      </c>
      <c r="K20" s="31">
        <v>1131.8499999999999</v>
      </c>
      <c r="L20" s="31">
        <v>1083.8</v>
      </c>
      <c r="M20" s="31">
        <v>21.43083</v>
      </c>
      <c r="N20" s="1"/>
      <c r="O20" s="1"/>
    </row>
    <row r="21" spans="1:15" ht="12" customHeight="1">
      <c r="A21" s="33">
        <v>11</v>
      </c>
      <c r="B21" s="58" t="s">
        <v>52</v>
      </c>
      <c r="C21" s="31">
        <v>765.35</v>
      </c>
      <c r="D21" s="38">
        <v>769.31666666666661</v>
      </c>
      <c r="E21" s="38">
        <v>757.63333333333321</v>
      </c>
      <c r="F21" s="38">
        <v>749.91666666666663</v>
      </c>
      <c r="G21" s="38">
        <v>738.23333333333323</v>
      </c>
      <c r="H21" s="38">
        <v>777.03333333333319</v>
      </c>
      <c r="I21" s="38">
        <v>788.71666666666658</v>
      </c>
      <c r="J21" s="38">
        <v>796.43333333333317</v>
      </c>
      <c r="K21" s="31">
        <v>781</v>
      </c>
      <c r="L21" s="31">
        <v>761.6</v>
      </c>
      <c r="M21" s="31">
        <v>25.905449999999998</v>
      </c>
      <c r="N21" s="1"/>
      <c r="O21" s="1"/>
    </row>
    <row r="22" spans="1:15" ht="12" customHeight="1">
      <c r="A22" s="33">
        <v>12</v>
      </c>
      <c r="B22" s="58" t="s">
        <v>860</v>
      </c>
      <c r="C22" s="31">
        <v>273.2</v>
      </c>
      <c r="D22" s="38">
        <v>274.48333333333329</v>
      </c>
      <c r="E22" s="38">
        <v>269.06666666666661</v>
      </c>
      <c r="F22" s="38">
        <v>264.93333333333334</v>
      </c>
      <c r="G22" s="38">
        <v>259.51666666666665</v>
      </c>
      <c r="H22" s="38">
        <v>278.61666666666656</v>
      </c>
      <c r="I22" s="38">
        <v>284.03333333333319</v>
      </c>
      <c r="J22" s="38">
        <v>288.16666666666652</v>
      </c>
      <c r="K22" s="31">
        <v>279.89999999999998</v>
      </c>
      <c r="L22" s="31">
        <v>270.35000000000002</v>
      </c>
      <c r="M22" s="31">
        <v>79.24194</v>
      </c>
      <c r="N22" s="1"/>
      <c r="O22" s="1"/>
    </row>
    <row r="23" spans="1:15" ht="12.75" customHeight="1">
      <c r="A23" s="33">
        <v>13</v>
      </c>
      <c r="B23" s="58" t="s">
        <v>267</v>
      </c>
      <c r="C23" s="31">
        <v>661.65</v>
      </c>
      <c r="D23" s="38">
        <v>663.48333333333323</v>
      </c>
      <c r="E23" s="38">
        <v>656.16666666666652</v>
      </c>
      <c r="F23" s="38">
        <v>650.68333333333328</v>
      </c>
      <c r="G23" s="38">
        <v>643.36666666666656</v>
      </c>
      <c r="H23" s="38">
        <v>668.96666666666647</v>
      </c>
      <c r="I23" s="38">
        <v>676.2833333333333</v>
      </c>
      <c r="J23" s="38">
        <v>681.76666666666642</v>
      </c>
      <c r="K23" s="31">
        <v>670.8</v>
      </c>
      <c r="L23" s="31">
        <v>658</v>
      </c>
      <c r="M23" s="31">
        <v>7.9230099999999997</v>
      </c>
      <c r="N23" s="1"/>
      <c r="O23" s="1"/>
    </row>
    <row r="24" spans="1:15" ht="12.75" customHeight="1">
      <c r="A24" s="33">
        <v>14</v>
      </c>
      <c r="B24" s="58" t="s">
        <v>268</v>
      </c>
      <c r="C24" s="31">
        <v>803.95</v>
      </c>
      <c r="D24" s="38">
        <v>810.19999999999993</v>
      </c>
      <c r="E24" s="38">
        <v>793.84999999999991</v>
      </c>
      <c r="F24" s="38">
        <v>783.75</v>
      </c>
      <c r="G24" s="38">
        <v>767.4</v>
      </c>
      <c r="H24" s="38">
        <v>820.29999999999984</v>
      </c>
      <c r="I24" s="38">
        <v>836.65</v>
      </c>
      <c r="J24" s="38">
        <v>846.74999999999977</v>
      </c>
      <c r="K24" s="31">
        <v>826.55</v>
      </c>
      <c r="L24" s="31">
        <v>800.1</v>
      </c>
      <c r="M24" s="31">
        <v>11.560129999999999</v>
      </c>
      <c r="N24" s="1"/>
      <c r="O24" s="1"/>
    </row>
    <row r="25" spans="1:15" ht="12.75" customHeight="1">
      <c r="A25" s="33">
        <v>15</v>
      </c>
      <c r="B25" s="58" t="s">
        <v>269</v>
      </c>
      <c r="C25" s="31">
        <v>413.1</v>
      </c>
      <c r="D25" s="38">
        <v>412.64999999999992</v>
      </c>
      <c r="E25" s="38">
        <v>408.84999999999985</v>
      </c>
      <c r="F25" s="38">
        <v>404.59999999999991</v>
      </c>
      <c r="G25" s="38">
        <v>400.79999999999984</v>
      </c>
      <c r="H25" s="38">
        <v>416.89999999999986</v>
      </c>
      <c r="I25" s="38">
        <v>420.69999999999993</v>
      </c>
      <c r="J25" s="38">
        <v>424.94999999999987</v>
      </c>
      <c r="K25" s="31">
        <v>416.45</v>
      </c>
      <c r="L25" s="31">
        <v>408.4</v>
      </c>
      <c r="M25" s="31">
        <v>11.49582</v>
      </c>
      <c r="N25" s="1"/>
      <c r="O25" s="1"/>
    </row>
    <row r="26" spans="1:15" ht="12.75" customHeight="1">
      <c r="A26" s="33">
        <v>16</v>
      </c>
      <c r="B26" s="58" t="s">
        <v>46</v>
      </c>
      <c r="C26" s="31">
        <v>196.15</v>
      </c>
      <c r="D26" s="38">
        <v>195.85</v>
      </c>
      <c r="E26" s="38">
        <v>194.75</v>
      </c>
      <c r="F26" s="38">
        <v>193.35</v>
      </c>
      <c r="G26" s="38">
        <v>192.25</v>
      </c>
      <c r="H26" s="38">
        <v>197.25</v>
      </c>
      <c r="I26" s="38">
        <v>198.34999999999997</v>
      </c>
      <c r="J26" s="38">
        <v>199.75</v>
      </c>
      <c r="K26" s="31">
        <v>196.95</v>
      </c>
      <c r="L26" s="31">
        <v>194.45</v>
      </c>
      <c r="M26" s="31">
        <v>19.98517</v>
      </c>
      <c r="N26" s="1"/>
      <c r="O26" s="1"/>
    </row>
    <row r="27" spans="1:15" ht="12.75" customHeight="1">
      <c r="A27" s="33">
        <v>17</v>
      </c>
      <c r="B27" s="58" t="s">
        <v>48</v>
      </c>
      <c r="C27" s="31">
        <v>221.6</v>
      </c>
      <c r="D27" s="38">
        <v>221.85</v>
      </c>
      <c r="E27" s="38">
        <v>218.89999999999998</v>
      </c>
      <c r="F27" s="38">
        <v>216.2</v>
      </c>
      <c r="G27" s="38">
        <v>213.24999999999997</v>
      </c>
      <c r="H27" s="38">
        <v>224.54999999999998</v>
      </c>
      <c r="I27" s="38">
        <v>227.49999999999997</v>
      </c>
      <c r="J27" s="38">
        <v>230.2</v>
      </c>
      <c r="K27" s="31">
        <v>224.8</v>
      </c>
      <c r="L27" s="31">
        <v>219.15</v>
      </c>
      <c r="M27" s="31">
        <v>22.229310000000002</v>
      </c>
      <c r="N27" s="1"/>
      <c r="O27" s="1"/>
    </row>
    <row r="28" spans="1:15" ht="12.75" customHeight="1">
      <c r="A28" s="33">
        <v>18</v>
      </c>
      <c r="B28" s="58" t="s">
        <v>319</v>
      </c>
      <c r="C28" s="31">
        <v>378.25</v>
      </c>
      <c r="D28" s="38">
        <v>380.23333333333335</v>
      </c>
      <c r="E28" s="38">
        <v>373.31666666666672</v>
      </c>
      <c r="F28" s="38">
        <v>368.38333333333338</v>
      </c>
      <c r="G28" s="38">
        <v>361.46666666666675</v>
      </c>
      <c r="H28" s="38">
        <v>385.16666666666669</v>
      </c>
      <c r="I28" s="38">
        <v>392.08333333333331</v>
      </c>
      <c r="J28" s="38">
        <v>397.01666666666665</v>
      </c>
      <c r="K28" s="31">
        <v>387.15</v>
      </c>
      <c r="L28" s="31">
        <v>375.3</v>
      </c>
      <c r="M28" s="31">
        <v>2.4753099999999999</v>
      </c>
      <c r="N28" s="1"/>
      <c r="O28" s="1"/>
    </row>
    <row r="29" spans="1:15" ht="12.75" customHeight="1">
      <c r="A29" s="33">
        <v>19</v>
      </c>
      <c r="B29" s="58" t="s">
        <v>320</v>
      </c>
      <c r="C29" s="31">
        <v>1093.25</v>
      </c>
      <c r="D29" s="38">
        <v>1078.0666666666666</v>
      </c>
      <c r="E29" s="38">
        <v>1047.3833333333332</v>
      </c>
      <c r="F29" s="38">
        <v>1001.5166666666667</v>
      </c>
      <c r="G29" s="38">
        <v>970.83333333333326</v>
      </c>
      <c r="H29" s="38">
        <v>1123.9333333333332</v>
      </c>
      <c r="I29" s="38">
        <v>1154.6166666666666</v>
      </c>
      <c r="J29" s="38">
        <v>1200.4833333333331</v>
      </c>
      <c r="K29" s="31">
        <v>1108.75</v>
      </c>
      <c r="L29" s="31">
        <v>1032.2</v>
      </c>
      <c r="M29" s="31">
        <v>2.08561</v>
      </c>
      <c r="N29" s="1"/>
      <c r="O29" s="1"/>
    </row>
    <row r="30" spans="1:15" ht="12.75" customHeight="1">
      <c r="A30" s="33">
        <v>20</v>
      </c>
      <c r="B30" s="58" t="s">
        <v>321</v>
      </c>
      <c r="C30" s="31">
        <v>1138.8499999999999</v>
      </c>
      <c r="D30" s="38">
        <v>1126.3</v>
      </c>
      <c r="E30" s="38">
        <v>1087.5999999999999</v>
      </c>
      <c r="F30" s="38">
        <v>1036.3499999999999</v>
      </c>
      <c r="G30" s="38">
        <v>997.64999999999986</v>
      </c>
      <c r="H30" s="38">
        <v>1177.55</v>
      </c>
      <c r="I30" s="38">
        <v>1216.2500000000002</v>
      </c>
      <c r="J30" s="38">
        <v>1267.5</v>
      </c>
      <c r="K30" s="31">
        <v>1165</v>
      </c>
      <c r="L30" s="31">
        <v>1075.05</v>
      </c>
      <c r="M30" s="31">
        <v>21.210509999999999</v>
      </c>
      <c r="N30" s="1"/>
      <c r="O30" s="1"/>
    </row>
    <row r="31" spans="1:15" ht="12.75" customHeight="1">
      <c r="A31" s="33">
        <v>21</v>
      </c>
      <c r="B31" s="58" t="s">
        <v>315</v>
      </c>
      <c r="C31" s="31">
        <v>3376.35</v>
      </c>
      <c r="D31" s="38">
        <v>3407.4500000000003</v>
      </c>
      <c r="E31" s="38">
        <v>3294.9000000000005</v>
      </c>
      <c r="F31" s="38">
        <v>3213.4500000000003</v>
      </c>
      <c r="G31" s="38">
        <v>3100.9000000000005</v>
      </c>
      <c r="H31" s="38">
        <v>3488.9000000000005</v>
      </c>
      <c r="I31" s="38">
        <v>3601.4500000000007</v>
      </c>
      <c r="J31" s="38">
        <v>3682.9000000000005</v>
      </c>
      <c r="K31" s="31">
        <v>3520</v>
      </c>
      <c r="L31" s="31">
        <v>3326</v>
      </c>
      <c r="M31" s="31">
        <v>0.91683000000000003</v>
      </c>
      <c r="N31" s="1"/>
      <c r="O31" s="1"/>
    </row>
    <row r="32" spans="1:15" ht="12.75" customHeight="1">
      <c r="A32" s="33">
        <v>22</v>
      </c>
      <c r="B32" s="58" t="s">
        <v>322</v>
      </c>
      <c r="C32" s="31">
        <v>1685.55</v>
      </c>
      <c r="D32" s="38">
        <v>1692.25</v>
      </c>
      <c r="E32" s="38">
        <v>1664.5</v>
      </c>
      <c r="F32" s="38">
        <v>1643.45</v>
      </c>
      <c r="G32" s="38">
        <v>1615.7</v>
      </c>
      <c r="H32" s="38">
        <v>1713.3</v>
      </c>
      <c r="I32" s="38">
        <v>1741.05</v>
      </c>
      <c r="J32" s="38">
        <v>1762.1</v>
      </c>
      <c r="K32" s="31">
        <v>1720</v>
      </c>
      <c r="L32" s="31">
        <v>1671.2</v>
      </c>
      <c r="M32" s="31">
        <v>2.54684</v>
      </c>
      <c r="N32" s="1"/>
      <c r="O32" s="1"/>
    </row>
    <row r="33" spans="1:15" ht="12.75" customHeight="1">
      <c r="A33" s="33">
        <v>23</v>
      </c>
      <c r="B33" s="58" t="s">
        <v>323</v>
      </c>
      <c r="C33" s="31">
        <v>775.5</v>
      </c>
      <c r="D33" s="38">
        <v>771.98333333333323</v>
      </c>
      <c r="E33" s="38">
        <v>765.96666666666647</v>
      </c>
      <c r="F33" s="38">
        <v>756.43333333333328</v>
      </c>
      <c r="G33" s="38">
        <v>750.41666666666652</v>
      </c>
      <c r="H33" s="38">
        <v>781.51666666666642</v>
      </c>
      <c r="I33" s="38">
        <v>787.53333333333308</v>
      </c>
      <c r="J33" s="38">
        <v>797.06666666666638</v>
      </c>
      <c r="K33" s="31">
        <v>778</v>
      </c>
      <c r="L33" s="31">
        <v>762.45</v>
      </c>
      <c r="M33" s="31">
        <v>1.9392499999999999</v>
      </c>
      <c r="N33" s="1"/>
      <c r="O33" s="1"/>
    </row>
    <row r="34" spans="1:15" ht="12.75" customHeight="1">
      <c r="A34" s="33">
        <v>24</v>
      </c>
      <c r="B34" s="58" t="s">
        <v>53</v>
      </c>
      <c r="C34" s="31">
        <v>3986.5</v>
      </c>
      <c r="D34" s="38">
        <v>3985.7333333333336</v>
      </c>
      <c r="E34" s="38">
        <v>3961.7166666666672</v>
      </c>
      <c r="F34" s="38">
        <v>3936.9333333333334</v>
      </c>
      <c r="G34" s="38">
        <v>3912.916666666667</v>
      </c>
      <c r="H34" s="38">
        <v>4010.5166666666673</v>
      </c>
      <c r="I34" s="38">
        <v>4034.5333333333338</v>
      </c>
      <c r="J34" s="38">
        <v>4059.3166666666675</v>
      </c>
      <c r="K34" s="31">
        <v>4009.75</v>
      </c>
      <c r="L34" s="31">
        <v>3960.95</v>
      </c>
      <c r="M34" s="31">
        <v>1.40866</v>
      </c>
      <c r="N34" s="1"/>
      <c r="O34" s="1"/>
    </row>
    <row r="35" spans="1:15" ht="12.75" customHeight="1">
      <c r="A35" s="33">
        <v>25</v>
      </c>
      <c r="B35" s="58" t="s">
        <v>324</v>
      </c>
      <c r="C35" s="31">
        <v>2439</v>
      </c>
      <c r="D35" s="38">
        <v>2449.2999999999997</v>
      </c>
      <c r="E35" s="38">
        <v>2423.6999999999994</v>
      </c>
      <c r="F35" s="38">
        <v>2408.3999999999996</v>
      </c>
      <c r="G35" s="38">
        <v>2382.7999999999993</v>
      </c>
      <c r="H35" s="38">
        <v>2464.5999999999995</v>
      </c>
      <c r="I35" s="38">
        <v>2490.1999999999998</v>
      </c>
      <c r="J35" s="38">
        <v>2505.4999999999995</v>
      </c>
      <c r="K35" s="31">
        <v>2474.9</v>
      </c>
      <c r="L35" s="31">
        <v>2434</v>
      </c>
      <c r="M35" s="31">
        <v>0.28262999999999999</v>
      </c>
      <c r="N35" s="1"/>
      <c r="O35" s="1"/>
    </row>
    <row r="36" spans="1:15" ht="12.75" customHeight="1">
      <c r="A36" s="33">
        <v>26</v>
      </c>
      <c r="B36" s="58" t="s">
        <v>325</v>
      </c>
      <c r="C36" s="31">
        <v>641.45000000000005</v>
      </c>
      <c r="D36" s="38">
        <v>639.31666666666672</v>
      </c>
      <c r="E36" s="38">
        <v>634.93333333333339</v>
      </c>
      <c r="F36" s="38">
        <v>628.41666666666663</v>
      </c>
      <c r="G36" s="38">
        <v>624.0333333333333</v>
      </c>
      <c r="H36" s="38">
        <v>645.83333333333348</v>
      </c>
      <c r="I36" s="38">
        <v>650.21666666666692</v>
      </c>
      <c r="J36" s="38">
        <v>656.73333333333358</v>
      </c>
      <c r="K36" s="31">
        <v>643.70000000000005</v>
      </c>
      <c r="L36" s="31">
        <v>632.79999999999995</v>
      </c>
      <c r="M36" s="31">
        <v>10.35791</v>
      </c>
      <c r="N36" s="1"/>
      <c r="O36" s="1"/>
    </row>
    <row r="37" spans="1:15" ht="12.75" customHeight="1">
      <c r="A37" s="33">
        <v>27</v>
      </c>
      <c r="B37" s="58" t="s">
        <v>326</v>
      </c>
      <c r="C37" s="31">
        <v>2420.5</v>
      </c>
      <c r="D37" s="38">
        <v>2422.3166666666666</v>
      </c>
      <c r="E37" s="38">
        <v>2399.7333333333331</v>
      </c>
      <c r="F37" s="38">
        <v>2378.9666666666667</v>
      </c>
      <c r="G37" s="38">
        <v>2356.3833333333332</v>
      </c>
      <c r="H37" s="38">
        <v>2443.083333333333</v>
      </c>
      <c r="I37" s="38">
        <v>2465.666666666667</v>
      </c>
      <c r="J37" s="38">
        <v>2486.4333333333329</v>
      </c>
      <c r="K37" s="31">
        <v>2444.9</v>
      </c>
      <c r="L37" s="31">
        <v>2401.5500000000002</v>
      </c>
      <c r="M37" s="31">
        <v>1.08518</v>
      </c>
      <c r="N37" s="1"/>
      <c r="O37" s="1"/>
    </row>
    <row r="38" spans="1:15" ht="12.75" customHeight="1">
      <c r="A38" s="33">
        <v>28</v>
      </c>
      <c r="B38" s="58" t="s">
        <v>54</v>
      </c>
      <c r="C38" s="31">
        <v>461.55</v>
      </c>
      <c r="D38" s="38">
        <v>460.85000000000008</v>
      </c>
      <c r="E38" s="38">
        <v>453.35000000000014</v>
      </c>
      <c r="F38" s="38">
        <v>445.15000000000003</v>
      </c>
      <c r="G38" s="38">
        <v>437.65000000000009</v>
      </c>
      <c r="H38" s="38">
        <v>469.05000000000018</v>
      </c>
      <c r="I38" s="38">
        <v>476.55000000000007</v>
      </c>
      <c r="J38" s="38">
        <v>484.75000000000023</v>
      </c>
      <c r="K38" s="31">
        <v>468.35</v>
      </c>
      <c r="L38" s="31">
        <v>452.65</v>
      </c>
      <c r="M38" s="31">
        <v>31.11674</v>
      </c>
      <c r="N38" s="1"/>
      <c r="O38" s="1"/>
    </row>
    <row r="39" spans="1:15" ht="12.75" customHeight="1">
      <c r="A39" s="33">
        <v>29</v>
      </c>
      <c r="B39" s="58" t="s">
        <v>327</v>
      </c>
      <c r="C39" s="31">
        <v>1515.9</v>
      </c>
      <c r="D39" s="38">
        <v>1525.2333333333336</v>
      </c>
      <c r="E39" s="38">
        <v>1501.0666666666671</v>
      </c>
      <c r="F39" s="38">
        <v>1486.2333333333336</v>
      </c>
      <c r="G39" s="38">
        <v>1462.0666666666671</v>
      </c>
      <c r="H39" s="38">
        <v>1540.0666666666671</v>
      </c>
      <c r="I39" s="38">
        <v>1564.2333333333336</v>
      </c>
      <c r="J39" s="38">
        <v>1579.0666666666671</v>
      </c>
      <c r="K39" s="31">
        <v>1549.4</v>
      </c>
      <c r="L39" s="31">
        <v>1510.4</v>
      </c>
      <c r="M39" s="31">
        <v>2.81717</v>
      </c>
      <c r="N39" s="1"/>
      <c r="O39" s="1"/>
    </row>
    <row r="40" spans="1:15" ht="12.75" customHeight="1">
      <c r="A40" s="33">
        <v>30</v>
      </c>
      <c r="B40" s="58" t="s">
        <v>328</v>
      </c>
      <c r="C40" s="31">
        <v>959.8</v>
      </c>
      <c r="D40" s="38">
        <v>966.5333333333333</v>
      </c>
      <c r="E40" s="38">
        <v>950.26666666666665</v>
      </c>
      <c r="F40" s="38">
        <v>940.73333333333335</v>
      </c>
      <c r="G40" s="38">
        <v>924.4666666666667</v>
      </c>
      <c r="H40" s="38">
        <v>976.06666666666661</v>
      </c>
      <c r="I40" s="38">
        <v>992.33333333333326</v>
      </c>
      <c r="J40" s="38">
        <v>1001.8666666666666</v>
      </c>
      <c r="K40" s="31">
        <v>982.8</v>
      </c>
      <c r="L40" s="31">
        <v>957</v>
      </c>
      <c r="M40" s="31">
        <v>0.94879999999999998</v>
      </c>
      <c r="N40" s="1"/>
      <c r="O40" s="1"/>
    </row>
    <row r="41" spans="1:15" ht="12.75" customHeight="1">
      <c r="A41" s="33">
        <v>31</v>
      </c>
      <c r="B41" s="58" t="s">
        <v>862</v>
      </c>
      <c r="C41" s="31">
        <v>3711.95</v>
      </c>
      <c r="D41" s="38">
        <v>3792.3166666666671</v>
      </c>
      <c r="E41" s="38">
        <v>3619.6333333333341</v>
      </c>
      <c r="F41" s="38">
        <v>3527.3166666666671</v>
      </c>
      <c r="G41" s="38">
        <v>3354.6333333333341</v>
      </c>
      <c r="H41" s="38">
        <v>3884.6333333333341</v>
      </c>
      <c r="I41" s="38">
        <v>4057.3166666666675</v>
      </c>
      <c r="J41" s="38">
        <v>4149.6333333333341</v>
      </c>
      <c r="K41" s="31">
        <v>3965</v>
      </c>
      <c r="L41" s="31">
        <v>3700</v>
      </c>
      <c r="M41" s="31">
        <v>1.28474</v>
      </c>
      <c r="N41" s="1"/>
      <c r="O41" s="1"/>
    </row>
    <row r="42" spans="1:15" ht="12.75" customHeight="1">
      <c r="A42" s="33">
        <v>32</v>
      </c>
      <c r="B42" s="58" t="s">
        <v>316</v>
      </c>
      <c r="C42" s="31">
        <v>1587.15</v>
      </c>
      <c r="D42" s="38">
        <v>1585.1833333333334</v>
      </c>
      <c r="E42" s="38">
        <v>1570.3666666666668</v>
      </c>
      <c r="F42" s="38">
        <v>1553.5833333333335</v>
      </c>
      <c r="G42" s="38">
        <v>1538.7666666666669</v>
      </c>
      <c r="H42" s="38">
        <v>1601.9666666666667</v>
      </c>
      <c r="I42" s="38">
        <v>1616.7833333333333</v>
      </c>
      <c r="J42" s="38">
        <v>1633.5666666666666</v>
      </c>
      <c r="K42" s="31">
        <v>1600</v>
      </c>
      <c r="L42" s="31">
        <v>1568.4</v>
      </c>
      <c r="M42" s="31">
        <v>7.95214</v>
      </c>
      <c r="N42" s="1"/>
      <c r="O42" s="1"/>
    </row>
    <row r="43" spans="1:15" ht="12.75" customHeight="1">
      <c r="A43" s="33">
        <v>33</v>
      </c>
      <c r="B43" s="58" t="s">
        <v>55</v>
      </c>
      <c r="C43" s="31">
        <v>5032.3999999999996</v>
      </c>
      <c r="D43" s="38">
        <v>5087.9833333333336</v>
      </c>
      <c r="E43" s="38">
        <v>4965.9666666666672</v>
      </c>
      <c r="F43" s="38">
        <v>4899.5333333333338</v>
      </c>
      <c r="G43" s="38">
        <v>4777.5166666666673</v>
      </c>
      <c r="H43" s="38">
        <v>5154.416666666667</v>
      </c>
      <c r="I43" s="38">
        <v>5276.4333333333334</v>
      </c>
      <c r="J43" s="38">
        <v>5342.8666666666668</v>
      </c>
      <c r="K43" s="31">
        <v>5210</v>
      </c>
      <c r="L43" s="31">
        <v>5021.55</v>
      </c>
      <c r="M43" s="31">
        <v>10.440950000000001</v>
      </c>
      <c r="N43" s="1"/>
      <c r="O43" s="1"/>
    </row>
    <row r="44" spans="1:15" ht="12.75" customHeight="1">
      <c r="A44" s="33">
        <v>34</v>
      </c>
      <c r="B44" s="58" t="s">
        <v>57</v>
      </c>
      <c r="C44" s="31">
        <v>427.25</v>
      </c>
      <c r="D44" s="38">
        <v>429.59999999999997</v>
      </c>
      <c r="E44" s="38">
        <v>421.19999999999993</v>
      </c>
      <c r="F44" s="38">
        <v>415.15</v>
      </c>
      <c r="G44" s="38">
        <v>406.74999999999994</v>
      </c>
      <c r="H44" s="38">
        <v>435.64999999999992</v>
      </c>
      <c r="I44" s="38">
        <v>444.0499999999999</v>
      </c>
      <c r="J44" s="38">
        <v>450.09999999999991</v>
      </c>
      <c r="K44" s="31">
        <v>438</v>
      </c>
      <c r="L44" s="31">
        <v>423.55</v>
      </c>
      <c r="M44" s="31">
        <v>17.319400000000002</v>
      </c>
      <c r="N44" s="1"/>
      <c r="O44" s="1"/>
    </row>
    <row r="45" spans="1:15" ht="12.75" customHeight="1">
      <c r="A45" s="33">
        <v>35</v>
      </c>
      <c r="B45" s="58" t="s">
        <v>329</v>
      </c>
      <c r="C45" s="31">
        <v>267.89999999999998</v>
      </c>
      <c r="D45" s="38">
        <v>273.3</v>
      </c>
      <c r="E45" s="38">
        <v>260.70000000000005</v>
      </c>
      <c r="F45" s="38">
        <v>253.50000000000006</v>
      </c>
      <c r="G45" s="38">
        <v>240.90000000000009</v>
      </c>
      <c r="H45" s="38">
        <v>280.5</v>
      </c>
      <c r="I45" s="38">
        <v>293.10000000000002</v>
      </c>
      <c r="J45" s="38">
        <v>300.29999999999995</v>
      </c>
      <c r="K45" s="31">
        <v>285.89999999999998</v>
      </c>
      <c r="L45" s="31">
        <v>266.10000000000002</v>
      </c>
      <c r="M45" s="31">
        <v>12.723979999999999</v>
      </c>
      <c r="N45" s="1"/>
      <c r="O45" s="1"/>
    </row>
    <row r="46" spans="1:15" ht="12.75" customHeight="1">
      <c r="A46" s="33">
        <v>36</v>
      </c>
      <c r="B46" s="58" t="s">
        <v>861</v>
      </c>
      <c r="C46" s="31">
        <v>512.6</v>
      </c>
      <c r="D46" s="38">
        <v>516</v>
      </c>
      <c r="E46" s="38">
        <v>507.1</v>
      </c>
      <c r="F46" s="38">
        <v>501.6</v>
      </c>
      <c r="G46" s="38">
        <v>492.70000000000005</v>
      </c>
      <c r="H46" s="38">
        <v>521.5</v>
      </c>
      <c r="I46" s="38">
        <v>530.40000000000009</v>
      </c>
      <c r="J46" s="38">
        <v>535.9</v>
      </c>
      <c r="K46" s="31">
        <v>524.9</v>
      </c>
      <c r="L46" s="31">
        <v>510.5</v>
      </c>
      <c r="M46" s="31">
        <v>2.1287099999999999</v>
      </c>
      <c r="N46" s="1"/>
      <c r="O46" s="1"/>
    </row>
    <row r="47" spans="1:15" ht="12.75" customHeight="1">
      <c r="A47" s="33">
        <v>37</v>
      </c>
      <c r="B47" s="58" t="s">
        <v>330</v>
      </c>
      <c r="C47" s="31">
        <v>556.85</v>
      </c>
      <c r="D47" s="38">
        <v>561.31666666666661</v>
      </c>
      <c r="E47" s="38">
        <v>542.63333333333321</v>
      </c>
      <c r="F47" s="38">
        <v>528.41666666666663</v>
      </c>
      <c r="G47" s="38">
        <v>509.73333333333323</v>
      </c>
      <c r="H47" s="38">
        <v>575.53333333333319</v>
      </c>
      <c r="I47" s="38">
        <v>594.21666666666658</v>
      </c>
      <c r="J47" s="38">
        <v>608.43333333333317</v>
      </c>
      <c r="K47" s="31">
        <v>580</v>
      </c>
      <c r="L47" s="31">
        <v>547.1</v>
      </c>
      <c r="M47" s="31">
        <v>2.9529700000000001</v>
      </c>
      <c r="N47" s="1"/>
      <c r="O47" s="1"/>
    </row>
    <row r="48" spans="1:15" ht="12.75" customHeight="1">
      <c r="A48" s="33">
        <v>38</v>
      </c>
      <c r="B48" s="58" t="s">
        <v>58</v>
      </c>
      <c r="C48" s="31">
        <v>184.2</v>
      </c>
      <c r="D48" s="38">
        <v>184.30000000000004</v>
      </c>
      <c r="E48" s="38">
        <v>182.70000000000007</v>
      </c>
      <c r="F48" s="38">
        <v>181.20000000000005</v>
      </c>
      <c r="G48" s="38">
        <v>179.60000000000008</v>
      </c>
      <c r="H48" s="38">
        <v>185.80000000000007</v>
      </c>
      <c r="I48" s="38">
        <v>187.40000000000003</v>
      </c>
      <c r="J48" s="38">
        <v>188.90000000000006</v>
      </c>
      <c r="K48" s="31">
        <v>185.9</v>
      </c>
      <c r="L48" s="31">
        <v>182.8</v>
      </c>
      <c r="M48" s="31">
        <v>94.343599999999995</v>
      </c>
      <c r="N48" s="1"/>
      <c r="O48" s="1"/>
    </row>
    <row r="49" spans="1:15" ht="12.75" customHeight="1">
      <c r="A49" s="33">
        <v>39</v>
      </c>
      <c r="B49" s="58" t="s">
        <v>60</v>
      </c>
      <c r="C49" s="31">
        <v>3342.95</v>
      </c>
      <c r="D49" s="38">
        <v>3355.3166666666671</v>
      </c>
      <c r="E49" s="38">
        <v>3325.6333333333341</v>
      </c>
      <c r="F49" s="38">
        <v>3308.3166666666671</v>
      </c>
      <c r="G49" s="38">
        <v>3278.6333333333341</v>
      </c>
      <c r="H49" s="38">
        <v>3372.6333333333341</v>
      </c>
      <c r="I49" s="38">
        <v>3402.3166666666675</v>
      </c>
      <c r="J49" s="38">
        <v>3419.6333333333341</v>
      </c>
      <c r="K49" s="31">
        <v>3385</v>
      </c>
      <c r="L49" s="31">
        <v>3338</v>
      </c>
      <c r="M49" s="31">
        <v>6.9866700000000002</v>
      </c>
      <c r="N49" s="1"/>
      <c r="O49" s="1"/>
    </row>
    <row r="50" spans="1:15" ht="12.75" customHeight="1">
      <c r="A50" s="33">
        <v>40</v>
      </c>
      <c r="B50" s="58" t="s">
        <v>331</v>
      </c>
      <c r="C50" s="31">
        <v>319.75</v>
      </c>
      <c r="D50" s="38">
        <v>317.40000000000003</v>
      </c>
      <c r="E50" s="38">
        <v>312.80000000000007</v>
      </c>
      <c r="F50" s="38">
        <v>305.85000000000002</v>
      </c>
      <c r="G50" s="38">
        <v>301.25000000000006</v>
      </c>
      <c r="H50" s="38">
        <v>324.35000000000008</v>
      </c>
      <c r="I50" s="38">
        <v>328.9500000000001</v>
      </c>
      <c r="J50" s="38">
        <v>335.90000000000009</v>
      </c>
      <c r="K50" s="31">
        <v>322</v>
      </c>
      <c r="L50" s="31">
        <v>310.45</v>
      </c>
      <c r="M50" s="31">
        <v>7.2557999999999998</v>
      </c>
      <c r="N50" s="1"/>
      <c r="O50" s="1"/>
    </row>
    <row r="51" spans="1:15" ht="12.75" customHeight="1">
      <c r="A51" s="33">
        <v>41</v>
      </c>
      <c r="B51" s="58" t="s">
        <v>61</v>
      </c>
      <c r="C51" s="31">
        <v>2000.6</v>
      </c>
      <c r="D51" s="38">
        <v>2007.5833333333333</v>
      </c>
      <c r="E51" s="38">
        <v>1974.1166666666666</v>
      </c>
      <c r="F51" s="38">
        <v>1947.6333333333332</v>
      </c>
      <c r="G51" s="38">
        <v>1914.1666666666665</v>
      </c>
      <c r="H51" s="38">
        <v>2034.0666666666666</v>
      </c>
      <c r="I51" s="38">
        <v>2067.5333333333333</v>
      </c>
      <c r="J51" s="38">
        <v>2094.0166666666664</v>
      </c>
      <c r="K51" s="31">
        <v>2041.05</v>
      </c>
      <c r="L51" s="31">
        <v>1981.1</v>
      </c>
      <c r="M51" s="31">
        <v>12.52369</v>
      </c>
      <c r="N51" s="1"/>
      <c r="O51" s="1"/>
    </row>
    <row r="52" spans="1:15" ht="12.75" customHeight="1">
      <c r="A52" s="33">
        <v>42</v>
      </c>
      <c r="B52" s="58" t="s">
        <v>62</v>
      </c>
      <c r="C52" s="31">
        <v>7210.3</v>
      </c>
      <c r="D52" s="38">
        <v>7079.9666666666672</v>
      </c>
      <c r="E52" s="38">
        <v>6926.9833333333345</v>
      </c>
      <c r="F52" s="38">
        <v>6643.666666666667</v>
      </c>
      <c r="G52" s="38">
        <v>6490.6833333333343</v>
      </c>
      <c r="H52" s="38">
        <v>7363.2833333333347</v>
      </c>
      <c r="I52" s="38">
        <v>7516.2666666666682</v>
      </c>
      <c r="J52" s="38">
        <v>7799.5833333333348</v>
      </c>
      <c r="K52" s="31">
        <v>7232.95</v>
      </c>
      <c r="L52" s="31">
        <v>6796.65</v>
      </c>
      <c r="M52" s="31">
        <v>3.4755500000000001</v>
      </c>
      <c r="N52" s="1"/>
      <c r="O52" s="1"/>
    </row>
    <row r="53" spans="1:15" ht="12.75" customHeight="1">
      <c r="A53" s="33">
        <v>43</v>
      </c>
      <c r="B53" s="58" t="s">
        <v>64</v>
      </c>
      <c r="C53" s="31">
        <v>721.65</v>
      </c>
      <c r="D53" s="38">
        <v>724.76666666666654</v>
      </c>
      <c r="E53" s="38">
        <v>715.98333333333312</v>
      </c>
      <c r="F53" s="38">
        <v>710.31666666666661</v>
      </c>
      <c r="G53" s="38">
        <v>701.53333333333319</v>
      </c>
      <c r="H53" s="38">
        <v>730.43333333333305</v>
      </c>
      <c r="I53" s="38">
        <v>739.21666666666658</v>
      </c>
      <c r="J53" s="38">
        <v>744.88333333333298</v>
      </c>
      <c r="K53" s="31">
        <v>733.55</v>
      </c>
      <c r="L53" s="31">
        <v>719.1</v>
      </c>
      <c r="M53" s="31">
        <v>11.521839999999999</v>
      </c>
      <c r="N53" s="1"/>
      <c r="O53" s="1"/>
    </row>
    <row r="54" spans="1:15" ht="12.75" customHeight="1">
      <c r="A54" s="33">
        <v>44</v>
      </c>
      <c r="B54" s="58" t="s">
        <v>65</v>
      </c>
      <c r="C54" s="31">
        <v>818.5</v>
      </c>
      <c r="D54" s="38">
        <v>822.35</v>
      </c>
      <c r="E54" s="38">
        <v>812.7</v>
      </c>
      <c r="F54" s="38">
        <v>806.9</v>
      </c>
      <c r="G54" s="38">
        <v>797.25</v>
      </c>
      <c r="H54" s="38">
        <v>828.15000000000009</v>
      </c>
      <c r="I54" s="38">
        <v>837.8</v>
      </c>
      <c r="J54" s="38">
        <v>843.60000000000014</v>
      </c>
      <c r="K54" s="31">
        <v>832</v>
      </c>
      <c r="L54" s="31">
        <v>816.55</v>
      </c>
      <c r="M54" s="31">
        <v>10.212490000000001</v>
      </c>
      <c r="N54" s="1"/>
      <c r="O54" s="1"/>
    </row>
    <row r="55" spans="1:15" ht="12.75" customHeight="1">
      <c r="A55" s="33">
        <v>45</v>
      </c>
      <c r="B55" s="58" t="s">
        <v>332</v>
      </c>
      <c r="C55" s="31">
        <v>410.2</v>
      </c>
      <c r="D55" s="38">
        <v>408.98333333333335</v>
      </c>
      <c r="E55" s="38">
        <v>406.16666666666669</v>
      </c>
      <c r="F55" s="38">
        <v>402.13333333333333</v>
      </c>
      <c r="G55" s="38">
        <v>399.31666666666666</v>
      </c>
      <c r="H55" s="38">
        <v>413.01666666666671</v>
      </c>
      <c r="I55" s="38">
        <v>415.83333333333331</v>
      </c>
      <c r="J55" s="38">
        <v>419.86666666666673</v>
      </c>
      <c r="K55" s="31">
        <v>411.8</v>
      </c>
      <c r="L55" s="31">
        <v>404.95</v>
      </c>
      <c r="M55" s="31">
        <v>1.5380100000000001</v>
      </c>
      <c r="N55" s="1"/>
      <c r="O55" s="1"/>
    </row>
    <row r="56" spans="1:15" ht="12.75" customHeight="1">
      <c r="A56" s="33">
        <v>46</v>
      </c>
      <c r="B56" s="58" t="s">
        <v>270</v>
      </c>
      <c r="C56" s="31">
        <v>3740.3</v>
      </c>
      <c r="D56" s="38">
        <v>3741.5500000000006</v>
      </c>
      <c r="E56" s="38">
        <v>3714.9500000000012</v>
      </c>
      <c r="F56" s="38">
        <v>3689.6000000000004</v>
      </c>
      <c r="G56" s="38">
        <v>3663.0000000000009</v>
      </c>
      <c r="H56" s="38">
        <v>3766.9000000000015</v>
      </c>
      <c r="I56" s="38">
        <v>3793.5000000000009</v>
      </c>
      <c r="J56" s="38">
        <v>3818.8500000000017</v>
      </c>
      <c r="K56" s="31">
        <v>3768.15</v>
      </c>
      <c r="L56" s="31">
        <v>3716.2</v>
      </c>
      <c r="M56" s="31">
        <v>2.1246200000000002</v>
      </c>
      <c r="N56" s="1"/>
      <c r="O56" s="1"/>
    </row>
    <row r="57" spans="1:15" ht="12" customHeight="1">
      <c r="A57" s="33">
        <v>47</v>
      </c>
      <c r="B57" s="58" t="s">
        <v>66</v>
      </c>
      <c r="C57" s="31">
        <v>959.9</v>
      </c>
      <c r="D57" s="38">
        <v>958.63333333333333</v>
      </c>
      <c r="E57" s="38">
        <v>953.26666666666665</v>
      </c>
      <c r="F57" s="38">
        <v>946.63333333333333</v>
      </c>
      <c r="G57" s="38">
        <v>941.26666666666665</v>
      </c>
      <c r="H57" s="38">
        <v>965.26666666666665</v>
      </c>
      <c r="I57" s="38">
        <v>970.63333333333321</v>
      </c>
      <c r="J57" s="38">
        <v>977.26666666666665</v>
      </c>
      <c r="K57" s="31">
        <v>964</v>
      </c>
      <c r="L57" s="31">
        <v>952</v>
      </c>
      <c r="M57" s="31">
        <v>84.090959999999995</v>
      </c>
      <c r="N57" s="1"/>
      <c r="O57" s="1"/>
    </row>
    <row r="58" spans="1:15" ht="12.75" customHeight="1">
      <c r="A58" s="33">
        <v>48</v>
      </c>
      <c r="B58" s="58" t="s">
        <v>67</v>
      </c>
      <c r="C58" s="31">
        <v>4923.95</v>
      </c>
      <c r="D58" s="38">
        <v>4933.9166666666661</v>
      </c>
      <c r="E58" s="38">
        <v>4889.1833333333325</v>
      </c>
      <c r="F58" s="38">
        <v>4854.4166666666661</v>
      </c>
      <c r="G58" s="38">
        <v>4809.6833333333325</v>
      </c>
      <c r="H58" s="38">
        <v>4968.6833333333325</v>
      </c>
      <c r="I58" s="38">
        <v>5013.4166666666661</v>
      </c>
      <c r="J58" s="38">
        <v>5048.1833333333325</v>
      </c>
      <c r="K58" s="31">
        <v>4978.6499999999996</v>
      </c>
      <c r="L58" s="31">
        <v>4899.1499999999996</v>
      </c>
      <c r="M58" s="31">
        <v>3.9179400000000002</v>
      </c>
      <c r="N58" s="1"/>
      <c r="O58" s="1"/>
    </row>
    <row r="59" spans="1:15" ht="12.75" customHeight="1">
      <c r="A59" s="33">
        <v>49</v>
      </c>
      <c r="B59" s="58" t="s">
        <v>70</v>
      </c>
      <c r="C59" s="31">
        <v>7269.7</v>
      </c>
      <c r="D59" s="38">
        <v>7281.2333333333336</v>
      </c>
      <c r="E59" s="38">
        <v>7232.4666666666672</v>
      </c>
      <c r="F59" s="38">
        <v>7195.2333333333336</v>
      </c>
      <c r="G59" s="38">
        <v>7146.4666666666672</v>
      </c>
      <c r="H59" s="38">
        <v>7318.4666666666672</v>
      </c>
      <c r="I59" s="38">
        <v>7367.2333333333336</v>
      </c>
      <c r="J59" s="38">
        <v>7404.4666666666672</v>
      </c>
      <c r="K59" s="31">
        <v>7330</v>
      </c>
      <c r="L59" s="31">
        <v>7244</v>
      </c>
      <c r="M59" s="31">
        <v>7.5276500000000004</v>
      </c>
      <c r="N59" s="1"/>
      <c r="O59" s="1"/>
    </row>
    <row r="60" spans="1:15" ht="12.75" customHeight="1">
      <c r="A60" s="33">
        <v>50</v>
      </c>
      <c r="B60" s="58" t="s">
        <v>69</v>
      </c>
      <c r="C60" s="31">
        <v>1572.35</v>
      </c>
      <c r="D60" s="38">
        <v>1580.6500000000003</v>
      </c>
      <c r="E60" s="38">
        <v>1561.3500000000006</v>
      </c>
      <c r="F60" s="38">
        <v>1550.3500000000004</v>
      </c>
      <c r="G60" s="38">
        <v>1531.0500000000006</v>
      </c>
      <c r="H60" s="38">
        <v>1591.6500000000005</v>
      </c>
      <c r="I60" s="38">
        <v>1610.9500000000003</v>
      </c>
      <c r="J60" s="38">
        <v>1621.9500000000005</v>
      </c>
      <c r="K60" s="31">
        <v>1599.95</v>
      </c>
      <c r="L60" s="31">
        <v>1569.65</v>
      </c>
      <c r="M60" s="31">
        <v>16.419170000000001</v>
      </c>
      <c r="N60" s="1"/>
      <c r="O60" s="1"/>
    </row>
    <row r="61" spans="1:15" ht="12.75" customHeight="1">
      <c r="A61" s="33">
        <v>51</v>
      </c>
      <c r="B61" s="58" t="s">
        <v>271</v>
      </c>
      <c r="C61" s="31">
        <v>7431.8</v>
      </c>
      <c r="D61" s="38">
        <v>7445.1166666666659</v>
      </c>
      <c r="E61" s="38">
        <v>7346.7333333333318</v>
      </c>
      <c r="F61" s="38">
        <v>7261.6666666666661</v>
      </c>
      <c r="G61" s="38">
        <v>7163.2833333333319</v>
      </c>
      <c r="H61" s="38">
        <v>7530.1833333333316</v>
      </c>
      <c r="I61" s="38">
        <v>7628.5666666666648</v>
      </c>
      <c r="J61" s="38">
        <v>7713.6333333333314</v>
      </c>
      <c r="K61" s="31">
        <v>7543.5</v>
      </c>
      <c r="L61" s="31">
        <v>7360.05</v>
      </c>
      <c r="M61" s="31">
        <v>0.48841000000000001</v>
      </c>
      <c r="N61" s="1"/>
      <c r="O61" s="1"/>
    </row>
    <row r="62" spans="1:15" ht="12.75" customHeight="1">
      <c r="A62" s="33">
        <v>52</v>
      </c>
      <c r="B62" s="58" t="s">
        <v>336</v>
      </c>
      <c r="C62" s="31">
        <v>2203.25</v>
      </c>
      <c r="D62" s="38">
        <v>2199.4166666666665</v>
      </c>
      <c r="E62" s="38">
        <v>2188.833333333333</v>
      </c>
      <c r="F62" s="38">
        <v>2174.4166666666665</v>
      </c>
      <c r="G62" s="38">
        <v>2163.833333333333</v>
      </c>
      <c r="H62" s="38">
        <v>2213.833333333333</v>
      </c>
      <c r="I62" s="38">
        <v>2224.4166666666661</v>
      </c>
      <c r="J62" s="38">
        <v>2238.833333333333</v>
      </c>
      <c r="K62" s="31">
        <v>2210</v>
      </c>
      <c r="L62" s="31">
        <v>2185</v>
      </c>
      <c r="M62" s="31">
        <v>0.24937999999999999</v>
      </c>
      <c r="N62" s="1"/>
      <c r="O62" s="1"/>
    </row>
    <row r="63" spans="1:15" ht="12.75" customHeight="1">
      <c r="A63" s="33">
        <v>53</v>
      </c>
      <c r="B63" s="58" t="s">
        <v>71</v>
      </c>
      <c r="C63" s="31">
        <v>2523.6</v>
      </c>
      <c r="D63" s="38">
        <v>2536.2000000000003</v>
      </c>
      <c r="E63" s="38">
        <v>2502.4000000000005</v>
      </c>
      <c r="F63" s="38">
        <v>2481.2000000000003</v>
      </c>
      <c r="G63" s="38">
        <v>2447.4000000000005</v>
      </c>
      <c r="H63" s="38">
        <v>2557.4000000000005</v>
      </c>
      <c r="I63" s="38">
        <v>2591.2000000000007</v>
      </c>
      <c r="J63" s="38">
        <v>2612.4000000000005</v>
      </c>
      <c r="K63" s="31">
        <v>2570</v>
      </c>
      <c r="L63" s="31">
        <v>2515</v>
      </c>
      <c r="M63" s="31">
        <v>2.6229100000000001</v>
      </c>
      <c r="N63" s="1"/>
      <c r="O63" s="1"/>
    </row>
    <row r="64" spans="1:15" ht="12.75" customHeight="1">
      <c r="A64" s="33">
        <v>54</v>
      </c>
      <c r="B64" s="58" t="s">
        <v>72</v>
      </c>
      <c r="C64" s="31">
        <v>407.75</v>
      </c>
      <c r="D64" s="38">
        <v>406.2</v>
      </c>
      <c r="E64" s="38">
        <v>402.79999999999995</v>
      </c>
      <c r="F64" s="38">
        <v>397.84999999999997</v>
      </c>
      <c r="G64" s="38">
        <v>394.44999999999993</v>
      </c>
      <c r="H64" s="38">
        <v>411.15</v>
      </c>
      <c r="I64" s="38">
        <v>414.54999999999995</v>
      </c>
      <c r="J64" s="38">
        <v>419.5</v>
      </c>
      <c r="K64" s="31">
        <v>409.6</v>
      </c>
      <c r="L64" s="31">
        <v>401.25</v>
      </c>
      <c r="M64" s="31">
        <v>13.09511</v>
      </c>
      <c r="N64" s="1"/>
      <c r="O64" s="1"/>
    </row>
    <row r="65" spans="1:15" ht="12.75" customHeight="1">
      <c r="A65" s="33">
        <v>55</v>
      </c>
      <c r="B65" s="58" t="s">
        <v>73</v>
      </c>
      <c r="C65" s="31">
        <v>227.8</v>
      </c>
      <c r="D65" s="38">
        <v>227.46666666666667</v>
      </c>
      <c r="E65" s="38">
        <v>225.93333333333334</v>
      </c>
      <c r="F65" s="38">
        <v>224.06666666666666</v>
      </c>
      <c r="G65" s="38">
        <v>222.53333333333333</v>
      </c>
      <c r="H65" s="38">
        <v>229.33333333333334</v>
      </c>
      <c r="I65" s="38">
        <v>230.8666666666667</v>
      </c>
      <c r="J65" s="38">
        <v>232.73333333333335</v>
      </c>
      <c r="K65" s="31">
        <v>229</v>
      </c>
      <c r="L65" s="31">
        <v>225.6</v>
      </c>
      <c r="M65" s="31">
        <v>143.74211</v>
      </c>
      <c r="N65" s="1"/>
      <c r="O65" s="1"/>
    </row>
    <row r="66" spans="1:15" ht="12.75" customHeight="1">
      <c r="A66" s="33">
        <v>56</v>
      </c>
      <c r="B66" s="58" t="s">
        <v>74</v>
      </c>
      <c r="C66" s="31">
        <v>201.1</v>
      </c>
      <c r="D66" s="38">
        <v>201.28333333333333</v>
      </c>
      <c r="E66" s="38">
        <v>199.66666666666666</v>
      </c>
      <c r="F66" s="38">
        <v>198.23333333333332</v>
      </c>
      <c r="G66" s="38">
        <v>196.61666666666665</v>
      </c>
      <c r="H66" s="38">
        <v>202.71666666666667</v>
      </c>
      <c r="I66" s="38">
        <v>204.33333333333334</v>
      </c>
      <c r="J66" s="38">
        <v>205.76666666666668</v>
      </c>
      <c r="K66" s="31">
        <v>202.9</v>
      </c>
      <c r="L66" s="31">
        <v>199.85</v>
      </c>
      <c r="M66" s="31">
        <v>115.01548</v>
      </c>
      <c r="N66" s="1"/>
      <c r="O66" s="1"/>
    </row>
    <row r="67" spans="1:15" ht="12.75" customHeight="1">
      <c r="A67" s="33">
        <v>57</v>
      </c>
      <c r="B67" s="58" t="s">
        <v>272</v>
      </c>
      <c r="C67" s="31">
        <v>85.8</v>
      </c>
      <c r="D67" s="38">
        <v>86.433333333333337</v>
      </c>
      <c r="E67" s="38">
        <v>84.916666666666671</v>
      </c>
      <c r="F67" s="38">
        <v>84.033333333333331</v>
      </c>
      <c r="G67" s="38">
        <v>82.516666666666666</v>
      </c>
      <c r="H67" s="38">
        <v>87.316666666666677</v>
      </c>
      <c r="I67" s="38">
        <v>88.833333333333329</v>
      </c>
      <c r="J67" s="38">
        <v>89.716666666666683</v>
      </c>
      <c r="K67" s="31">
        <v>87.95</v>
      </c>
      <c r="L67" s="31">
        <v>85.55</v>
      </c>
      <c r="M67" s="31">
        <v>202.69483</v>
      </c>
      <c r="N67" s="1"/>
      <c r="O67" s="1"/>
    </row>
    <row r="68" spans="1:15" ht="12.75" customHeight="1">
      <c r="A68" s="33">
        <v>58</v>
      </c>
      <c r="B68" s="58" t="s">
        <v>337</v>
      </c>
      <c r="C68" s="31">
        <v>34</v>
      </c>
      <c r="D68" s="38">
        <v>34.15</v>
      </c>
      <c r="E68" s="38">
        <v>33.449999999999996</v>
      </c>
      <c r="F68" s="38">
        <v>32.9</v>
      </c>
      <c r="G68" s="38">
        <v>32.199999999999996</v>
      </c>
      <c r="H68" s="38">
        <v>34.699999999999996</v>
      </c>
      <c r="I68" s="38">
        <v>35.4</v>
      </c>
      <c r="J68" s="38">
        <v>35.949999999999996</v>
      </c>
      <c r="K68" s="31">
        <v>34.85</v>
      </c>
      <c r="L68" s="31">
        <v>33.6</v>
      </c>
      <c r="M68" s="31">
        <v>378.89596</v>
      </c>
      <c r="N68" s="1"/>
      <c r="O68" s="1"/>
    </row>
    <row r="69" spans="1:15" ht="12.75" customHeight="1">
      <c r="A69" s="33">
        <v>59</v>
      </c>
      <c r="B69" s="58" t="s">
        <v>333</v>
      </c>
      <c r="C69" s="31">
        <v>2763.9</v>
      </c>
      <c r="D69" s="38">
        <v>2757.3166666666671</v>
      </c>
      <c r="E69" s="38">
        <v>2724.6333333333341</v>
      </c>
      <c r="F69" s="38">
        <v>2685.3666666666672</v>
      </c>
      <c r="G69" s="38">
        <v>2652.6833333333343</v>
      </c>
      <c r="H69" s="38">
        <v>2796.5833333333339</v>
      </c>
      <c r="I69" s="38">
        <v>2829.2666666666673</v>
      </c>
      <c r="J69" s="38">
        <v>2868.5333333333338</v>
      </c>
      <c r="K69" s="31">
        <v>2790</v>
      </c>
      <c r="L69" s="31">
        <v>2718.05</v>
      </c>
      <c r="M69" s="31">
        <v>0.23647000000000001</v>
      </c>
      <c r="N69" s="1"/>
      <c r="O69" s="1"/>
    </row>
    <row r="70" spans="1:15" ht="12.75" customHeight="1">
      <c r="A70" s="33">
        <v>60</v>
      </c>
      <c r="B70" s="58" t="s">
        <v>75</v>
      </c>
      <c r="C70" s="31">
        <v>1762</v>
      </c>
      <c r="D70" s="38">
        <v>1754.75</v>
      </c>
      <c r="E70" s="38">
        <v>1741.25</v>
      </c>
      <c r="F70" s="38">
        <v>1720.5</v>
      </c>
      <c r="G70" s="38">
        <v>1707</v>
      </c>
      <c r="H70" s="38">
        <v>1775.5</v>
      </c>
      <c r="I70" s="38">
        <v>1789</v>
      </c>
      <c r="J70" s="38">
        <v>1809.75</v>
      </c>
      <c r="K70" s="31">
        <v>1768.25</v>
      </c>
      <c r="L70" s="31">
        <v>1734</v>
      </c>
      <c r="M70" s="31">
        <v>2.4728300000000001</v>
      </c>
      <c r="N70" s="1"/>
      <c r="O70" s="1"/>
    </row>
    <row r="71" spans="1:15" ht="12.75" customHeight="1">
      <c r="A71" s="33">
        <v>61</v>
      </c>
      <c r="B71" s="58" t="s">
        <v>338</v>
      </c>
      <c r="C71" s="31">
        <v>4507.05</v>
      </c>
      <c r="D71" s="38">
        <v>4496.6833333333334</v>
      </c>
      <c r="E71" s="38">
        <v>4478.3666666666668</v>
      </c>
      <c r="F71" s="38">
        <v>4449.6833333333334</v>
      </c>
      <c r="G71" s="38">
        <v>4431.3666666666668</v>
      </c>
      <c r="H71" s="38">
        <v>4525.3666666666668</v>
      </c>
      <c r="I71" s="38">
        <v>4543.6833333333343</v>
      </c>
      <c r="J71" s="38">
        <v>4572.3666666666668</v>
      </c>
      <c r="K71" s="31">
        <v>4515</v>
      </c>
      <c r="L71" s="31">
        <v>4468</v>
      </c>
      <c r="M71" s="31">
        <v>0.11990000000000001</v>
      </c>
      <c r="N71" s="1"/>
      <c r="O71" s="1"/>
    </row>
    <row r="72" spans="1:15" ht="12.75" customHeight="1">
      <c r="A72" s="33">
        <v>62</v>
      </c>
      <c r="B72" s="58" t="s">
        <v>334</v>
      </c>
      <c r="C72" s="31">
        <v>1974.5</v>
      </c>
      <c r="D72" s="38">
        <v>1985.0666666666666</v>
      </c>
      <c r="E72" s="38">
        <v>1952.1333333333332</v>
      </c>
      <c r="F72" s="38">
        <v>1929.7666666666667</v>
      </c>
      <c r="G72" s="38">
        <v>1896.8333333333333</v>
      </c>
      <c r="H72" s="38">
        <v>2007.4333333333332</v>
      </c>
      <c r="I72" s="38">
        <v>2040.3666666666666</v>
      </c>
      <c r="J72" s="38">
        <v>2062.7333333333331</v>
      </c>
      <c r="K72" s="31">
        <v>2018</v>
      </c>
      <c r="L72" s="31">
        <v>1962.7</v>
      </c>
      <c r="M72" s="31">
        <v>4.6714799999999999</v>
      </c>
      <c r="N72" s="1"/>
      <c r="O72" s="1"/>
    </row>
    <row r="73" spans="1:15" ht="12.75" customHeight="1">
      <c r="A73" s="33">
        <v>63</v>
      </c>
      <c r="B73" s="58" t="s">
        <v>77</v>
      </c>
      <c r="C73" s="31">
        <v>702.4</v>
      </c>
      <c r="D73" s="38">
        <v>694.65</v>
      </c>
      <c r="E73" s="38">
        <v>685.3</v>
      </c>
      <c r="F73" s="38">
        <v>668.19999999999993</v>
      </c>
      <c r="G73" s="38">
        <v>658.84999999999991</v>
      </c>
      <c r="H73" s="38">
        <v>711.75</v>
      </c>
      <c r="I73" s="38">
        <v>721.10000000000014</v>
      </c>
      <c r="J73" s="38">
        <v>738.2</v>
      </c>
      <c r="K73" s="31">
        <v>704</v>
      </c>
      <c r="L73" s="31">
        <v>677.55</v>
      </c>
      <c r="M73" s="31">
        <v>19.815149999999999</v>
      </c>
      <c r="N73" s="1"/>
      <c r="O73" s="1"/>
    </row>
    <row r="74" spans="1:15" ht="12.75" customHeight="1">
      <c r="A74" s="33">
        <v>64</v>
      </c>
      <c r="B74" s="58" t="s">
        <v>339</v>
      </c>
      <c r="C74" s="31">
        <v>1224.45</v>
      </c>
      <c r="D74" s="38">
        <v>1223.9333333333334</v>
      </c>
      <c r="E74" s="38">
        <v>1210.5166666666669</v>
      </c>
      <c r="F74" s="38">
        <v>1196.5833333333335</v>
      </c>
      <c r="G74" s="38">
        <v>1183.166666666667</v>
      </c>
      <c r="H74" s="38">
        <v>1237.8666666666668</v>
      </c>
      <c r="I74" s="38">
        <v>1251.2833333333333</v>
      </c>
      <c r="J74" s="38">
        <v>1265.2166666666667</v>
      </c>
      <c r="K74" s="31">
        <v>1237.3499999999999</v>
      </c>
      <c r="L74" s="31">
        <v>1210</v>
      </c>
      <c r="M74" s="31">
        <v>2.8527100000000001</v>
      </c>
      <c r="N74" s="1"/>
      <c r="O74" s="1"/>
    </row>
    <row r="75" spans="1:15" ht="12.75" customHeight="1">
      <c r="A75" s="33">
        <v>65</v>
      </c>
      <c r="B75" s="58" t="s">
        <v>76</v>
      </c>
      <c r="C75" s="31">
        <v>130.44999999999999</v>
      </c>
      <c r="D75" s="38">
        <v>131.25</v>
      </c>
      <c r="E75" s="38">
        <v>129.25</v>
      </c>
      <c r="F75" s="38">
        <v>128.05000000000001</v>
      </c>
      <c r="G75" s="38">
        <v>126.05000000000001</v>
      </c>
      <c r="H75" s="38">
        <v>132.44999999999999</v>
      </c>
      <c r="I75" s="38">
        <v>134.44999999999999</v>
      </c>
      <c r="J75" s="38">
        <v>135.64999999999998</v>
      </c>
      <c r="K75" s="31">
        <v>133.25</v>
      </c>
      <c r="L75" s="31">
        <v>130.05000000000001</v>
      </c>
      <c r="M75" s="31">
        <v>170.79508000000001</v>
      </c>
      <c r="N75" s="1"/>
      <c r="O75" s="1"/>
    </row>
    <row r="76" spans="1:15" ht="12.75" customHeight="1">
      <c r="A76" s="33">
        <v>66</v>
      </c>
      <c r="B76" s="58" t="s">
        <v>78</v>
      </c>
      <c r="C76" s="31">
        <v>933.55</v>
      </c>
      <c r="D76" s="38">
        <v>931.44999999999993</v>
      </c>
      <c r="E76" s="38">
        <v>924.59999999999991</v>
      </c>
      <c r="F76" s="38">
        <v>915.65</v>
      </c>
      <c r="G76" s="38">
        <v>908.8</v>
      </c>
      <c r="H76" s="38">
        <v>940.39999999999986</v>
      </c>
      <c r="I76" s="38">
        <v>947.25</v>
      </c>
      <c r="J76" s="38">
        <v>956.19999999999982</v>
      </c>
      <c r="K76" s="31">
        <v>938.3</v>
      </c>
      <c r="L76" s="31">
        <v>922.5</v>
      </c>
      <c r="M76" s="31">
        <v>9.4599799999999998</v>
      </c>
      <c r="N76" s="1"/>
      <c r="O76" s="1"/>
    </row>
    <row r="77" spans="1:15" ht="12.75" customHeight="1">
      <c r="A77" s="33">
        <v>67</v>
      </c>
      <c r="B77" s="58" t="s">
        <v>81</v>
      </c>
      <c r="C77" s="31">
        <v>104.7</v>
      </c>
      <c r="D77" s="38">
        <v>105.36666666666667</v>
      </c>
      <c r="E77" s="38">
        <v>103.63333333333335</v>
      </c>
      <c r="F77" s="38">
        <v>102.56666666666668</v>
      </c>
      <c r="G77" s="38">
        <v>100.83333333333336</v>
      </c>
      <c r="H77" s="38">
        <v>106.43333333333335</v>
      </c>
      <c r="I77" s="38">
        <v>108.16666666666667</v>
      </c>
      <c r="J77" s="38">
        <v>109.23333333333335</v>
      </c>
      <c r="K77" s="31">
        <v>107.1</v>
      </c>
      <c r="L77" s="31">
        <v>104.3</v>
      </c>
      <c r="M77" s="31">
        <v>223.97728000000001</v>
      </c>
      <c r="N77" s="1"/>
      <c r="O77" s="1"/>
    </row>
    <row r="78" spans="1:15" ht="12.75" customHeight="1">
      <c r="A78" s="33">
        <v>68</v>
      </c>
      <c r="B78" s="58" t="s">
        <v>85</v>
      </c>
      <c r="C78" s="31">
        <v>377.5</v>
      </c>
      <c r="D78" s="38">
        <v>377.18333333333334</v>
      </c>
      <c r="E78" s="38">
        <v>374.56666666666666</v>
      </c>
      <c r="F78" s="38">
        <v>371.63333333333333</v>
      </c>
      <c r="G78" s="38">
        <v>369.01666666666665</v>
      </c>
      <c r="H78" s="38">
        <v>380.11666666666667</v>
      </c>
      <c r="I78" s="38">
        <v>382.73333333333335</v>
      </c>
      <c r="J78" s="38">
        <v>385.66666666666669</v>
      </c>
      <c r="K78" s="31">
        <v>379.8</v>
      </c>
      <c r="L78" s="31">
        <v>374.25</v>
      </c>
      <c r="M78" s="31">
        <v>45.614220000000003</v>
      </c>
      <c r="N78" s="1"/>
      <c r="O78" s="1"/>
    </row>
    <row r="79" spans="1:15" ht="12.75" customHeight="1">
      <c r="A79" s="33">
        <v>69</v>
      </c>
      <c r="B79" s="58" t="s">
        <v>80</v>
      </c>
      <c r="C79" s="31">
        <v>891.65</v>
      </c>
      <c r="D79" s="38">
        <v>892.4</v>
      </c>
      <c r="E79" s="38">
        <v>887.4</v>
      </c>
      <c r="F79" s="38">
        <v>883.15</v>
      </c>
      <c r="G79" s="38">
        <v>878.15</v>
      </c>
      <c r="H79" s="38">
        <v>896.65</v>
      </c>
      <c r="I79" s="38">
        <v>901.65</v>
      </c>
      <c r="J79" s="38">
        <v>905.9</v>
      </c>
      <c r="K79" s="31">
        <v>897.4</v>
      </c>
      <c r="L79" s="31">
        <v>888.15</v>
      </c>
      <c r="M79" s="31">
        <v>20.874120000000001</v>
      </c>
      <c r="N79" s="1"/>
      <c r="O79" s="1"/>
    </row>
    <row r="80" spans="1:15" ht="12.75" customHeight="1">
      <c r="A80" s="33">
        <v>70</v>
      </c>
      <c r="B80" s="58" t="s">
        <v>863</v>
      </c>
      <c r="C80" s="31">
        <v>484.2</v>
      </c>
      <c r="D80" s="38">
        <v>485.61666666666662</v>
      </c>
      <c r="E80" s="38">
        <v>479.83333333333326</v>
      </c>
      <c r="F80" s="38">
        <v>475.46666666666664</v>
      </c>
      <c r="G80" s="38">
        <v>469.68333333333328</v>
      </c>
      <c r="H80" s="38">
        <v>489.98333333333323</v>
      </c>
      <c r="I80" s="38">
        <v>495.76666666666665</v>
      </c>
      <c r="J80" s="38">
        <v>500.13333333333321</v>
      </c>
      <c r="K80" s="31">
        <v>491.4</v>
      </c>
      <c r="L80" s="31">
        <v>481.25</v>
      </c>
      <c r="M80" s="31">
        <v>3.0072299999999998</v>
      </c>
      <c r="N80" s="1"/>
      <c r="O80" s="1"/>
    </row>
    <row r="81" spans="1:15" ht="12.75" customHeight="1">
      <c r="A81" s="33">
        <v>71</v>
      </c>
      <c r="B81" s="58" t="s">
        <v>82</v>
      </c>
      <c r="C81" s="31">
        <v>255.8</v>
      </c>
      <c r="D81" s="38">
        <v>256.98333333333329</v>
      </c>
      <c r="E81" s="38">
        <v>253.46666666666658</v>
      </c>
      <c r="F81" s="38">
        <v>251.1333333333333</v>
      </c>
      <c r="G81" s="38">
        <v>247.61666666666659</v>
      </c>
      <c r="H81" s="38">
        <v>259.31666666666661</v>
      </c>
      <c r="I81" s="38">
        <v>262.83333333333337</v>
      </c>
      <c r="J81" s="38">
        <v>265.16666666666657</v>
      </c>
      <c r="K81" s="31">
        <v>260.5</v>
      </c>
      <c r="L81" s="31">
        <v>254.65</v>
      </c>
      <c r="M81" s="31">
        <v>34.861440000000002</v>
      </c>
      <c r="N81" s="1"/>
      <c r="O81" s="1"/>
    </row>
    <row r="82" spans="1:15" ht="12.75" customHeight="1">
      <c r="A82" s="33">
        <v>72</v>
      </c>
      <c r="B82" s="58" t="s">
        <v>340</v>
      </c>
      <c r="C82" s="31">
        <v>1244.3</v>
      </c>
      <c r="D82" s="38">
        <v>1238.7333333333333</v>
      </c>
      <c r="E82" s="38">
        <v>1219.1166666666668</v>
      </c>
      <c r="F82" s="38">
        <v>1193.9333333333334</v>
      </c>
      <c r="G82" s="38">
        <v>1174.3166666666668</v>
      </c>
      <c r="H82" s="38">
        <v>1263.9166666666667</v>
      </c>
      <c r="I82" s="38">
        <v>1283.5333333333331</v>
      </c>
      <c r="J82" s="38">
        <v>1308.7166666666667</v>
      </c>
      <c r="K82" s="31">
        <v>1258.3499999999999</v>
      </c>
      <c r="L82" s="31">
        <v>1213.55</v>
      </c>
      <c r="M82" s="31">
        <v>1.6684300000000001</v>
      </c>
      <c r="N82" s="1"/>
      <c r="O82" s="1"/>
    </row>
    <row r="83" spans="1:15" ht="12.75" customHeight="1">
      <c r="A83" s="33">
        <v>73</v>
      </c>
      <c r="B83" s="58" t="s">
        <v>88</v>
      </c>
      <c r="C83" s="31">
        <v>432.15</v>
      </c>
      <c r="D83" s="38">
        <v>429.01666666666665</v>
      </c>
      <c r="E83" s="38">
        <v>423.13333333333333</v>
      </c>
      <c r="F83" s="38">
        <v>414.11666666666667</v>
      </c>
      <c r="G83" s="38">
        <v>408.23333333333335</v>
      </c>
      <c r="H83" s="38">
        <v>438.0333333333333</v>
      </c>
      <c r="I83" s="38">
        <v>443.91666666666663</v>
      </c>
      <c r="J83" s="38">
        <v>452.93333333333328</v>
      </c>
      <c r="K83" s="31">
        <v>434.9</v>
      </c>
      <c r="L83" s="31">
        <v>420</v>
      </c>
      <c r="M83" s="31">
        <v>31.741230000000002</v>
      </c>
      <c r="N83" s="1"/>
      <c r="O83" s="1"/>
    </row>
    <row r="84" spans="1:15" ht="12.75" customHeight="1">
      <c r="A84" s="33">
        <v>74</v>
      </c>
      <c r="B84" s="58" t="s">
        <v>864</v>
      </c>
      <c r="C84" s="31">
        <v>243.15</v>
      </c>
      <c r="D84" s="38">
        <v>244.38333333333333</v>
      </c>
      <c r="E84" s="38">
        <v>237.51666666666665</v>
      </c>
      <c r="F84" s="38">
        <v>231.88333333333333</v>
      </c>
      <c r="G84" s="38">
        <v>225.01666666666665</v>
      </c>
      <c r="H84" s="38">
        <v>250.01666666666665</v>
      </c>
      <c r="I84" s="38">
        <v>256.88333333333333</v>
      </c>
      <c r="J84" s="38">
        <v>262.51666666666665</v>
      </c>
      <c r="K84" s="31">
        <v>251.25</v>
      </c>
      <c r="L84" s="31">
        <v>238.75</v>
      </c>
      <c r="M84" s="31">
        <v>58.987769999999998</v>
      </c>
      <c r="N84" s="1"/>
      <c r="O84" s="1"/>
    </row>
    <row r="85" spans="1:15" ht="12.75" customHeight="1">
      <c r="A85" s="33">
        <v>75</v>
      </c>
      <c r="B85" s="58" t="s">
        <v>341</v>
      </c>
      <c r="C85" s="31">
        <v>6611.3</v>
      </c>
      <c r="D85" s="38">
        <v>6596.7666666666664</v>
      </c>
      <c r="E85" s="38">
        <v>6424.583333333333</v>
      </c>
      <c r="F85" s="38">
        <v>6237.8666666666668</v>
      </c>
      <c r="G85" s="38">
        <v>6065.6833333333334</v>
      </c>
      <c r="H85" s="38">
        <v>6783.4833333333327</v>
      </c>
      <c r="I85" s="38">
        <v>6955.666666666667</v>
      </c>
      <c r="J85" s="38">
        <v>7142.3833333333323</v>
      </c>
      <c r="K85" s="31">
        <v>6768.95</v>
      </c>
      <c r="L85" s="31">
        <v>6410.05</v>
      </c>
      <c r="M85" s="31">
        <v>0.83026</v>
      </c>
      <c r="N85" s="1"/>
      <c r="O85" s="1"/>
    </row>
    <row r="86" spans="1:15" ht="12.75" customHeight="1">
      <c r="A86" s="33">
        <v>76</v>
      </c>
      <c r="B86" s="58" t="s">
        <v>342</v>
      </c>
      <c r="C86" s="31">
        <v>784.15</v>
      </c>
      <c r="D86" s="38">
        <v>790.05000000000007</v>
      </c>
      <c r="E86" s="38">
        <v>775.10000000000014</v>
      </c>
      <c r="F86" s="38">
        <v>766.05000000000007</v>
      </c>
      <c r="G86" s="38">
        <v>751.10000000000014</v>
      </c>
      <c r="H86" s="38">
        <v>799.10000000000014</v>
      </c>
      <c r="I86" s="38">
        <v>814.05000000000018</v>
      </c>
      <c r="J86" s="38">
        <v>823.10000000000014</v>
      </c>
      <c r="K86" s="31">
        <v>805</v>
      </c>
      <c r="L86" s="31">
        <v>781</v>
      </c>
      <c r="M86" s="31">
        <v>1.6187199999999999</v>
      </c>
      <c r="N86" s="1"/>
      <c r="O86" s="1"/>
    </row>
    <row r="87" spans="1:15" ht="12.75" customHeight="1">
      <c r="A87" s="33">
        <v>77</v>
      </c>
      <c r="B87" s="58" t="s">
        <v>343</v>
      </c>
      <c r="C87" s="31">
        <v>1120.45</v>
      </c>
      <c r="D87" s="38">
        <v>1129.1666666666667</v>
      </c>
      <c r="E87" s="38">
        <v>1104.3333333333335</v>
      </c>
      <c r="F87" s="38">
        <v>1088.2166666666667</v>
      </c>
      <c r="G87" s="38">
        <v>1063.3833333333334</v>
      </c>
      <c r="H87" s="38">
        <v>1145.2833333333335</v>
      </c>
      <c r="I87" s="38">
        <v>1170.116666666667</v>
      </c>
      <c r="J87" s="38">
        <v>1186.2333333333336</v>
      </c>
      <c r="K87" s="31">
        <v>1154</v>
      </c>
      <c r="L87" s="31">
        <v>1113.05</v>
      </c>
      <c r="M87" s="31">
        <v>1.2100500000000001</v>
      </c>
      <c r="N87" s="1"/>
      <c r="O87" s="1"/>
    </row>
    <row r="88" spans="1:15" ht="12.75" customHeight="1">
      <c r="A88" s="33">
        <v>78</v>
      </c>
      <c r="B88" s="58" t="s">
        <v>344</v>
      </c>
      <c r="C88" s="31">
        <v>504.3</v>
      </c>
      <c r="D88" s="38">
        <v>507.66666666666669</v>
      </c>
      <c r="E88" s="38">
        <v>499.28333333333342</v>
      </c>
      <c r="F88" s="38">
        <v>494.26666666666671</v>
      </c>
      <c r="G88" s="38">
        <v>485.88333333333344</v>
      </c>
      <c r="H88" s="38">
        <v>512.68333333333339</v>
      </c>
      <c r="I88" s="38">
        <v>521.06666666666672</v>
      </c>
      <c r="J88" s="38">
        <v>526.08333333333337</v>
      </c>
      <c r="K88" s="31">
        <v>516.04999999999995</v>
      </c>
      <c r="L88" s="31">
        <v>502.65</v>
      </c>
      <c r="M88" s="31">
        <v>4.3007499999999999</v>
      </c>
      <c r="N88" s="1"/>
      <c r="O88" s="1"/>
    </row>
    <row r="89" spans="1:15" ht="12.75" customHeight="1">
      <c r="A89" s="33">
        <v>79</v>
      </c>
      <c r="B89" s="58" t="s">
        <v>83</v>
      </c>
      <c r="C89" s="31">
        <v>18995.849999999999</v>
      </c>
      <c r="D89" s="38">
        <v>19040.616666666665</v>
      </c>
      <c r="E89" s="38">
        <v>18881.23333333333</v>
      </c>
      <c r="F89" s="38">
        <v>18766.616666666665</v>
      </c>
      <c r="G89" s="38">
        <v>18607.23333333333</v>
      </c>
      <c r="H89" s="38">
        <v>19155.23333333333</v>
      </c>
      <c r="I89" s="38">
        <v>19314.616666666669</v>
      </c>
      <c r="J89" s="38">
        <v>19429.23333333333</v>
      </c>
      <c r="K89" s="31">
        <v>19200</v>
      </c>
      <c r="L89" s="31">
        <v>18926</v>
      </c>
      <c r="M89" s="31">
        <v>0.39655000000000001</v>
      </c>
      <c r="N89" s="1"/>
      <c r="O89" s="1"/>
    </row>
    <row r="90" spans="1:15" ht="12.75" customHeight="1">
      <c r="A90" s="33">
        <v>80</v>
      </c>
      <c r="B90" s="58" t="s">
        <v>345</v>
      </c>
      <c r="C90" s="31">
        <v>586.54999999999995</v>
      </c>
      <c r="D90" s="38">
        <v>588.51666666666677</v>
      </c>
      <c r="E90" s="38">
        <v>581.68333333333351</v>
      </c>
      <c r="F90" s="38">
        <v>576.81666666666672</v>
      </c>
      <c r="G90" s="38">
        <v>569.98333333333346</v>
      </c>
      <c r="H90" s="38">
        <v>593.38333333333355</v>
      </c>
      <c r="I90" s="38">
        <v>600.21666666666681</v>
      </c>
      <c r="J90" s="38">
        <v>605.0833333333336</v>
      </c>
      <c r="K90" s="31">
        <v>595.35</v>
      </c>
      <c r="L90" s="31">
        <v>583.65</v>
      </c>
      <c r="M90" s="31">
        <v>0.88934000000000002</v>
      </c>
      <c r="N90" s="1"/>
      <c r="O90" s="1"/>
    </row>
    <row r="91" spans="1:15" ht="12.75" customHeight="1">
      <c r="A91" s="33">
        <v>81</v>
      </c>
      <c r="B91" s="58" t="s">
        <v>346</v>
      </c>
      <c r="C91" s="31">
        <v>26.3</v>
      </c>
      <c r="D91" s="38">
        <v>26</v>
      </c>
      <c r="E91" s="38">
        <v>25.7</v>
      </c>
      <c r="F91" s="38">
        <v>25.099999999999998</v>
      </c>
      <c r="G91" s="38">
        <v>24.799999999999997</v>
      </c>
      <c r="H91" s="38">
        <v>26.6</v>
      </c>
      <c r="I91" s="38">
        <v>26.9</v>
      </c>
      <c r="J91" s="38">
        <v>27.500000000000004</v>
      </c>
      <c r="K91" s="31">
        <v>26.3</v>
      </c>
      <c r="L91" s="31">
        <v>25.4</v>
      </c>
      <c r="M91" s="31">
        <v>324.55430999999999</v>
      </c>
      <c r="N91" s="1"/>
      <c r="O91" s="1"/>
    </row>
    <row r="92" spans="1:15" ht="12.75" customHeight="1">
      <c r="A92" s="33">
        <v>82</v>
      </c>
      <c r="B92" s="58" t="s">
        <v>86</v>
      </c>
      <c r="C92" s="31">
        <v>4817.3500000000004</v>
      </c>
      <c r="D92" s="38">
        <v>4803.6500000000005</v>
      </c>
      <c r="E92" s="38">
        <v>4763.8000000000011</v>
      </c>
      <c r="F92" s="38">
        <v>4710.2500000000009</v>
      </c>
      <c r="G92" s="38">
        <v>4670.4000000000015</v>
      </c>
      <c r="H92" s="38">
        <v>4857.2000000000007</v>
      </c>
      <c r="I92" s="38">
        <v>4897.0500000000011</v>
      </c>
      <c r="J92" s="38">
        <v>4950.6000000000004</v>
      </c>
      <c r="K92" s="31">
        <v>4843.5</v>
      </c>
      <c r="L92" s="31">
        <v>4750.1000000000004</v>
      </c>
      <c r="M92" s="31">
        <v>4.1390399999999996</v>
      </c>
      <c r="N92" s="1"/>
      <c r="O92" s="1"/>
    </row>
    <row r="93" spans="1:15" ht="12.75" customHeight="1">
      <c r="A93" s="33">
        <v>83</v>
      </c>
      <c r="B93" s="58" t="s">
        <v>335</v>
      </c>
      <c r="C93" s="31">
        <v>842</v>
      </c>
      <c r="D93" s="38">
        <v>830.66666666666663</v>
      </c>
      <c r="E93" s="38">
        <v>815.33333333333326</v>
      </c>
      <c r="F93" s="38">
        <v>788.66666666666663</v>
      </c>
      <c r="G93" s="38">
        <v>773.33333333333326</v>
      </c>
      <c r="H93" s="38">
        <v>857.33333333333326</v>
      </c>
      <c r="I93" s="38">
        <v>872.66666666666652</v>
      </c>
      <c r="J93" s="38">
        <v>899.33333333333326</v>
      </c>
      <c r="K93" s="31">
        <v>846</v>
      </c>
      <c r="L93" s="31">
        <v>804</v>
      </c>
      <c r="M93" s="31">
        <v>33.803530000000002</v>
      </c>
      <c r="N93" s="1"/>
      <c r="O93" s="1"/>
    </row>
    <row r="94" spans="1:15" ht="12.75" customHeight="1">
      <c r="A94" s="33">
        <v>84</v>
      </c>
      <c r="B94" s="58" t="s">
        <v>347</v>
      </c>
      <c r="C94" s="31">
        <v>1516.15</v>
      </c>
      <c r="D94" s="38">
        <v>1515.3833333333332</v>
      </c>
      <c r="E94" s="38">
        <v>1501.7666666666664</v>
      </c>
      <c r="F94" s="38">
        <v>1487.3833333333332</v>
      </c>
      <c r="G94" s="38">
        <v>1473.7666666666664</v>
      </c>
      <c r="H94" s="38">
        <v>1529.7666666666664</v>
      </c>
      <c r="I94" s="38">
        <v>1543.3833333333332</v>
      </c>
      <c r="J94" s="38">
        <v>1557.7666666666664</v>
      </c>
      <c r="K94" s="31">
        <v>1529</v>
      </c>
      <c r="L94" s="31">
        <v>1501</v>
      </c>
      <c r="M94" s="31">
        <v>0.88339000000000001</v>
      </c>
      <c r="N94" s="1"/>
      <c r="O94" s="1"/>
    </row>
    <row r="95" spans="1:15" ht="12.75" customHeight="1">
      <c r="A95" s="33">
        <v>85</v>
      </c>
      <c r="B95" s="58" t="s">
        <v>353</v>
      </c>
      <c r="C95" s="31">
        <v>303</v>
      </c>
      <c r="D95" s="38">
        <v>303.11666666666667</v>
      </c>
      <c r="E95" s="38">
        <v>301.88333333333333</v>
      </c>
      <c r="F95" s="38">
        <v>300.76666666666665</v>
      </c>
      <c r="G95" s="38">
        <v>299.5333333333333</v>
      </c>
      <c r="H95" s="38">
        <v>304.23333333333335</v>
      </c>
      <c r="I95" s="38">
        <v>305.4666666666667</v>
      </c>
      <c r="J95" s="38">
        <v>306.58333333333337</v>
      </c>
      <c r="K95" s="31">
        <v>304.35000000000002</v>
      </c>
      <c r="L95" s="31">
        <v>302</v>
      </c>
      <c r="M95" s="31">
        <v>3.5162300000000002</v>
      </c>
      <c r="N95" s="1"/>
      <c r="O95" s="1"/>
    </row>
    <row r="96" spans="1:15" ht="12.75" customHeight="1">
      <c r="A96" s="33">
        <v>86</v>
      </c>
      <c r="B96" s="58" t="s">
        <v>90</v>
      </c>
      <c r="C96" s="31">
        <v>738.1</v>
      </c>
      <c r="D96" s="38">
        <v>741.80000000000007</v>
      </c>
      <c r="E96" s="38">
        <v>729.80000000000018</v>
      </c>
      <c r="F96" s="38">
        <v>721.50000000000011</v>
      </c>
      <c r="G96" s="38">
        <v>709.50000000000023</v>
      </c>
      <c r="H96" s="38">
        <v>750.10000000000014</v>
      </c>
      <c r="I96" s="38">
        <v>762.09999999999991</v>
      </c>
      <c r="J96" s="38">
        <v>770.40000000000009</v>
      </c>
      <c r="K96" s="31">
        <v>753.8</v>
      </c>
      <c r="L96" s="31">
        <v>733.5</v>
      </c>
      <c r="M96" s="31">
        <v>10.82718</v>
      </c>
      <c r="N96" s="1"/>
      <c r="O96" s="1"/>
    </row>
    <row r="97" spans="1:15" ht="12.75" customHeight="1">
      <c r="A97" s="33">
        <v>87</v>
      </c>
      <c r="B97" s="58" t="s">
        <v>89</v>
      </c>
      <c r="C97" s="31">
        <v>340.65</v>
      </c>
      <c r="D97" s="38">
        <v>341.56666666666666</v>
      </c>
      <c r="E97" s="38">
        <v>337.13333333333333</v>
      </c>
      <c r="F97" s="38">
        <v>333.61666666666667</v>
      </c>
      <c r="G97" s="38">
        <v>329.18333333333334</v>
      </c>
      <c r="H97" s="38">
        <v>345.08333333333331</v>
      </c>
      <c r="I97" s="38">
        <v>349.51666666666659</v>
      </c>
      <c r="J97" s="38">
        <v>353.0333333333333</v>
      </c>
      <c r="K97" s="31">
        <v>346</v>
      </c>
      <c r="L97" s="31">
        <v>338.05</v>
      </c>
      <c r="M97" s="31">
        <v>45.185540000000003</v>
      </c>
      <c r="N97" s="1"/>
      <c r="O97" s="1"/>
    </row>
    <row r="98" spans="1:15" ht="12.75" customHeight="1">
      <c r="A98" s="33">
        <v>88</v>
      </c>
      <c r="B98" s="58" t="s">
        <v>354</v>
      </c>
      <c r="C98" s="31">
        <v>795.4</v>
      </c>
      <c r="D98" s="38">
        <v>798.11666666666667</v>
      </c>
      <c r="E98" s="38">
        <v>780.2833333333333</v>
      </c>
      <c r="F98" s="38">
        <v>765.16666666666663</v>
      </c>
      <c r="G98" s="38">
        <v>747.33333333333326</v>
      </c>
      <c r="H98" s="38">
        <v>813.23333333333335</v>
      </c>
      <c r="I98" s="38">
        <v>831.06666666666661</v>
      </c>
      <c r="J98" s="38">
        <v>846.18333333333339</v>
      </c>
      <c r="K98" s="31">
        <v>815.95</v>
      </c>
      <c r="L98" s="31">
        <v>783</v>
      </c>
      <c r="M98" s="31">
        <v>1.3680300000000001</v>
      </c>
      <c r="N98" s="1"/>
      <c r="O98" s="1"/>
    </row>
    <row r="99" spans="1:15" ht="12.75" customHeight="1">
      <c r="A99" s="33">
        <v>89</v>
      </c>
      <c r="B99" s="58" t="s">
        <v>355</v>
      </c>
      <c r="C99" s="31">
        <v>1286.6500000000001</v>
      </c>
      <c r="D99" s="38">
        <v>1264.4833333333333</v>
      </c>
      <c r="E99" s="38">
        <v>1233.9666666666667</v>
      </c>
      <c r="F99" s="38">
        <v>1181.2833333333333</v>
      </c>
      <c r="G99" s="38">
        <v>1150.7666666666667</v>
      </c>
      <c r="H99" s="38">
        <v>1317.1666666666667</v>
      </c>
      <c r="I99" s="38">
        <v>1347.6833333333336</v>
      </c>
      <c r="J99" s="38">
        <v>1400.3666666666668</v>
      </c>
      <c r="K99" s="31">
        <v>1295</v>
      </c>
      <c r="L99" s="31">
        <v>1211.8</v>
      </c>
      <c r="M99" s="31">
        <v>4.0894599999999999</v>
      </c>
      <c r="N99" s="1"/>
      <c r="O99" s="1"/>
    </row>
    <row r="100" spans="1:15" ht="12.75" customHeight="1">
      <c r="A100" s="33">
        <v>90</v>
      </c>
      <c r="B100" s="58" t="s">
        <v>356</v>
      </c>
      <c r="C100" s="31">
        <v>144.4</v>
      </c>
      <c r="D100" s="38">
        <v>145.33333333333334</v>
      </c>
      <c r="E100" s="38">
        <v>143.06666666666669</v>
      </c>
      <c r="F100" s="38">
        <v>141.73333333333335</v>
      </c>
      <c r="G100" s="38">
        <v>139.4666666666667</v>
      </c>
      <c r="H100" s="38">
        <v>146.66666666666669</v>
      </c>
      <c r="I100" s="38">
        <v>148.93333333333334</v>
      </c>
      <c r="J100" s="38">
        <v>150.26666666666668</v>
      </c>
      <c r="K100" s="31">
        <v>147.6</v>
      </c>
      <c r="L100" s="31">
        <v>144</v>
      </c>
      <c r="M100" s="31">
        <v>21.77439</v>
      </c>
      <c r="N100" s="1"/>
      <c r="O100" s="1"/>
    </row>
    <row r="101" spans="1:15" ht="12.75" customHeight="1">
      <c r="A101" s="33">
        <v>91</v>
      </c>
      <c r="B101" s="58" t="s">
        <v>348</v>
      </c>
      <c r="C101" s="31">
        <v>616.35</v>
      </c>
      <c r="D101" s="38">
        <v>616.7833333333333</v>
      </c>
      <c r="E101" s="38">
        <v>611.66666666666663</v>
      </c>
      <c r="F101" s="38">
        <v>606.98333333333335</v>
      </c>
      <c r="G101" s="38">
        <v>601.86666666666667</v>
      </c>
      <c r="H101" s="38">
        <v>621.46666666666658</v>
      </c>
      <c r="I101" s="38">
        <v>626.58333333333337</v>
      </c>
      <c r="J101" s="38">
        <v>631.26666666666654</v>
      </c>
      <c r="K101" s="31">
        <v>621.9</v>
      </c>
      <c r="L101" s="31">
        <v>612.1</v>
      </c>
      <c r="M101" s="31">
        <v>1.6697900000000001</v>
      </c>
      <c r="N101" s="1"/>
      <c r="O101" s="1"/>
    </row>
    <row r="102" spans="1:15" ht="12.75" customHeight="1">
      <c r="A102" s="33">
        <v>92</v>
      </c>
      <c r="B102" s="58" t="s">
        <v>357</v>
      </c>
      <c r="C102" s="31">
        <v>2450.4</v>
      </c>
      <c r="D102" s="38">
        <v>2458.1833333333329</v>
      </c>
      <c r="E102" s="38">
        <v>2417.6166666666659</v>
      </c>
      <c r="F102" s="38">
        <v>2384.833333333333</v>
      </c>
      <c r="G102" s="38">
        <v>2344.266666666666</v>
      </c>
      <c r="H102" s="38">
        <v>2490.9666666666658</v>
      </c>
      <c r="I102" s="38">
        <v>2531.5333333333324</v>
      </c>
      <c r="J102" s="38">
        <v>2564.3166666666657</v>
      </c>
      <c r="K102" s="31">
        <v>2498.75</v>
      </c>
      <c r="L102" s="31">
        <v>2425.4</v>
      </c>
      <c r="M102" s="31">
        <v>1.50034</v>
      </c>
      <c r="N102" s="1"/>
      <c r="O102" s="1"/>
    </row>
    <row r="103" spans="1:15" ht="12.75" customHeight="1">
      <c r="A103" s="33">
        <v>93</v>
      </c>
      <c r="B103" s="58" t="s">
        <v>358</v>
      </c>
      <c r="C103" s="31">
        <v>30.5</v>
      </c>
      <c r="D103" s="38">
        <v>30.566666666666666</v>
      </c>
      <c r="E103" s="38">
        <v>30.183333333333334</v>
      </c>
      <c r="F103" s="38">
        <v>29.866666666666667</v>
      </c>
      <c r="G103" s="38">
        <v>29.483333333333334</v>
      </c>
      <c r="H103" s="38">
        <v>30.883333333333333</v>
      </c>
      <c r="I103" s="38">
        <v>31.266666666666666</v>
      </c>
      <c r="J103" s="38">
        <v>31.583333333333332</v>
      </c>
      <c r="K103" s="31">
        <v>30.95</v>
      </c>
      <c r="L103" s="31">
        <v>30.25</v>
      </c>
      <c r="M103" s="31">
        <v>70.0565</v>
      </c>
      <c r="N103" s="1"/>
      <c r="O103" s="1"/>
    </row>
    <row r="104" spans="1:15" ht="12.75" customHeight="1">
      <c r="A104" s="33">
        <v>94</v>
      </c>
      <c r="B104" s="58" t="s">
        <v>359</v>
      </c>
      <c r="C104" s="31">
        <v>1244.5</v>
      </c>
      <c r="D104" s="38">
        <v>1245.2</v>
      </c>
      <c r="E104" s="38">
        <v>1229.4000000000001</v>
      </c>
      <c r="F104" s="38">
        <v>1214.3</v>
      </c>
      <c r="G104" s="38">
        <v>1198.5</v>
      </c>
      <c r="H104" s="38">
        <v>1260.3000000000002</v>
      </c>
      <c r="I104" s="38">
        <v>1276.0999999999999</v>
      </c>
      <c r="J104" s="38">
        <v>1291.2000000000003</v>
      </c>
      <c r="K104" s="31">
        <v>1261</v>
      </c>
      <c r="L104" s="31">
        <v>1230.0999999999999</v>
      </c>
      <c r="M104" s="31">
        <v>7.9689399999999999</v>
      </c>
      <c r="N104" s="1"/>
      <c r="O104" s="1"/>
    </row>
    <row r="105" spans="1:15" ht="12.75" customHeight="1">
      <c r="A105" s="33">
        <v>95</v>
      </c>
      <c r="B105" s="58" t="s">
        <v>360</v>
      </c>
      <c r="C105" s="31">
        <v>659.15</v>
      </c>
      <c r="D105" s="38">
        <v>659.58333333333337</v>
      </c>
      <c r="E105" s="38">
        <v>653.4666666666667</v>
      </c>
      <c r="F105" s="38">
        <v>647.7833333333333</v>
      </c>
      <c r="G105" s="38">
        <v>641.66666666666663</v>
      </c>
      <c r="H105" s="38">
        <v>665.26666666666677</v>
      </c>
      <c r="I105" s="38">
        <v>671.38333333333333</v>
      </c>
      <c r="J105" s="38">
        <v>677.06666666666683</v>
      </c>
      <c r="K105" s="31">
        <v>665.7</v>
      </c>
      <c r="L105" s="31">
        <v>653.9</v>
      </c>
      <c r="M105" s="31">
        <v>0.58528999999999998</v>
      </c>
      <c r="N105" s="1"/>
      <c r="O105" s="1"/>
    </row>
    <row r="106" spans="1:15" ht="12.75" customHeight="1">
      <c r="A106" s="33">
        <v>96</v>
      </c>
      <c r="B106" s="58" t="s">
        <v>361</v>
      </c>
      <c r="C106" s="31">
        <v>1075.55</v>
      </c>
      <c r="D106" s="38">
        <v>1083.2666666666667</v>
      </c>
      <c r="E106" s="38">
        <v>1058.5333333333333</v>
      </c>
      <c r="F106" s="38">
        <v>1041.5166666666667</v>
      </c>
      <c r="G106" s="38">
        <v>1016.7833333333333</v>
      </c>
      <c r="H106" s="38">
        <v>1100.2833333333333</v>
      </c>
      <c r="I106" s="38">
        <v>1125.0166666666664</v>
      </c>
      <c r="J106" s="38">
        <v>1142.0333333333333</v>
      </c>
      <c r="K106" s="31">
        <v>1108</v>
      </c>
      <c r="L106" s="31">
        <v>1066.25</v>
      </c>
      <c r="M106" s="31">
        <v>3.8435600000000001</v>
      </c>
      <c r="N106" s="1"/>
      <c r="O106" s="1"/>
    </row>
    <row r="107" spans="1:15" ht="12.75" customHeight="1">
      <c r="A107" s="33">
        <v>97</v>
      </c>
      <c r="B107" s="58" t="s">
        <v>362</v>
      </c>
      <c r="C107" s="31">
        <v>7682.4</v>
      </c>
      <c r="D107" s="38">
        <v>7673.2333333333336</v>
      </c>
      <c r="E107" s="38">
        <v>7584.2166666666672</v>
      </c>
      <c r="F107" s="38">
        <v>7486.0333333333338</v>
      </c>
      <c r="G107" s="38">
        <v>7397.0166666666673</v>
      </c>
      <c r="H107" s="38">
        <v>7771.416666666667</v>
      </c>
      <c r="I107" s="38">
        <v>7860.4333333333334</v>
      </c>
      <c r="J107" s="38">
        <v>7958.6166666666668</v>
      </c>
      <c r="K107" s="31">
        <v>7762.25</v>
      </c>
      <c r="L107" s="31">
        <v>7575.05</v>
      </c>
      <c r="M107" s="31">
        <v>0.1106</v>
      </c>
      <c r="N107" s="1"/>
      <c r="O107" s="1"/>
    </row>
    <row r="108" spans="1:15" ht="12.75" customHeight="1">
      <c r="A108" s="33">
        <v>98</v>
      </c>
      <c r="B108" s="58" t="s">
        <v>349</v>
      </c>
      <c r="C108" s="31">
        <v>77.3</v>
      </c>
      <c r="D108" s="38">
        <v>77.716666666666654</v>
      </c>
      <c r="E108" s="38">
        <v>76.633333333333312</v>
      </c>
      <c r="F108" s="38">
        <v>75.966666666666654</v>
      </c>
      <c r="G108" s="38">
        <v>74.883333333333312</v>
      </c>
      <c r="H108" s="38">
        <v>78.383333333333312</v>
      </c>
      <c r="I108" s="38">
        <v>79.466666666666654</v>
      </c>
      <c r="J108" s="38">
        <v>80.133333333333312</v>
      </c>
      <c r="K108" s="31">
        <v>78.8</v>
      </c>
      <c r="L108" s="31">
        <v>77.05</v>
      </c>
      <c r="M108" s="31">
        <v>38.792400000000001</v>
      </c>
      <c r="N108" s="1"/>
      <c r="O108" s="1"/>
    </row>
    <row r="109" spans="1:15" ht="12.75" customHeight="1">
      <c r="A109" s="33">
        <v>99</v>
      </c>
      <c r="B109" s="58" t="s">
        <v>350</v>
      </c>
      <c r="C109" s="31">
        <v>408</v>
      </c>
      <c r="D109" s="38">
        <v>404.05</v>
      </c>
      <c r="E109" s="38">
        <v>398.05</v>
      </c>
      <c r="F109" s="38">
        <v>388.1</v>
      </c>
      <c r="G109" s="38">
        <v>382.1</v>
      </c>
      <c r="H109" s="38">
        <v>414</v>
      </c>
      <c r="I109" s="38">
        <v>420</v>
      </c>
      <c r="J109" s="38">
        <v>429.95</v>
      </c>
      <c r="K109" s="31">
        <v>410.05</v>
      </c>
      <c r="L109" s="31">
        <v>394.1</v>
      </c>
      <c r="M109" s="31">
        <v>17.40052</v>
      </c>
      <c r="N109" s="1"/>
      <c r="O109" s="1"/>
    </row>
    <row r="110" spans="1:15" ht="12.75" customHeight="1">
      <c r="A110" s="33">
        <v>100</v>
      </c>
      <c r="B110" s="58" t="s">
        <v>363</v>
      </c>
      <c r="C110" s="31">
        <v>482.7</v>
      </c>
      <c r="D110" s="38">
        <v>485.31666666666666</v>
      </c>
      <c r="E110" s="38">
        <v>478.38333333333333</v>
      </c>
      <c r="F110" s="38">
        <v>474.06666666666666</v>
      </c>
      <c r="G110" s="38">
        <v>467.13333333333333</v>
      </c>
      <c r="H110" s="38">
        <v>489.63333333333333</v>
      </c>
      <c r="I110" s="38">
        <v>496.56666666666661</v>
      </c>
      <c r="J110" s="38">
        <v>500.88333333333333</v>
      </c>
      <c r="K110" s="31">
        <v>492.25</v>
      </c>
      <c r="L110" s="31">
        <v>481</v>
      </c>
      <c r="M110" s="31">
        <v>0.93549000000000004</v>
      </c>
      <c r="N110" s="1"/>
      <c r="O110" s="1"/>
    </row>
    <row r="111" spans="1:15" ht="12.75" customHeight="1">
      <c r="A111" s="33">
        <v>101</v>
      </c>
      <c r="B111" s="58" t="s">
        <v>91</v>
      </c>
      <c r="C111" s="31">
        <v>279.75</v>
      </c>
      <c r="D111" s="38">
        <v>279.05</v>
      </c>
      <c r="E111" s="38">
        <v>277.10000000000002</v>
      </c>
      <c r="F111" s="38">
        <v>274.45</v>
      </c>
      <c r="G111" s="38">
        <v>272.5</v>
      </c>
      <c r="H111" s="38">
        <v>281.70000000000005</v>
      </c>
      <c r="I111" s="38">
        <v>283.64999999999998</v>
      </c>
      <c r="J111" s="38">
        <v>286.30000000000007</v>
      </c>
      <c r="K111" s="31">
        <v>281</v>
      </c>
      <c r="L111" s="31">
        <v>276.39999999999998</v>
      </c>
      <c r="M111" s="31">
        <v>24.018339999999998</v>
      </c>
      <c r="N111" s="1"/>
      <c r="O111" s="1"/>
    </row>
    <row r="112" spans="1:15" ht="12.75" customHeight="1">
      <c r="A112" s="33">
        <v>102</v>
      </c>
      <c r="B112" s="58" t="s">
        <v>364</v>
      </c>
      <c r="C112" s="31">
        <v>448.9</v>
      </c>
      <c r="D112" s="38">
        <v>449.3</v>
      </c>
      <c r="E112" s="38">
        <v>444.6</v>
      </c>
      <c r="F112" s="38">
        <v>440.3</v>
      </c>
      <c r="G112" s="38">
        <v>435.6</v>
      </c>
      <c r="H112" s="38">
        <v>453.6</v>
      </c>
      <c r="I112" s="38">
        <v>458.29999999999995</v>
      </c>
      <c r="J112" s="38">
        <v>462.6</v>
      </c>
      <c r="K112" s="31">
        <v>454</v>
      </c>
      <c r="L112" s="31">
        <v>445</v>
      </c>
      <c r="M112" s="31">
        <v>2.8701699999999999</v>
      </c>
      <c r="N112" s="1"/>
      <c r="O112" s="1"/>
    </row>
    <row r="113" spans="1:15" ht="12.75" customHeight="1">
      <c r="A113" s="33">
        <v>103</v>
      </c>
      <c r="B113" s="58" t="s">
        <v>365</v>
      </c>
      <c r="C113" s="31">
        <v>964.9</v>
      </c>
      <c r="D113" s="38">
        <v>970.75</v>
      </c>
      <c r="E113" s="38">
        <v>955.2</v>
      </c>
      <c r="F113" s="38">
        <v>945.5</v>
      </c>
      <c r="G113" s="38">
        <v>929.95</v>
      </c>
      <c r="H113" s="38">
        <v>980.45</v>
      </c>
      <c r="I113" s="38">
        <v>996</v>
      </c>
      <c r="J113" s="38">
        <v>1005.7</v>
      </c>
      <c r="K113" s="31">
        <v>986.3</v>
      </c>
      <c r="L113" s="31">
        <v>961.05</v>
      </c>
      <c r="M113" s="31">
        <v>0.89798999999999995</v>
      </c>
      <c r="N113" s="1"/>
      <c r="O113" s="1"/>
    </row>
    <row r="114" spans="1:15" ht="12.75" customHeight="1">
      <c r="A114" s="33">
        <v>104</v>
      </c>
      <c r="B114" s="58" t="s">
        <v>92</v>
      </c>
      <c r="C114" s="31">
        <v>1130.45</v>
      </c>
      <c r="D114" s="38">
        <v>1131.3</v>
      </c>
      <c r="E114" s="38">
        <v>1124.1499999999999</v>
      </c>
      <c r="F114" s="38">
        <v>1117.8499999999999</v>
      </c>
      <c r="G114" s="38">
        <v>1110.6999999999998</v>
      </c>
      <c r="H114" s="38">
        <v>1137.5999999999999</v>
      </c>
      <c r="I114" s="38">
        <v>1144.75</v>
      </c>
      <c r="J114" s="38">
        <v>1151.05</v>
      </c>
      <c r="K114" s="31">
        <v>1138.45</v>
      </c>
      <c r="L114" s="31">
        <v>1125</v>
      </c>
      <c r="M114" s="31">
        <v>10.34376</v>
      </c>
      <c r="N114" s="1"/>
      <c r="O114" s="1"/>
    </row>
    <row r="115" spans="1:15" ht="12.75" customHeight="1">
      <c r="A115" s="33">
        <v>105</v>
      </c>
      <c r="B115" s="58" t="s">
        <v>859</v>
      </c>
      <c r="C115" s="31">
        <v>497.85</v>
      </c>
      <c r="D115" s="38">
        <v>497.73333333333335</v>
      </c>
      <c r="E115" s="38">
        <v>485.4666666666667</v>
      </c>
      <c r="F115" s="38">
        <v>473.08333333333337</v>
      </c>
      <c r="G115" s="38">
        <v>460.81666666666672</v>
      </c>
      <c r="H115" s="38">
        <v>510.11666666666667</v>
      </c>
      <c r="I115" s="38">
        <v>522.38333333333333</v>
      </c>
      <c r="J115" s="38">
        <v>534.76666666666665</v>
      </c>
      <c r="K115" s="31">
        <v>510</v>
      </c>
      <c r="L115" s="31">
        <v>485.35</v>
      </c>
      <c r="M115" s="31">
        <v>12.508240000000001</v>
      </c>
      <c r="N115" s="1"/>
      <c r="O115" s="1"/>
    </row>
    <row r="116" spans="1:15" ht="12.75" customHeight="1">
      <c r="A116" s="33">
        <v>106</v>
      </c>
      <c r="B116" s="58" t="s">
        <v>93</v>
      </c>
      <c r="C116" s="31">
        <v>1178.3499999999999</v>
      </c>
      <c r="D116" s="38">
        <v>1177.9166666666665</v>
      </c>
      <c r="E116" s="38">
        <v>1168.5333333333331</v>
      </c>
      <c r="F116" s="38">
        <v>1158.7166666666665</v>
      </c>
      <c r="G116" s="38">
        <v>1149.333333333333</v>
      </c>
      <c r="H116" s="38">
        <v>1187.7333333333331</v>
      </c>
      <c r="I116" s="38">
        <v>1197.1166666666663</v>
      </c>
      <c r="J116" s="38">
        <v>1206.9333333333332</v>
      </c>
      <c r="K116" s="31">
        <v>1187.3</v>
      </c>
      <c r="L116" s="31">
        <v>1168.0999999999999</v>
      </c>
      <c r="M116" s="31">
        <v>13.625360000000001</v>
      </c>
      <c r="N116" s="1"/>
      <c r="O116" s="1"/>
    </row>
    <row r="117" spans="1:15" ht="12.75" customHeight="1">
      <c r="A117" s="33">
        <v>107</v>
      </c>
      <c r="B117" s="58" t="s">
        <v>100</v>
      </c>
      <c r="C117" s="31">
        <v>134.65</v>
      </c>
      <c r="D117" s="38">
        <v>134.70000000000002</v>
      </c>
      <c r="E117" s="38">
        <v>133.50000000000003</v>
      </c>
      <c r="F117" s="38">
        <v>132.35000000000002</v>
      </c>
      <c r="G117" s="38">
        <v>131.15000000000003</v>
      </c>
      <c r="H117" s="38">
        <v>135.85000000000002</v>
      </c>
      <c r="I117" s="38">
        <v>137.05000000000001</v>
      </c>
      <c r="J117" s="38">
        <v>138.20000000000002</v>
      </c>
      <c r="K117" s="31">
        <v>135.9</v>
      </c>
      <c r="L117" s="31">
        <v>133.55000000000001</v>
      </c>
      <c r="M117" s="31">
        <v>23.52779</v>
      </c>
      <c r="N117" s="1"/>
      <c r="O117" s="1"/>
    </row>
    <row r="118" spans="1:15" ht="12.75" customHeight="1">
      <c r="A118" s="33">
        <v>108</v>
      </c>
      <c r="B118" s="58" t="s">
        <v>273</v>
      </c>
      <c r="C118" s="31">
        <v>1300.8</v>
      </c>
      <c r="D118" s="38">
        <v>1306.5333333333333</v>
      </c>
      <c r="E118" s="38">
        <v>1292.2666666666667</v>
      </c>
      <c r="F118" s="38">
        <v>1283.7333333333333</v>
      </c>
      <c r="G118" s="38">
        <v>1269.4666666666667</v>
      </c>
      <c r="H118" s="38">
        <v>1315.0666666666666</v>
      </c>
      <c r="I118" s="38">
        <v>1329.333333333333</v>
      </c>
      <c r="J118" s="38">
        <v>1337.8666666666666</v>
      </c>
      <c r="K118" s="31">
        <v>1320.8</v>
      </c>
      <c r="L118" s="31">
        <v>1298</v>
      </c>
      <c r="M118" s="31">
        <v>1.3468100000000001</v>
      </c>
      <c r="N118" s="1"/>
      <c r="O118" s="1"/>
    </row>
    <row r="119" spans="1:15" ht="12.75" customHeight="1">
      <c r="A119" s="33">
        <v>109</v>
      </c>
      <c r="B119" s="58" t="s">
        <v>94</v>
      </c>
      <c r="C119" s="31">
        <v>240.35</v>
      </c>
      <c r="D119" s="38">
        <v>236.86666666666665</v>
      </c>
      <c r="E119" s="38">
        <v>232.43333333333328</v>
      </c>
      <c r="F119" s="38">
        <v>224.51666666666662</v>
      </c>
      <c r="G119" s="38">
        <v>220.08333333333326</v>
      </c>
      <c r="H119" s="38">
        <v>244.7833333333333</v>
      </c>
      <c r="I119" s="38">
        <v>249.21666666666664</v>
      </c>
      <c r="J119" s="38">
        <v>257.13333333333333</v>
      </c>
      <c r="K119" s="31">
        <v>241.3</v>
      </c>
      <c r="L119" s="31">
        <v>228.95</v>
      </c>
      <c r="M119" s="31">
        <v>224.09255999999999</v>
      </c>
      <c r="N119" s="1"/>
      <c r="O119" s="1"/>
    </row>
    <row r="120" spans="1:15" ht="12.75" customHeight="1">
      <c r="A120" s="33">
        <v>110</v>
      </c>
      <c r="B120" s="58" t="s">
        <v>366</v>
      </c>
      <c r="C120" s="31">
        <v>670.2</v>
      </c>
      <c r="D120" s="38">
        <v>678.6</v>
      </c>
      <c r="E120" s="38">
        <v>658.80000000000007</v>
      </c>
      <c r="F120" s="38">
        <v>647.40000000000009</v>
      </c>
      <c r="G120" s="38">
        <v>627.60000000000014</v>
      </c>
      <c r="H120" s="38">
        <v>690</v>
      </c>
      <c r="I120" s="38">
        <v>709.8</v>
      </c>
      <c r="J120" s="38">
        <v>721.19999999999993</v>
      </c>
      <c r="K120" s="31">
        <v>698.4</v>
      </c>
      <c r="L120" s="31">
        <v>667.2</v>
      </c>
      <c r="M120" s="31">
        <v>26.916779999999999</v>
      </c>
      <c r="N120" s="1"/>
      <c r="O120" s="1"/>
    </row>
    <row r="121" spans="1:15" ht="12.75" customHeight="1">
      <c r="A121" s="33">
        <v>111</v>
      </c>
      <c r="B121" s="58" t="s">
        <v>95</v>
      </c>
      <c r="C121" s="31">
        <v>4845.45</v>
      </c>
      <c r="D121" s="38">
        <v>4796</v>
      </c>
      <c r="E121" s="38">
        <v>4741</v>
      </c>
      <c r="F121" s="38">
        <v>4636.55</v>
      </c>
      <c r="G121" s="38">
        <v>4581.55</v>
      </c>
      <c r="H121" s="38">
        <v>4900.45</v>
      </c>
      <c r="I121" s="38">
        <v>4955.45</v>
      </c>
      <c r="J121" s="38">
        <v>5059.8999999999996</v>
      </c>
      <c r="K121" s="31">
        <v>4851</v>
      </c>
      <c r="L121" s="31">
        <v>4691.55</v>
      </c>
      <c r="M121" s="31">
        <v>3.52854</v>
      </c>
      <c r="N121" s="1"/>
      <c r="O121" s="1"/>
    </row>
    <row r="122" spans="1:15" ht="12.75" customHeight="1">
      <c r="A122" s="33">
        <v>112</v>
      </c>
      <c r="B122" s="58" t="s">
        <v>96</v>
      </c>
      <c r="C122" s="31">
        <v>2006.35</v>
      </c>
      <c r="D122" s="38">
        <v>2009.9833333333333</v>
      </c>
      <c r="E122" s="38">
        <v>1992.0666666666666</v>
      </c>
      <c r="F122" s="38">
        <v>1977.7833333333333</v>
      </c>
      <c r="G122" s="38">
        <v>1959.8666666666666</v>
      </c>
      <c r="H122" s="38">
        <v>2024.2666666666667</v>
      </c>
      <c r="I122" s="38">
        <v>2042.1833333333332</v>
      </c>
      <c r="J122" s="38">
        <v>2056.4666666666667</v>
      </c>
      <c r="K122" s="31">
        <v>2027.9</v>
      </c>
      <c r="L122" s="31">
        <v>1995.7</v>
      </c>
      <c r="M122" s="31">
        <v>4.2827200000000003</v>
      </c>
      <c r="N122" s="1"/>
      <c r="O122" s="1"/>
    </row>
    <row r="123" spans="1:15" ht="12.75" customHeight="1">
      <c r="A123" s="33">
        <v>113</v>
      </c>
      <c r="B123" s="58" t="s">
        <v>367</v>
      </c>
      <c r="C123" s="31">
        <v>2371.1</v>
      </c>
      <c r="D123" s="38">
        <v>2380.2666666666664</v>
      </c>
      <c r="E123" s="38">
        <v>2351.833333333333</v>
      </c>
      <c r="F123" s="38">
        <v>2332.5666666666666</v>
      </c>
      <c r="G123" s="38">
        <v>2304.1333333333332</v>
      </c>
      <c r="H123" s="38">
        <v>2399.5333333333328</v>
      </c>
      <c r="I123" s="38">
        <v>2427.9666666666662</v>
      </c>
      <c r="J123" s="38">
        <v>2447.2333333333327</v>
      </c>
      <c r="K123" s="31">
        <v>2408.6999999999998</v>
      </c>
      <c r="L123" s="31">
        <v>2361</v>
      </c>
      <c r="M123" s="31">
        <v>1.1114900000000001</v>
      </c>
      <c r="N123" s="1"/>
      <c r="O123" s="1"/>
    </row>
    <row r="124" spans="1:15" ht="12.75" customHeight="1">
      <c r="A124" s="33">
        <v>114</v>
      </c>
      <c r="B124" s="58" t="s">
        <v>97</v>
      </c>
      <c r="C124" s="31">
        <v>693.55</v>
      </c>
      <c r="D124" s="38">
        <v>696.36666666666667</v>
      </c>
      <c r="E124" s="38">
        <v>687.83333333333337</v>
      </c>
      <c r="F124" s="38">
        <v>682.11666666666667</v>
      </c>
      <c r="G124" s="38">
        <v>673.58333333333337</v>
      </c>
      <c r="H124" s="38">
        <v>702.08333333333337</v>
      </c>
      <c r="I124" s="38">
        <v>710.61666666666667</v>
      </c>
      <c r="J124" s="38">
        <v>716.33333333333337</v>
      </c>
      <c r="K124" s="31">
        <v>704.9</v>
      </c>
      <c r="L124" s="31">
        <v>690.65</v>
      </c>
      <c r="M124" s="31">
        <v>12.894740000000001</v>
      </c>
      <c r="N124" s="1"/>
      <c r="O124" s="1"/>
    </row>
    <row r="125" spans="1:15" ht="12.75" customHeight="1">
      <c r="A125" s="33">
        <v>115</v>
      </c>
      <c r="B125" s="58" t="s">
        <v>98</v>
      </c>
      <c r="C125" s="31">
        <v>1043.4000000000001</v>
      </c>
      <c r="D125" s="38">
        <v>1038.45</v>
      </c>
      <c r="E125" s="38">
        <v>1027</v>
      </c>
      <c r="F125" s="38">
        <v>1010.5999999999999</v>
      </c>
      <c r="G125" s="38">
        <v>999.14999999999986</v>
      </c>
      <c r="H125" s="38">
        <v>1054.8500000000001</v>
      </c>
      <c r="I125" s="38">
        <v>1066.3000000000004</v>
      </c>
      <c r="J125" s="38">
        <v>1082.7000000000003</v>
      </c>
      <c r="K125" s="31">
        <v>1049.9000000000001</v>
      </c>
      <c r="L125" s="31">
        <v>1022.05</v>
      </c>
      <c r="M125" s="31">
        <v>5.3465699999999998</v>
      </c>
      <c r="N125" s="1"/>
      <c r="O125" s="1"/>
    </row>
    <row r="126" spans="1:15" ht="12.75" customHeight="1">
      <c r="A126" s="33">
        <v>116</v>
      </c>
      <c r="B126" s="58" t="s">
        <v>865</v>
      </c>
      <c r="C126" s="31">
        <v>4646.6000000000004</v>
      </c>
      <c r="D126" s="38">
        <v>4667.833333333333</v>
      </c>
      <c r="E126" s="38">
        <v>4610.1666666666661</v>
      </c>
      <c r="F126" s="38">
        <v>4573.7333333333327</v>
      </c>
      <c r="G126" s="38">
        <v>4516.0666666666657</v>
      </c>
      <c r="H126" s="38">
        <v>4704.2666666666664</v>
      </c>
      <c r="I126" s="38">
        <v>4761.9333333333325</v>
      </c>
      <c r="J126" s="38">
        <v>4798.3666666666668</v>
      </c>
      <c r="K126" s="31">
        <v>4725.5</v>
      </c>
      <c r="L126" s="31">
        <v>4631.3999999999996</v>
      </c>
      <c r="M126" s="31">
        <v>0.15668000000000001</v>
      </c>
      <c r="N126" s="1"/>
      <c r="O126" s="1"/>
    </row>
    <row r="127" spans="1:15" ht="12.75" customHeight="1">
      <c r="A127" s="33">
        <v>117</v>
      </c>
      <c r="B127" s="58" t="s">
        <v>368</v>
      </c>
      <c r="C127" s="31">
        <v>1482.45</v>
      </c>
      <c r="D127" s="38">
        <v>1479.3666666666668</v>
      </c>
      <c r="E127" s="38">
        <v>1456.7333333333336</v>
      </c>
      <c r="F127" s="38">
        <v>1431.0166666666669</v>
      </c>
      <c r="G127" s="38">
        <v>1408.3833333333337</v>
      </c>
      <c r="H127" s="38">
        <v>1505.0833333333335</v>
      </c>
      <c r="I127" s="38">
        <v>1527.7166666666667</v>
      </c>
      <c r="J127" s="38">
        <v>1553.4333333333334</v>
      </c>
      <c r="K127" s="31">
        <v>1502</v>
      </c>
      <c r="L127" s="31">
        <v>1453.65</v>
      </c>
      <c r="M127" s="31">
        <v>6.37425</v>
      </c>
      <c r="N127" s="1"/>
      <c r="O127" s="1"/>
    </row>
    <row r="128" spans="1:15" ht="12.75" customHeight="1">
      <c r="A128" s="33">
        <v>118</v>
      </c>
      <c r="B128" s="58" t="s">
        <v>351</v>
      </c>
      <c r="C128" s="31">
        <v>3884.35</v>
      </c>
      <c r="D128" s="38">
        <v>3905.4</v>
      </c>
      <c r="E128" s="38">
        <v>3850.9500000000003</v>
      </c>
      <c r="F128" s="38">
        <v>3817.55</v>
      </c>
      <c r="G128" s="38">
        <v>3763.1000000000004</v>
      </c>
      <c r="H128" s="38">
        <v>3938.8</v>
      </c>
      <c r="I128" s="38">
        <v>3993.25</v>
      </c>
      <c r="J128" s="38">
        <v>4026.65</v>
      </c>
      <c r="K128" s="31">
        <v>3959.85</v>
      </c>
      <c r="L128" s="31">
        <v>3872</v>
      </c>
      <c r="M128" s="31">
        <v>0.12302</v>
      </c>
      <c r="N128" s="1"/>
      <c r="O128" s="1"/>
    </row>
    <row r="129" spans="1:15" ht="12.75" customHeight="1">
      <c r="A129" s="33">
        <v>119</v>
      </c>
      <c r="B129" s="58" t="s">
        <v>99</v>
      </c>
      <c r="C129" s="31">
        <v>292.14999999999998</v>
      </c>
      <c r="D129" s="38">
        <v>293.26666666666665</v>
      </c>
      <c r="E129" s="38">
        <v>289.5333333333333</v>
      </c>
      <c r="F129" s="38">
        <v>286.91666666666663</v>
      </c>
      <c r="G129" s="38">
        <v>283.18333333333328</v>
      </c>
      <c r="H129" s="38">
        <v>295.88333333333333</v>
      </c>
      <c r="I129" s="38">
        <v>299.61666666666667</v>
      </c>
      <c r="J129" s="38">
        <v>302.23333333333335</v>
      </c>
      <c r="K129" s="31">
        <v>297</v>
      </c>
      <c r="L129" s="31">
        <v>290.64999999999998</v>
      </c>
      <c r="M129" s="31">
        <v>30.822299999999998</v>
      </c>
      <c r="N129" s="1"/>
      <c r="O129" s="1"/>
    </row>
    <row r="130" spans="1:15" ht="12.75" customHeight="1">
      <c r="A130" s="33">
        <v>120</v>
      </c>
      <c r="B130" s="58" t="s">
        <v>352</v>
      </c>
      <c r="C130" s="31">
        <v>299.10000000000002</v>
      </c>
      <c r="D130" s="38">
        <v>298.48333333333335</v>
      </c>
      <c r="E130" s="38">
        <v>297.06666666666672</v>
      </c>
      <c r="F130" s="38">
        <v>295.03333333333336</v>
      </c>
      <c r="G130" s="38">
        <v>293.61666666666673</v>
      </c>
      <c r="H130" s="38">
        <v>300.51666666666671</v>
      </c>
      <c r="I130" s="38">
        <v>301.93333333333334</v>
      </c>
      <c r="J130" s="38">
        <v>303.9666666666667</v>
      </c>
      <c r="K130" s="31">
        <v>299.89999999999998</v>
      </c>
      <c r="L130" s="31">
        <v>296.45</v>
      </c>
      <c r="M130" s="31">
        <v>2.3667600000000002</v>
      </c>
      <c r="N130" s="1"/>
      <c r="O130" s="1"/>
    </row>
    <row r="131" spans="1:15" ht="12.75" customHeight="1">
      <c r="A131" s="33">
        <v>121</v>
      </c>
      <c r="B131" s="58" t="s">
        <v>101</v>
      </c>
      <c r="C131" s="31">
        <v>1927.25</v>
      </c>
      <c r="D131" s="38">
        <v>1943.55</v>
      </c>
      <c r="E131" s="38">
        <v>1906.9499999999998</v>
      </c>
      <c r="F131" s="38">
        <v>1886.6499999999999</v>
      </c>
      <c r="G131" s="38">
        <v>1850.0499999999997</v>
      </c>
      <c r="H131" s="38">
        <v>1963.85</v>
      </c>
      <c r="I131" s="38">
        <v>2000.4499999999998</v>
      </c>
      <c r="J131" s="38">
        <v>2020.75</v>
      </c>
      <c r="K131" s="31">
        <v>1980.15</v>
      </c>
      <c r="L131" s="31">
        <v>1923.25</v>
      </c>
      <c r="M131" s="31">
        <v>7.8975099999999996</v>
      </c>
      <c r="N131" s="1"/>
      <c r="O131" s="1"/>
    </row>
    <row r="132" spans="1:15" ht="12.75" customHeight="1">
      <c r="A132" s="33">
        <v>122</v>
      </c>
      <c r="B132" s="58" t="s">
        <v>369</v>
      </c>
      <c r="C132" s="31">
        <v>1461.75</v>
      </c>
      <c r="D132" s="38">
        <v>1465.5666666666666</v>
      </c>
      <c r="E132" s="38">
        <v>1448.1833333333332</v>
      </c>
      <c r="F132" s="38">
        <v>1434.6166666666666</v>
      </c>
      <c r="G132" s="38">
        <v>1417.2333333333331</v>
      </c>
      <c r="H132" s="38">
        <v>1479.1333333333332</v>
      </c>
      <c r="I132" s="38">
        <v>1496.5166666666664</v>
      </c>
      <c r="J132" s="38">
        <v>1510.0833333333333</v>
      </c>
      <c r="K132" s="31">
        <v>1482.95</v>
      </c>
      <c r="L132" s="31">
        <v>1452</v>
      </c>
      <c r="M132" s="31">
        <v>1.8048999999999999</v>
      </c>
      <c r="N132" s="1"/>
      <c r="O132" s="1"/>
    </row>
    <row r="133" spans="1:15" ht="12.75" customHeight="1">
      <c r="A133" s="33">
        <v>123</v>
      </c>
      <c r="B133" s="58" t="s">
        <v>102</v>
      </c>
      <c r="C133" s="31">
        <v>568.75</v>
      </c>
      <c r="D133" s="38">
        <v>571.51666666666665</v>
      </c>
      <c r="E133" s="38">
        <v>564.73333333333335</v>
      </c>
      <c r="F133" s="38">
        <v>560.7166666666667</v>
      </c>
      <c r="G133" s="38">
        <v>553.93333333333339</v>
      </c>
      <c r="H133" s="38">
        <v>575.5333333333333</v>
      </c>
      <c r="I133" s="38">
        <v>582.31666666666661</v>
      </c>
      <c r="J133" s="38">
        <v>586.33333333333326</v>
      </c>
      <c r="K133" s="31">
        <v>578.29999999999995</v>
      </c>
      <c r="L133" s="31">
        <v>567.5</v>
      </c>
      <c r="M133" s="31">
        <v>13.3401</v>
      </c>
      <c r="N133" s="1"/>
      <c r="O133" s="1"/>
    </row>
    <row r="134" spans="1:15" ht="12.75" customHeight="1">
      <c r="A134" s="33">
        <v>124</v>
      </c>
      <c r="B134" s="58" t="s">
        <v>103</v>
      </c>
      <c r="C134" s="31">
        <v>1986.8</v>
      </c>
      <c r="D134" s="38">
        <v>1971.55</v>
      </c>
      <c r="E134" s="38">
        <v>1950.25</v>
      </c>
      <c r="F134" s="38">
        <v>1913.7</v>
      </c>
      <c r="G134" s="38">
        <v>1892.4</v>
      </c>
      <c r="H134" s="38">
        <v>2008.1</v>
      </c>
      <c r="I134" s="38">
        <v>2029.3999999999996</v>
      </c>
      <c r="J134" s="38">
        <v>2065.9499999999998</v>
      </c>
      <c r="K134" s="31">
        <v>1992.85</v>
      </c>
      <c r="L134" s="31">
        <v>1935</v>
      </c>
      <c r="M134" s="31">
        <v>3.6285500000000002</v>
      </c>
      <c r="N134" s="1"/>
      <c r="O134" s="1"/>
    </row>
    <row r="135" spans="1:15" ht="12.75" customHeight="1">
      <c r="A135" s="33">
        <v>125</v>
      </c>
      <c r="B135" s="58" t="s">
        <v>866</v>
      </c>
      <c r="C135" s="31">
        <v>2010.65</v>
      </c>
      <c r="D135" s="38">
        <v>2021.6333333333332</v>
      </c>
      <c r="E135" s="38">
        <v>1988.6166666666663</v>
      </c>
      <c r="F135" s="38">
        <v>1966.583333333333</v>
      </c>
      <c r="G135" s="38">
        <v>1933.5666666666662</v>
      </c>
      <c r="H135" s="38">
        <v>2043.6666666666665</v>
      </c>
      <c r="I135" s="38">
        <v>2076.6833333333334</v>
      </c>
      <c r="J135" s="38">
        <v>2098.7166666666667</v>
      </c>
      <c r="K135" s="31">
        <v>2054.65</v>
      </c>
      <c r="L135" s="31">
        <v>1999.6</v>
      </c>
      <c r="M135" s="31">
        <v>0.72694999999999999</v>
      </c>
      <c r="N135" s="1"/>
      <c r="O135" s="1"/>
    </row>
    <row r="136" spans="1:15" ht="12.75" customHeight="1">
      <c r="A136" s="33">
        <v>126</v>
      </c>
      <c r="B136" s="58" t="s">
        <v>370</v>
      </c>
      <c r="C136" s="31">
        <v>841.7</v>
      </c>
      <c r="D136" s="38">
        <v>841.31666666666661</v>
      </c>
      <c r="E136" s="38">
        <v>835.68333333333317</v>
      </c>
      <c r="F136" s="38">
        <v>829.66666666666652</v>
      </c>
      <c r="G136" s="38">
        <v>824.03333333333308</v>
      </c>
      <c r="H136" s="38">
        <v>847.33333333333326</v>
      </c>
      <c r="I136" s="38">
        <v>852.9666666666667</v>
      </c>
      <c r="J136" s="38">
        <v>858.98333333333335</v>
      </c>
      <c r="K136" s="31">
        <v>846.95</v>
      </c>
      <c r="L136" s="31">
        <v>835.3</v>
      </c>
      <c r="M136" s="31">
        <v>0.45934999999999998</v>
      </c>
      <c r="N136" s="1"/>
      <c r="O136" s="1"/>
    </row>
    <row r="137" spans="1:15" ht="12.75" customHeight="1">
      <c r="A137" s="33">
        <v>127</v>
      </c>
      <c r="B137" s="58" t="s">
        <v>371</v>
      </c>
      <c r="C137" s="31">
        <v>555.45000000000005</v>
      </c>
      <c r="D137" s="38">
        <v>552.73333333333346</v>
      </c>
      <c r="E137" s="38">
        <v>547.3666666666669</v>
      </c>
      <c r="F137" s="38">
        <v>539.28333333333342</v>
      </c>
      <c r="G137" s="38">
        <v>533.91666666666686</v>
      </c>
      <c r="H137" s="38">
        <v>560.81666666666695</v>
      </c>
      <c r="I137" s="38">
        <v>566.18333333333351</v>
      </c>
      <c r="J137" s="38">
        <v>574.26666666666699</v>
      </c>
      <c r="K137" s="31">
        <v>558.1</v>
      </c>
      <c r="L137" s="31">
        <v>544.65</v>
      </c>
      <c r="M137" s="31">
        <v>5.6887800000000004</v>
      </c>
      <c r="N137" s="1"/>
      <c r="O137" s="1"/>
    </row>
    <row r="138" spans="1:15" ht="12.75" customHeight="1">
      <c r="A138" s="33">
        <v>128</v>
      </c>
      <c r="B138" s="58" t="s">
        <v>104</v>
      </c>
      <c r="C138" s="31">
        <v>2045.7</v>
      </c>
      <c r="D138" s="38">
        <v>2034.0166666666667</v>
      </c>
      <c r="E138" s="38">
        <v>2019.1333333333332</v>
      </c>
      <c r="F138" s="38">
        <v>1992.5666666666666</v>
      </c>
      <c r="G138" s="38">
        <v>1977.6833333333332</v>
      </c>
      <c r="H138" s="38">
        <v>2060.583333333333</v>
      </c>
      <c r="I138" s="38">
        <v>2075.4666666666672</v>
      </c>
      <c r="J138" s="38">
        <v>2102.0333333333333</v>
      </c>
      <c r="K138" s="31">
        <v>2048.9</v>
      </c>
      <c r="L138" s="31">
        <v>2007.45</v>
      </c>
      <c r="M138" s="31">
        <v>4.6209100000000003</v>
      </c>
      <c r="N138" s="1"/>
      <c r="O138" s="1"/>
    </row>
    <row r="139" spans="1:15" ht="12.75" customHeight="1">
      <c r="A139" s="33">
        <v>129</v>
      </c>
      <c r="B139" s="58" t="s">
        <v>274</v>
      </c>
      <c r="C139" s="31">
        <v>401.9</v>
      </c>
      <c r="D139" s="38">
        <v>403.68333333333334</v>
      </c>
      <c r="E139" s="38">
        <v>397.36666666666667</v>
      </c>
      <c r="F139" s="38">
        <v>392.83333333333331</v>
      </c>
      <c r="G139" s="38">
        <v>386.51666666666665</v>
      </c>
      <c r="H139" s="38">
        <v>408.2166666666667</v>
      </c>
      <c r="I139" s="38">
        <v>414.53333333333342</v>
      </c>
      <c r="J139" s="38">
        <v>419.06666666666672</v>
      </c>
      <c r="K139" s="31">
        <v>410</v>
      </c>
      <c r="L139" s="31">
        <v>399.15</v>
      </c>
      <c r="M139" s="31">
        <v>8.8422400000000003</v>
      </c>
      <c r="N139" s="1"/>
      <c r="O139" s="1"/>
    </row>
    <row r="140" spans="1:15" ht="12.75" customHeight="1">
      <c r="A140" s="33">
        <v>130</v>
      </c>
      <c r="B140" s="58" t="s">
        <v>105</v>
      </c>
      <c r="C140" s="31">
        <v>198.25</v>
      </c>
      <c r="D140" s="38">
        <v>198.31666666666669</v>
      </c>
      <c r="E140" s="38">
        <v>195.03333333333339</v>
      </c>
      <c r="F140" s="38">
        <v>191.81666666666669</v>
      </c>
      <c r="G140" s="38">
        <v>188.53333333333339</v>
      </c>
      <c r="H140" s="38">
        <v>201.53333333333339</v>
      </c>
      <c r="I140" s="38">
        <v>204.81666666666669</v>
      </c>
      <c r="J140" s="38">
        <v>208.03333333333339</v>
      </c>
      <c r="K140" s="31">
        <v>201.6</v>
      </c>
      <c r="L140" s="31">
        <v>195.1</v>
      </c>
      <c r="M140" s="31">
        <v>53.547649999999997</v>
      </c>
      <c r="N140" s="1"/>
      <c r="O140" s="1"/>
    </row>
    <row r="141" spans="1:15" ht="12.75" customHeight="1">
      <c r="A141" s="33">
        <v>131</v>
      </c>
      <c r="B141" s="58" t="s">
        <v>372</v>
      </c>
      <c r="C141" s="31">
        <v>193.95</v>
      </c>
      <c r="D141" s="38">
        <v>194.26666666666665</v>
      </c>
      <c r="E141" s="38">
        <v>192.7833333333333</v>
      </c>
      <c r="F141" s="38">
        <v>191.61666666666665</v>
      </c>
      <c r="G141" s="38">
        <v>190.1333333333333</v>
      </c>
      <c r="H141" s="38">
        <v>195.43333333333331</v>
      </c>
      <c r="I141" s="38">
        <v>196.91666666666666</v>
      </c>
      <c r="J141" s="38">
        <v>198.08333333333331</v>
      </c>
      <c r="K141" s="31">
        <v>195.75</v>
      </c>
      <c r="L141" s="31">
        <v>193.1</v>
      </c>
      <c r="M141" s="31">
        <v>9.4512099999999997</v>
      </c>
      <c r="N141" s="1"/>
      <c r="O141" s="1"/>
    </row>
    <row r="142" spans="1:15" ht="12.75" customHeight="1">
      <c r="A142" s="33">
        <v>132</v>
      </c>
      <c r="B142" s="58" t="s">
        <v>106</v>
      </c>
      <c r="C142" s="31">
        <v>3639.5</v>
      </c>
      <c r="D142" s="38">
        <v>3661.7000000000003</v>
      </c>
      <c r="E142" s="38">
        <v>3602.8000000000006</v>
      </c>
      <c r="F142" s="38">
        <v>3566.1000000000004</v>
      </c>
      <c r="G142" s="38">
        <v>3507.2000000000007</v>
      </c>
      <c r="H142" s="38">
        <v>3698.4000000000005</v>
      </c>
      <c r="I142" s="38">
        <v>3757.3</v>
      </c>
      <c r="J142" s="38">
        <v>3794.0000000000005</v>
      </c>
      <c r="K142" s="31">
        <v>3720.6</v>
      </c>
      <c r="L142" s="31">
        <v>3625</v>
      </c>
      <c r="M142" s="31">
        <v>3.69042</v>
      </c>
      <c r="N142" s="1"/>
      <c r="O142" s="1"/>
    </row>
    <row r="143" spans="1:15" ht="12.75" customHeight="1">
      <c r="A143" s="33">
        <v>133</v>
      </c>
      <c r="B143" s="58" t="s">
        <v>107</v>
      </c>
      <c r="C143" s="31">
        <v>4135.55</v>
      </c>
      <c r="D143" s="38">
        <v>4119.5166666666664</v>
      </c>
      <c r="E143" s="38">
        <v>4081.0333333333328</v>
      </c>
      <c r="F143" s="38">
        <v>4026.5166666666664</v>
      </c>
      <c r="G143" s="38">
        <v>3988.0333333333328</v>
      </c>
      <c r="H143" s="38">
        <v>4174.0333333333328</v>
      </c>
      <c r="I143" s="38">
        <v>4212.5166666666664</v>
      </c>
      <c r="J143" s="38">
        <v>4267.0333333333328</v>
      </c>
      <c r="K143" s="31">
        <v>4158</v>
      </c>
      <c r="L143" s="31">
        <v>4065</v>
      </c>
      <c r="M143" s="31">
        <v>2.6291199999999999</v>
      </c>
      <c r="N143" s="1"/>
      <c r="O143" s="1"/>
    </row>
    <row r="144" spans="1:15" ht="12.75" customHeight="1">
      <c r="A144" s="33">
        <v>134</v>
      </c>
      <c r="B144" s="58" t="s">
        <v>109</v>
      </c>
      <c r="C144" s="31">
        <v>499.7</v>
      </c>
      <c r="D144" s="38">
        <v>502.7</v>
      </c>
      <c r="E144" s="38">
        <v>493.9</v>
      </c>
      <c r="F144" s="38">
        <v>488.09999999999997</v>
      </c>
      <c r="G144" s="38">
        <v>479.29999999999995</v>
      </c>
      <c r="H144" s="38">
        <v>508.5</v>
      </c>
      <c r="I144" s="38">
        <v>517.30000000000007</v>
      </c>
      <c r="J144" s="38">
        <v>523.1</v>
      </c>
      <c r="K144" s="31">
        <v>511.5</v>
      </c>
      <c r="L144" s="31">
        <v>496.9</v>
      </c>
      <c r="M144" s="31">
        <v>150.13979</v>
      </c>
      <c r="N144" s="1"/>
      <c r="O144" s="1"/>
    </row>
    <row r="145" spans="1:15" ht="12.75" customHeight="1">
      <c r="A145" s="33">
        <v>135</v>
      </c>
      <c r="B145" s="58" t="s">
        <v>164</v>
      </c>
      <c r="C145" s="31">
        <v>2348.6999999999998</v>
      </c>
      <c r="D145" s="38">
        <v>2348.0333333333333</v>
      </c>
      <c r="E145" s="38">
        <v>2328.0666666666666</v>
      </c>
      <c r="F145" s="38">
        <v>2307.4333333333334</v>
      </c>
      <c r="G145" s="38">
        <v>2287.4666666666667</v>
      </c>
      <c r="H145" s="38">
        <v>2368.6666666666665</v>
      </c>
      <c r="I145" s="38">
        <v>2388.6333333333328</v>
      </c>
      <c r="J145" s="38">
        <v>2409.2666666666664</v>
      </c>
      <c r="K145" s="31">
        <v>2368</v>
      </c>
      <c r="L145" s="31">
        <v>2327.4</v>
      </c>
      <c r="M145" s="31">
        <v>2.2165699999999999</v>
      </c>
      <c r="N145" s="1"/>
      <c r="O145" s="1"/>
    </row>
    <row r="146" spans="1:15" ht="12.75" customHeight="1">
      <c r="A146" s="33">
        <v>136</v>
      </c>
      <c r="B146" s="58" t="s">
        <v>110</v>
      </c>
      <c r="C146" s="31">
        <v>5667.05</v>
      </c>
      <c r="D146" s="38">
        <v>5661.166666666667</v>
      </c>
      <c r="E146" s="38">
        <v>5612.9833333333336</v>
      </c>
      <c r="F146" s="38">
        <v>5558.916666666667</v>
      </c>
      <c r="G146" s="38">
        <v>5510.7333333333336</v>
      </c>
      <c r="H146" s="38">
        <v>5715.2333333333336</v>
      </c>
      <c r="I146" s="38">
        <v>5763.4166666666661</v>
      </c>
      <c r="J146" s="38">
        <v>5817.4833333333336</v>
      </c>
      <c r="K146" s="31">
        <v>5709.35</v>
      </c>
      <c r="L146" s="31">
        <v>5607.1</v>
      </c>
      <c r="M146" s="31">
        <v>4.2454700000000001</v>
      </c>
      <c r="N146" s="1"/>
      <c r="O146" s="1"/>
    </row>
    <row r="147" spans="1:15" ht="12.75" customHeight="1">
      <c r="A147" s="33">
        <v>137</v>
      </c>
      <c r="B147" s="58" t="s">
        <v>373</v>
      </c>
      <c r="C147" s="31">
        <v>492.6</v>
      </c>
      <c r="D147" s="38">
        <v>494.0333333333333</v>
      </c>
      <c r="E147" s="38">
        <v>489.06666666666661</v>
      </c>
      <c r="F147" s="38">
        <v>485.5333333333333</v>
      </c>
      <c r="G147" s="38">
        <v>480.56666666666661</v>
      </c>
      <c r="H147" s="38">
        <v>497.56666666666661</v>
      </c>
      <c r="I147" s="38">
        <v>502.5333333333333</v>
      </c>
      <c r="J147" s="38">
        <v>506.06666666666661</v>
      </c>
      <c r="K147" s="31">
        <v>499</v>
      </c>
      <c r="L147" s="31">
        <v>490.5</v>
      </c>
      <c r="M147" s="31">
        <v>5.0490500000000003</v>
      </c>
      <c r="N147" s="1"/>
      <c r="O147" s="1"/>
    </row>
    <row r="148" spans="1:15" ht="12.75" customHeight="1">
      <c r="A148" s="33">
        <v>138</v>
      </c>
      <c r="B148" s="58" t="s">
        <v>376</v>
      </c>
      <c r="C148" s="31">
        <v>41.15</v>
      </c>
      <c r="D148" s="38">
        <v>41.283333333333339</v>
      </c>
      <c r="E148" s="38">
        <v>40.566666666666677</v>
      </c>
      <c r="F148" s="38">
        <v>39.983333333333341</v>
      </c>
      <c r="G148" s="38">
        <v>39.26666666666668</v>
      </c>
      <c r="H148" s="38">
        <v>41.866666666666674</v>
      </c>
      <c r="I148" s="38">
        <v>42.583333333333329</v>
      </c>
      <c r="J148" s="38">
        <v>43.166666666666671</v>
      </c>
      <c r="K148" s="31">
        <v>42</v>
      </c>
      <c r="L148" s="31">
        <v>40.700000000000003</v>
      </c>
      <c r="M148" s="31">
        <v>208.37243000000001</v>
      </c>
      <c r="N148" s="1"/>
      <c r="O148" s="1"/>
    </row>
    <row r="149" spans="1:15" ht="12.75" customHeight="1">
      <c r="A149" s="33">
        <v>139</v>
      </c>
      <c r="B149" s="58" t="s">
        <v>564</v>
      </c>
      <c r="C149" s="31">
        <v>1716.75</v>
      </c>
      <c r="D149" s="38">
        <v>1719.45</v>
      </c>
      <c r="E149" s="38">
        <v>1703.9</v>
      </c>
      <c r="F149" s="38">
        <v>1691.05</v>
      </c>
      <c r="G149" s="38">
        <v>1675.5</v>
      </c>
      <c r="H149" s="38">
        <v>1732.3000000000002</v>
      </c>
      <c r="I149" s="38">
        <v>1747.85</v>
      </c>
      <c r="J149" s="38">
        <v>1760.7000000000003</v>
      </c>
      <c r="K149" s="31">
        <v>1735</v>
      </c>
      <c r="L149" s="31">
        <v>1706.6</v>
      </c>
      <c r="M149" s="31">
        <v>0.18264</v>
      </c>
      <c r="N149" s="1"/>
      <c r="O149" s="1"/>
    </row>
    <row r="150" spans="1:15" ht="12.75" customHeight="1">
      <c r="A150" s="33">
        <v>140</v>
      </c>
      <c r="B150" s="58" t="s">
        <v>111</v>
      </c>
      <c r="C150" s="31">
        <v>3415.9</v>
      </c>
      <c r="D150" s="38">
        <v>3405.9833333333336</v>
      </c>
      <c r="E150" s="38">
        <v>3376.9666666666672</v>
      </c>
      <c r="F150" s="38">
        <v>3338.0333333333338</v>
      </c>
      <c r="G150" s="38">
        <v>3309.0166666666673</v>
      </c>
      <c r="H150" s="38">
        <v>3444.916666666667</v>
      </c>
      <c r="I150" s="38">
        <v>3473.9333333333334</v>
      </c>
      <c r="J150" s="38">
        <v>3512.8666666666668</v>
      </c>
      <c r="K150" s="31">
        <v>3435</v>
      </c>
      <c r="L150" s="31">
        <v>3367.05</v>
      </c>
      <c r="M150" s="31">
        <v>10.39321</v>
      </c>
      <c r="N150" s="1"/>
      <c r="O150" s="1"/>
    </row>
    <row r="151" spans="1:15" ht="12.75" customHeight="1">
      <c r="A151" s="33">
        <v>141</v>
      </c>
      <c r="B151" s="58" t="s">
        <v>374</v>
      </c>
      <c r="C151" s="31">
        <v>209.75</v>
      </c>
      <c r="D151" s="38">
        <v>210.98333333333335</v>
      </c>
      <c r="E151" s="38">
        <v>207.81666666666669</v>
      </c>
      <c r="F151" s="38">
        <v>205.88333333333335</v>
      </c>
      <c r="G151" s="38">
        <v>202.7166666666667</v>
      </c>
      <c r="H151" s="38">
        <v>212.91666666666669</v>
      </c>
      <c r="I151" s="38">
        <v>216.08333333333331</v>
      </c>
      <c r="J151" s="38">
        <v>218.01666666666668</v>
      </c>
      <c r="K151" s="31">
        <v>214.15</v>
      </c>
      <c r="L151" s="31">
        <v>209.05</v>
      </c>
      <c r="M151" s="31">
        <v>5.1350600000000002</v>
      </c>
      <c r="N151" s="1"/>
      <c r="O151" s="1"/>
    </row>
    <row r="152" spans="1:15" ht="12.75" customHeight="1">
      <c r="A152" s="33">
        <v>142</v>
      </c>
      <c r="B152" s="58" t="s">
        <v>377</v>
      </c>
      <c r="C152" s="31">
        <v>539.70000000000005</v>
      </c>
      <c r="D152" s="38">
        <v>540.11666666666667</v>
      </c>
      <c r="E152" s="38">
        <v>536.33333333333337</v>
      </c>
      <c r="F152" s="38">
        <v>532.9666666666667</v>
      </c>
      <c r="G152" s="38">
        <v>529.18333333333339</v>
      </c>
      <c r="H152" s="38">
        <v>543.48333333333335</v>
      </c>
      <c r="I152" s="38">
        <v>547.26666666666665</v>
      </c>
      <c r="J152" s="38">
        <v>550.63333333333333</v>
      </c>
      <c r="K152" s="31">
        <v>543.9</v>
      </c>
      <c r="L152" s="31">
        <v>536.75</v>
      </c>
      <c r="M152" s="31">
        <v>2.1896399999999998</v>
      </c>
      <c r="N152" s="1"/>
      <c r="O152" s="1"/>
    </row>
    <row r="153" spans="1:15" ht="12.75" customHeight="1">
      <c r="A153" s="33">
        <v>143</v>
      </c>
      <c r="B153" s="58" t="s">
        <v>275</v>
      </c>
      <c r="C153" s="31">
        <v>462.25</v>
      </c>
      <c r="D153" s="38">
        <v>463.18333333333334</v>
      </c>
      <c r="E153" s="38">
        <v>459.06666666666666</v>
      </c>
      <c r="F153" s="38">
        <v>455.88333333333333</v>
      </c>
      <c r="G153" s="38">
        <v>451.76666666666665</v>
      </c>
      <c r="H153" s="38">
        <v>466.36666666666667</v>
      </c>
      <c r="I153" s="38">
        <v>470.48333333333335</v>
      </c>
      <c r="J153" s="38">
        <v>473.66666666666669</v>
      </c>
      <c r="K153" s="31">
        <v>467.3</v>
      </c>
      <c r="L153" s="31">
        <v>460</v>
      </c>
      <c r="M153" s="31">
        <v>7.28559</v>
      </c>
      <c r="N153" s="1"/>
      <c r="O153" s="1"/>
    </row>
    <row r="154" spans="1:15" ht="12.75" customHeight="1">
      <c r="A154" s="33">
        <v>144</v>
      </c>
      <c r="B154" s="58" t="s">
        <v>378</v>
      </c>
      <c r="C154" s="31">
        <v>1711.75</v>
      </c>
      <c r="D154" s="38">
        <v>1703.3333333333333</v>
      </c>
      <c r="E154" s="38">
        <v>1688.7666666666664</v>
      </c>
      <c r="F154" s="38">
        <v>1665.7833333333331</v>
      </c>
      <c r="G154" s="38">
        <v>1651.2166666666662</v>
      </c>
      <c r="H154" s="38">
        <v>1726.3166666666666</v>
      </c>
      <c r="I154" s="38">
        <v>1740.8833333333337</v>
      </c>
      <c r="J154" s="38">
        <v>1763.8666666666668</v>
      </c>
      <c r="K154" s="31">
        <v>1717.9</v>
      </c>
      <c r="L154" s="31">
        <v>1680.35</v>
      </c>
      <c r="M154" s="31">
        <v>0.35236000000000001</v>
      </c>
      <c r="N154" s="1"/>
      <c r="O154" s="1"/>
    </row>
    <row r="155" spans="1:15" ht="12.75" customHeight="1">
      <c r="A155" s="33">
        <v>145</v>
      </c>
      <c r="B155" s="58" t="s">
        <v>379</v>
      </c>
      <c r="C155" s="31">
        <v>155.5</v>
      </c>
      <c r="D155" s="38">
        <v>156.08333333333334</v>
      </c>
      <c r="E155" s="38">
        <v>151.4666666666667</v>
      </c>
      <c r="F155" s="38">
        <v>147.43333333333337</v>
      </c>
      <c r="G155" s="38">
        <v>142.81666666666672</v>
      </c>
      <c r="H155" s="38">
        <v>160.11666666666667</v>
      </c>
      <c r="I155" s="38">
        <v>164.73333333333329</v>
      </c>
      <c r="J155" s="38">
        <v>168.76666666666665</v>
      </c>
      <c r="K155" s="31">
        <v>160.69999999999999</v>
      </c>
      <c r="L155" s="31">
        <v>152.05000000000001</v>
      </c>
      <c r="M155" s="31">
        <v>83.459689999999995</v>
      </c>
      <c r="N155" s="1"/>
      <c r="O155" s="1"/>
    </row>
    <row r="156" spans="1:15" ht="12.75" customHeight="1">
      <c r="A156" s="33">
        <v>146</v>
      </c>
      <c r="B156" s="58" t="s">
        <v>375</v>
      </c>
      <c r="C156" s="31">
        <v>226.9</v>
      </c>
      <c r="D156" s="38">
        <v>226.53333333333333</v>
      </c>
      <c r="E156" s="38">
        <v>223.86666666666667</v>
      </c>
      <c r="F156" s="38">
        <v>220.83333333333334</v>
      </c>
      <c r="G156" s="38">
        <v>218.16666666666669</v>
      </c>
      <c r="H156" s="38">
        <v>229.56666666666666</v>
      </c>
      <c r="I156" s="38">
        <v>232.23333333333335</v>
      </c>
      <c r="J156" s="38">
        <v>235.26666666666665</v>
      </c>
      <c r="K156" s="31">
        <v>229.2</v>
      </c>
      <c r="L156" s="31">
        <v>223.5</v>
      </c>
      <c r="M156" s="31">
        <v>9.0558499999999995</v>
      </c>
      <c r="N156" s="1"/>
      <c r="O156" s="1"/>
    </row>
    <row r="157" spans="1:15" ht="12.75" customHeight="1">
      <c r="A157" s="33">
        <v>147</v>
      </c>
      <c r="B157" s="58" t="s">
        <v>380</v>
      </c>
      <c r="C157" s="31">
        <v>91.8</v>
      </c>
      <c r="D157" s="38">
        <v>92.966666666666654</v>
      </c>
      <c r="E157" s="38">
        <v>90.383333333333312</v>
      </c>
      <c r="F157" s="38">
        <v>88.966666666666654</v>
      </c>
      <c r="G157" s="38">
        <v>86.383333333333312</v>
      </c>
      <c r="H157" s="38">
        <v>94.383333333333312</v>
      </c>
      <c r="I157" s="38">
        <v>96.966666666666654</v>
      </c>
      <c r="J157" s="38">
        <v>98.383333333333312</v>
      </c>
      <c r="K157" s="31">
        <v>95.55</v>
      </c>
      <c r="L157" s="31">
        <v>91.55</v>
      </c>
      <c r="M157" s="31">
        <v>147.05486999999999</v>
      </c>
      <c r="N157" s="1"/>
      <c r="O157" s="1"/>
    </row>
    <row r="158" spans="1:15" ht="12.75" customHeight="1">
      <c r="A158" s="33">
        <v>148</v>
      </c>
      <c r="B158" s="58" t="s">
        <v>867</v>
      </c>
      <c r="C158" s="31">
        <v>795.9</v>
      </c>
      <c r="D158" s="38">
        <v>796.56666666666661</v>
      </c>
      <c r="E158" s="38">
        <v>789.53333333333319</v>
      </c>
      <c r="F158" s="38">
        <v>783.16666666666663</v>
      </c>
      <c r="G158" s="38">
        <v>776.13333333333321</v>
      </c>
      <c r="H158" s="38">
        <v>802.93333333333317</v>
      </c>
      <c r="I158" s="38">
        <v>809.96666666666647</v>
      </c>
      <c r="J158" s="38">
        <v>816.33333333333314</v>
      </c>
      <c r="K158" s="31">
        <v>803.6</v>
      </c>
      <c r="L158" s="31">
        <v>790.2</v>
      </c>
      <c r="M158" s="31">
        <v>1.4371400000000001</v>
      </c>
      <c r="N158" s="1"/>
      <c r="O158" s="1"/>
    </row>
    <row r="159" spans="1:15" ht="12.75" customHeight="1">
      <c r="A159" s="33">
        <v>149</v>
      </c>
      <c r="B159" s="58" t="s">
        <v>112</v>
      </c>
      <c r="C159" s="31">
        <v>2563.5500000000002</v>
      </c>
      <c r="D159" s="38">
        <v>2547.9166666666665</v>
      </c>
      <c r="E159" s="38">
        <v>2485.8833333333332</v>
      </c>
      <c r="F159" s="38">
        <v>2408.2166666666667</v>
      </c>
      <c r="G159" s="38">
        <v>2346.1833333333334</v>
      </c>
      <c r="H159" s="38">
        <v>2625.583333333333</v>
      </c>
      <c r="I159" s="38">
        <v>2687.6166666666668</v>
      </c>
      <c r="J159" s="38">
        <v>2765.2833333333328</v>
      </c>
      <c r="K159" s="31">
        <v>2609.9499999999998</v>
      </c>
      <c r="L159" s="31">
        <v>2470.25</v>
      </c>
      <c r="M159" s="31">
        <v>12.29156</v>
      </c>
      <c r="N159" s="1"/>
      <c r="O159" s="1"/>
    </row>
    <row r="160" spans="1:15" ht="12.75" customHeight="1">
      <c r="A160" s="33">
        <v>150</v>
      </c>
      <c r="B160" s="58" t="s">
        <v>113</v>
      </c>
      <c r="C160" s="31">
        <v>263.10000000000002</v>
      </c>
      <c r="D160" s="38">
        <v>259.93333333333334</v>
      </c>
      <c r="E160" s="38">
        <v>253.16666666666669</v>
      </c>
      <c r="F160" s="38">
        <v>243.23333333333335</v>
      </c>
      <c r="G160" s="38">
        <v>236.4666666666667</v>
      </c>
      <c r="H160" s="38">
        <v>269.86666666666667</v>
      </c>
      <c r="I160" s="38">
        <v>276.63333333333333</v>
      </c>
      <c r="J160" s="38">
        <v>286.56666666666666</v>
      </c>
      <c r="K160" s="31">
        <v>266.7</v>
      </c>
      <c r="L160" s="31">
        <v>250</v>
      </c>
      <c r="M160" s="31">
        <v>151.40280999999999</v>
      </c>
      <c r="N160" s="1"/>
      <c r="O160" s="1"/>
    </row>
    <row r="161" spans="1:15" ht="12.75" customHeight="1">
      <c r="A161" s="33">
        <v>151</v>
      </c>
      <c r="B161" s="58" t="s">
        <v>381</v>
      </c>
      <c r="C161" s="31">
        <v>347.3</v>
      </c>
      <c r="D161" s="38">
        <v>346.89999999999992</v>
      </c>
      <c r="E161" s="38">
        <v>343.79999999999984</v>
      </c>
      <c r="F161" s="38">
        <v>340.2999999999999</v>
      </c>
      <c r="G161" s="38">
        <v>337.19999999999982</v>
      </c>
      <c r="H161" s="38">
        <v>350.39999999999986</v>
      </c>
      <c r="I161" s="38">
        <v>353.49999999999989</v>
      </c>
      <c r="J161" s="38">
        <v>356.99999999999989</v>
      </c>
      <c r="K161" s="31">
        <v>350</v>
      </c>
      <c r="L161" s="31">
        <v>343.4</v>
      </c>
      <c r="M161" s="31">
        <v>1.629</v>
      </c>
      <c r="N161" s="1"/>
      <c r="O161" s="1"/>
    </row>
    <row r="162" spans="1:15" ht="12.75" customHeight="1">
      <c r="A162" s="33">
        <v>152</v>
      </c>
      <c r="B162" s="58" t="s">
        <v>114</v>
      </c>
      <c r="C162" s="31">
        <v>135.1</v>
      </c>
      <c r="D162" s="38">
        <v>135.33333333333334</v>
      </c>
      <c r="E162" s="38">
        <v>134.26666666666668</v>
      </c>
      <c r="F162" s="38">
        <v>133.43333333333334</v>
      </c>
      <c r="G162" s="38">
        <v>132.36666666666667</v>
      </c>
      <c r="H162" s="38">
        <v>136.16666666666669</v>
      </c>
      <c r="I162" s="38">
        <v>137.23333333333335</v>
      </c>
      <c r="J162" s="38">
        <v>138.06666666666669</v>
      </c>
      <c r="K162" s="31">
        <v>136.4</v>
      </c>
      <c r="L162" s="31">
        <v>134.5</v>
      </c>
      <c r="M162" s="31">
        <v>122.65664</v>
      </c>
      <c r="N162" s="1"/>
      <c r="O162" s="1"/>
    </row>
    <row r="163" spans="1:15" ht="12.75" customHeight="1">
      <c r="A163" s="33">
        <v>153</v>
      </c>
      <c r="B163" s="58" t="s">
        <v>382</v>
      </c>
      <c r="C163" s="31">
        <v>495.45</v>
      </c>
      <c r="D163" s="38">
        <v>491.51666666666665</v>
      </c>
      <c r="E163" s="38">
        <v>479.13333333333333</v>
      </c>
      <c r="F163" s="38">
        <v>462.81666666666666</v>
      </c>
      <c r="G163" s="38">
        <v>450.43333333333334</v>
      </c>
      <c r="H163" s="38">
        <v>507.83333333333331</v>
      </c>
      <c r="I163" s="38">
        <v>520.2166666666667</v>
      </c>
      <c r="J163" s="38">
        <v>536.5333333333333</v>
      </c>
      <c r="K163" s="31">
        <v>503.9</v>
      </c>
      <c r="L163" s="31">
        <v>475.2</v>
      </c>
      <c r="M163" s="31">
        <v>28.283740000000002</v>
      </c>
      <c r="N163" s="1"/>
      <c r="O163" s="1"/>
    </row>
    <row r="164" spans="1:15" ht="12.75" customHeight="1">
      <c r="A164" s="33">
        <v>154</v>
      </c>
      <c r="B164" s="58" t="s">
        <v>383</v>
      </c>
      <c r="C164" s="31">
        <v>4507.1499999999996</v>
      </c>
      <c r="D164" s="38">
        <v>4521.7166666666662</v>
      </c>
      <c r="E164" s="38">
        <v>4485.4333333333325</v>
      </c>
      <c r="F164" s="38">
        <v>4463.7166666666662</v>
      </c>
      <c r="G164" s="38">
        <v>4427.4333333333325</v>
      </c>
      <c r="H164" s="38">
        <v>4543.4333333333325</v>
      </c>
      <c r="I164" s="38">
        <v>4579.7166666666672</v>
      </c>
      <c r="J164" s="38">
        <v>4601.4333333333325</v>
      </c>
      <c r="K164" s="31">
        <v>4558</v>
      </c>
      <c r="L164" s="31">
        <v>4500</v>
      </c>
      <c r="M164" s="31">
        <v>0.33842</v>
      </c>
      <c r="N164" s="1"/>
      <c r="O164" s="1"/>
    </row>
    <row r="165" spans="1:15" ht="12.75" customHeight="1">
      <c r="A165" s="33">
        <v>155</v>
      </c>
      <c r="B165" s="58" t="s">
        <v>384</v>
      </c>
      <c r="C165" s="31">
        <v>1007.7</v>
      </c>
      <c r="D165" s="38">
        <v>1020.4</v>
      </c>
      <c r="E165" s="38">
        <v>981.09999999999991</v>
      </c>
      <c r="F165" s="38">
        <v>954.49999999999989</v>
      </c>
      <c r="G165" s="38">
        <v>915.19999999999982</v>
      </c>
      <c r="H165" s="38">
        <v>1047</v>
      </c>
      <c r="I165" s="38">
        <v>1086.3</v>
      </c>
      <c r="J165" s="38">
        <v>1112.9000000000001</v>
      </c>
      <c r="K165" s="31">
        <v>1059.7</v>
      </c>
      <c r="L165" s="31">
        <v>993.8</v>
      </c>
      <c r="M165" s="31">
        <v>4.6715200000000001</v>
      </c>
      <c r="N165" s="1"/>
      <c r="O165" s="1"/>
    </row>
    <row r="166" spans="1:15" ht="12.75" customHeight="1">
      <c r="A166" s="33">
        <v>156</v>
      </c>
      <c r="B166" s="58" t="s">
        <v>385</v>
      </c>
      <c r="C166" s="31">
        <v>197.2</v>
      </c>
      <c r="D166" s="38">
        <v>198.43333333333331</v>
      </c>
      <c r="E166" s="38">
        <v>195.56666666666661</v>
      </c>
      <c r="F166" s="38">
        <v>193.93333333333331</v>
      </c>
      <c r="G166" s="38">
        <v>191.06666666666661</v>
      </c>
      <c r="H166" s="38">
        <v>200.06666666666661</v>
      </c>
      <c r="I166" s="38">
        <v>202.93333333333334</v>
      </c>
      <c r="J166" s="38">
        <v>204.56666666666661</v>
      </c>
      <c r="K166" s="31">
        <v>201.3</v>
      </c>
      <c r="L166" s="31">
        <v>196.8</v>
      </c>
      <c r="M166" s="31">
        <v>5.2004099999999998</v>
      </c>
      <c r="N166" s="1"/>
      <c r="O166" s="1"/>
    </row>
    <row r="167" spans="1:15" ht="12.75" customHeight="1">
      <c r="A167" s="33">
        <v>157</v>
      </c>
      <c r="B167" s="58" t="s">
        <v>386</v>
      </c>
      <c r="C167" s="31">
        <v>146.80000000000001</v>
      </c>
      <c r="D167" s="38">
        <v>145.58333333333334</v>
      </c>
      <c r="E167" s="38">
        <v>143.66666666666669</v>
      </c>
      <c r="F167" s="38">
        <v>140.53333333333333</v>
      </c>
      <c r="G167" s="38">
        <v>138.61666666666667</v>
      </c>
      <c r="H167" s="38">
        <v>148.7166666666667</v>
      </c>
      <c r="I167" s="38">
        <v>150.63333333333338</v>
      </c>
      <c r="J167" s="38">
        <v>153.76666666666671</v>
      </c>
      <c r="K167" s="31">
        <v>147.5</v>
      </c>
      <c r="L167" s="31">
        <v>142.44999999999999</v>
      </c>
      <c r="M167" s="31">
        <v>37.660879999999999</v>
      </c>
      <c r="N167" s="1"/>
      <c r="O167" s="1"/>
    </row>
    <row r="168" spans="1:15" ht="12.75" customHeight="1">
      <c r="A168" s="33">
        <v>158</v>
      </c>
      <c r="B168" s="58" t="s">
        <v>868</v>
      </c>
      <c r="C168" s="31">
        <v>721.85</v>
      </c>
      <c r="D168" s="38">
        <v>727.41666666666663</v>
      </c>
      <c r="E168" s="38">
        <v>704.93333333333328</v>
      </c>
      <c r="F168" s="38">
        <v>688.01666666666665</v>
      </c>
      <c r="G168" s="38">
        <v>665.5333333333333</v>
      </c>
      <c r="H168" s="38">
        <v>744.33333333333326</v>
      </c>
      <c r="I168" s="38">
        <v>766.81666666666661</v>
      </c>
      <c r="J168" s="38">
        <v>783.73333333333323</v>
      </c>
      <c r="K168" s="31">
        <v>749.9</v>
      </c>
      <c r="L168" s="31">
        <v>710.5</v>
      </c>
      <c r="M168" s="31">
        <v>3.9822299999999999</v>
      </c>
      <c r="N168" s="1"/>
      <c r="O168" s="1"/>
    </row>
    <row r="169" spans="1:15" ht="12.75" customHeight="1">
      <c r="A169" s="33">
        <v>159</v>
      </c>
      <c r="B169" s="58" t="s">
        <v>277</v>
      </c>
      <c r="C169" s="31">
        <v>345.8</v>
      </c>
      <c r="D169" s="38">
        <v>345.76666666666665</v>
      </c>
      <c r="E169" s="38">
        <v>341.58333333333331</v>
      </c>
      <c r="F169" s="38">
        <v>337.36666666666667</v>
      </c>
      <c r="G169" s="38">
        <v>333.18333333333334</v>
      </c>
      <c r="H169" s="38">
        <v>349.98333333333329</v>
      </c>
      <c r="I169" s="38">
        <v>354.16666666666669</v>
      </c>
      <c r="J169" s="38">
        <v>358.38333333333327</v>
      </c>
      <c r="K169" s="31">
        <v>349.95</v>
      </c>
      <c r="L169" s="31">
        <v>341.55</v>
      </c>
      <c r="M169" s="31">
        <v>25.632159999999999</v>
      </c>
      <c r="N169" s="1"/>
      <c r="O169" s="1"/>
    </row>
    <row r="170" spans="1:15" ht="12.75" customHeight="1">
      <c r="A170" s="33">
        <v>160</v>
      </c>
      <c r="B170" s="58" t="s">
        <v>276</v>
      </c>
      <c r="C170" s="31">
        <v>147.80000000000001</v>
      </c>
      <c r="D170" s="38">
        <v>146.80000000000001</v>
      </c>
      <c r="E170" s="38">
        <v>145.30000000000001</v>
      </c>
      <c r="F170" s="38">
        <v>142.80000000000001</v>
      </c>
      <c r="G170" s="38">
        <v>141.30000000000001</v>
      </c>
      <c r="H170" s="38">
        <v>149.30000000000001</v>
      </c>
      <c r="I170" s="38">
        <v>150.80000000000001</v>
      </c>
      <c r="J170" s="38">
        <v>153.30000000000001</v>
      </c>
      <c r="K170" s="31">
        <v>148.30000000000001</v>
      </c>
      <c r="L170" s="31">
        <v>144.30000000000001</v>
      </c>
      <c r="M170" s="31">
        <v>40.498820000000002</v>
      </c>
      <c r="N170" s="1"/>
      <c r="O170" s="1"/>
    </row>
    <row r="171" spans="1:15" ht="12.75" customHeight="1">
      <c r="A171" s="33">
        <v>161</v>
      </c>
      <c r="B171" s="58" t="s">
        <v>387</v>
      </c>
      <c r="C171" s="31">
        <v>1301.8</v>
      </c>
      <c r="D171" s="38">
        <v>1317.3</v>
      </c>
      <c r="E171" s="38">
        <v>1275.5999999999999</v>
      </c>
      <c r="F171" s="38">
        <v>1249.3999999999999</v>
      </c>
      <c r="G171" s="38">
        <v>1207.6999999999998</v>
      </c>
      <c r="H171" s="38">
        <v>1343.5</v>
      </c>
      <c r="I171" s="38">
        <v>1385.2000000000003</v>
      </c>
      <c r="J171" s="38">
        <v>1411.4</v>
      </c>
      <c r="K171" s="31">
        <v>1359</v>
      </c>
      <c r="L171" s="31">
        <v>1291.0999999999999</v>
      </c>
      <c r="M171" s="31">
        <v>0.49120999999999998</v>
      </c>
      <c r="N171" s="1"/>
      <c r="O171" s="1"/>
    </row>
    <row r="172" spans="1:15" ht="12.75" customHeight="1">
      <c r="A172" s="33">
        <v>162</v>
      </c>
      <c r="B172" s="58" t="s">
        <v>115</v>
      </c>
      <c r="C172" s="31">
        <v>120.35</v>
      </c>
      <c r="D172" s="38">
        <v>119.96666666666665</v>
      </c>
      <c r="E172" s="38">
        <v>117.58333333333331</v>
      </c>
      <c r="F172" s="38">
        <v>114.81666666666666</v>
      </c>
      <c r="G172" s="38">
        <v>112.43333333333332</v>
      </c>
      <c r="H172" s="38">
        <v>122.73333333333331</v>
      </c>
      <c r="I172" s="38">
        <v>125.11666666666666</v>
      </c>
      <c r="J172" s="38">
        <v>127.8833333333333</v>
      </c>
      <c r="K172" s="31">
        <v>122.35</v>
      </c>
      <c r="L172" s="31">
        <v>117.2</v>
      </c>
      <c r="M172" s="31">
        <v>329.78003000000001</v>
      </c>
      <c r="N172" s="1"/>
      <c r="O172" s="1"/>
    </row>
    <row r="173" spans="1:15" ht="12.75" customHeight="1">
      <c r="A173" s="33">
        <v>163</v>
      </c>
      <c r="B173" s="58" t="s">
        <v>389</v>
      </c>
      <c r="C173" s="31">
        <v>2716</v>
      </c>
      <c r="D173" s="38">
        <v>2722.7166666666667</v>
      </c>
      <c r="E173" s="38">
        <v>2698.9833333333336</v>
      </c>
      <c r="F173" s="38">
        <v>2681.9666666666667</v>
      </c>
      <c r="G173" s="38">
        <v>2658.2333333333336</v>
      </c>
      <c r="H173" s="38">
        <v>2739.7333333333336</v>
      </c>
      <c r="I173" s="38">
        <v>2763.4666666666662</v>
      </c>
      <c r="J173" s="38">
        <v>2780.4833333333336</v>
      </c>
      <c r="K173" s="31">
        <v>2746.45</v>
      </c>
      <c r="L173" s="31">
        <v>2705.7</v>
      </c>
      <c r="M173" s="31">
        <v>0.13147</v>
      </c>
      <c r="N173" s="1"/>
      <c r="O173" s="1"/>
    </row>
    <row r="174" spans="1:15" ht="12.75" customHeight="1">
      <c r="A174" s="33">
        <v>164</v>
      </c>
      <c r="B174" s="58" t="s">
        <v>390</v>
      </c>
      <c r="C174" s="31">
        <v>3221.7</v>
      </c>
      <c r="D174" s="38">
        <v>3216.5499999999997</v>
      </c>
      <c r="E174" s="38">
        <v>3178.0999999999995</v>
      </c>
      <c r="F174" s="38">
        <v>3134.4999999999995</v>
      </c>
      <c r="G174" s="38">
        <v>3096.0499999999993</v>
      </c>
      <c r="H174" s="38">
        <v>3260.1499999999996</v>
      </c>
      <c r="I174" s="38">
        <v>3298.5999999999995</v>
      </c>
      <c r="J174" s="38">
        <v>3342.2</v>
      </c>
      <c r="K174" s="31">
        <v>3255</v>
      </c>
      <c r="L174" s="31">
        <v>3172.95</v>
      </c>
      <c r="M174" s="31">
        <v>0.34284999999999999</v>
      </c>
      <c r="N174" s="1"/>
      <c r="O174" s="1"/>
    </row>
    <row r="175" spans="1:15" ht="12.75" customHeight="1">
      <c r="A175" s="33">
        <v>165</v>
      </c>
      <c r="B175" s="58" t="s">
        <v>391</v>
      </c>
      <c r="C175" s="31">
        <v>208.4</v>
      </c>
      <c r="D175" s="38">
        <v>208.81666666666669</v>
      </c>
      <c r="E175" s="38">
        <v>205.23333333333338</v>
      </c>
      <c r="F175" s="38">
        <v>202.06666666666669</v>
      </c>
      <c r="G175" s="38">
        <v>198.48333333333338</v>
      </c>
      <c r="H175" s="38">
        <v>211.98333333333338</v>
      </c>
      <c r="I175" s="38">
        <v>215.56666666666669</v>
      </c>
      <c r="J175" s="38">
        <v>218.73333333333338</v>
      </c>
      <c r="K175" s="31">
        <v>212.4</v>
      </c>
      <c r="L175" s="31">
        <v>205.65</v>
      </c>
      <c r="M175" s="31">
        <v>20.458159999999999</v>
      </c>
      <c r="N175" s="1"/>
      <c r="O175" s="1"/>
    </row>
    <row r="176" spans="1:15" ht="12.75" customHeight="1">
      <c r="A176" s="33">
        <v>166</v>
      </c>
      <c r="B176" s="58" t="s">
        <v>278</v>
      </c>
      <c r="C176" s="31">
        <v>1303.5999999999999</v>
      </c>
      <c r="D176" s="38">
        <v>1304.8666666666666</v>
      </c>
      <c r="E176" s="38">
        <v>1285.7333333333331</v>
      </c>
      <c r="F176" s="38">
        <v>1267.8666666666666</v>
      </c>
      <c r="G176" s="38">
        <v>1248.7333333333331</v>
      </c>
      <c r="H176" s="38">
        <v>1322.7333333333331</v>
      </c>
      <c r="I176" s="38">
        <v>1341.8666666666668</v>
      </c>
      <c r="J176" s="38">
        <v>1359.7333333333331</v>
      </c>
      <c r="K176" s="31">
        <v>1324</v>
      </c>
      <c r="L176" s="31">
        <v>1287</v>
      </c>
      <c r="M176" s="31">
        <v>5.01912</v>
      </c>
      <c r="N176" s="1"/>
      <c r="O176" s="1"/>
    </row>
    <row r="177" spans="1:15" ht="12.75" customHeight="1">
      <c r="A177" s="33">
        <v>167</v>
      </c>
      <c r="B177" s="58" t="s">
        <v>392</v>
      </c>
      <c r="C177" s="31">
        <v>1405</v>
      </c>
      <c r="D177" s="38">
        <v>1402.1166666666668</v>
      </c>
      <c r="E177" s="38">
        <v>1394.2333333333336</v>
      </c>
      <c r="F177" s="38">
        <v>1383.4666666666667</v>
      </c>
      <c r="G177" s="38">
        <v>1375.5833333333335</v>
      </c>
      <c r="H177" s="38">
        <v>1412.8833333333337</v>
      </c>
      <c r="I177" s="38">
        <v>1420.7666666666669</v>
      </c>
      <c r="J177" s="38">
        <v>1431.5333333333338</v>
      </c>
      <c r="K177" s="31">
        <v>1410</v>
      </c>
      <c r="L177" s="31">
        <v>1391.35</v>
      </c>
      <c r="M177" s="31">
        <v>0.50880000000000003</v>
      </c>
      <c r="N177" s="1"/>
      <c r="O177" s="1"/>
    </row>
    <row r="178" spans="1:15" ht="12.75" customHeight="1">
      <c r="A178" s="33">
        <v>168</v>
      </c>
      <c r="B178" s="58" t="s">
        <v>116</v>
      </c>
      <c r="C178" s="31">
        <v>788.2</v>
      </c>
      <c r="D178" s="38">
        <v>789.6</v>
      </c>
      <c r="E178" s="38">
        <v>780.6</v>
      </c>
      <c r="F178" s="38">
        <v>773</v>
      </c>
      <c r="G178" s="38">
        <v>764</v>
      </c>
      <c r="H178" s="38">
        <v>797.2</v>
      </c>
      <c r="I178" s="38">
        <v>806.2</v>
      </c>
      <c r="J178" s="38">
        <v>813.80000000000007</v>
      </c>
      <c r="K178" s="31">
        <v>798.6</v>
      </c>
      <c r="L178" s="31">
        <v>782</v>
      </c>
      <c r="M178" s="31">
        <v>10.79954</v>
      </c>
      <c r="N178" s="1"/>
      <c r="O178" s="1"/>
    </row>
    <row r="179" spans="1:15" ht="12.75" customHeight="1">
      <c r="A179" s="33">
        <v>169</v>
      </c>
      <c r="B179" s="58" t="s">
        <v>874</v>
      </c>
      <c r="C179" s="31">
        <v>679.7</v>
      </c>
      <c r="D179" s="38">
        <v>688.33333333333337</v>
      </c>
      <c r="E179" s="38">
        <v>666.91666666666674</v>
      </c>
      <c r="F179" s="38">
        <v>654.13333333333333</v>
      </c>
      <c r="G179" s="38">
        <v>632.7166666666667</v>
      </c>
      <c r="H179" s="38">
        <v>701.11666666666679</v>
      </c>
      <c r="I179" s="38">
        <v>722.53333333333353</v>
      </c>
      <c r="J179" s="38">
        <v>735.31666666666683</v>
      </c>
      <c r="K179" s="31">
        <v>709.75</v>
      </c>
      <c r="L179" s="31">
        <v>675.55</v>
      </c>
      <c r="M179" s="31">
        <v>2.6829200000000002</v>
      </c>
      <c r="N179" s="1"/>
      <c r="O179" s="1"/>
    </row>
    <row r="180" spans="1:15" ht="12.75" customHeight="1">
      <c r="A180" s="33">
        <v>170</v>
      </c>
      <c r="B180" s="58" t="s">
        <v>388</v>
      </c>
      <c r="C180" s="31">
        <v>1448.9</v>
      </c>
      <c r="D180" s="38">
        <v>1458.1833333333332</v>
      </c>
      <c r="E180" s="38">
        <v>1435.8166666666664</v>
      </c>
      <c r="F180" s="38">
        <v>1422.7333333333331</v>
      </c>
      <c r="G180" s="38">
        <v>1400.3666666666663</v>
      </c>
      <c r="H180" s="38">
        <v>1471.2666666666664</v>
      </c>
      <c r="I180" s="38">
        <v>1493.6333333333332</v>
      </c>
      <c r="J180" s="38">
        <v>1506.7166666666665</v>
      </c>
      <c r="K180" s="31">
        <v>1480.55</v>
      </c>
      <c r="L180" s="31">
        <v>1445.1</v>
      </c>
      <c r="M180" s="31">
        <v>0.97087000000000001</v>
      </c>
      <c r="N180" s="1"/>
      <c r="O180" s="1"/>
    </row>
    <row r="181" spans="1:15" ht="12.75" customHeight="1">
      <c r="A181" s="33">
        <v>171</v>
      </c>
      <c r="B181" s="58" t="s">
        <v>118</v>
      </c>
      <c r="C181" s="31">
        <v>51.45</v>
      </c>
      <c r="D181" s="38">
        <v>51.516666666666673</v>
      </c>
      <c r="E181" s="38">
        <v>50.783333333333346</v>
      </c>
      <c r="F181" s="38">
        <v>50.116666666666674</v>
      </c>
      <c r="G181" s="38">
        <v>49.383333333333347</v>
      </c>
      <c r="H181" s="38">
        <v>52.183333333333344</v>
      </c>
      <c r="I181" s="38">
        <v>52.916666666666679</v>
      </c>
      <c r="J181" s="38">
        <v>53.583333333333343</v>
      </c>
      <c r="K181" s="31">
        <v>52.25</v>
      </c>
      <c r="L181" s="31">
        <v>50.85</v>
      </c>
      <c r="M181" s="31">
        <v>113.11367</v>
      </c>
      <c r="N181" s="1"/>
      <c r="O181" s="1"/>
    </row>
    <row r="182" spans="1:15" ht="12.75" customHeight="1">
      <c r="A182" s="33">
        <v>172</v>
      </c>
      <c r="B182" s="58" t="s">
        <v>393</v>
      </c>
      <c r="C182" s="31">
        <v>1242.5999999999999</v>
      </c>
      <c r="D182" s="38">
        <v>1250.95</v>
      </c>
      <c r="E182" s="38">
        <v>1181.9000000000001</v>
      </c>
      <c r="F182" s="38">
        <v>1121.2</v>
      </c>
      <c r="G182" s="38">
        <v>1052.1500000000001</v>
      </c>
      <c r="H182" s="38">
        <v>1311.65</v>
      </c>
      <c r="I182" s="38">
        <v>1380.6999999999998</v>
      </c>
      <c r="J182" s="38">
        <v>1441.4</v>
      </c>
      <c r="K182" s="31">
        <v>1320</v>
      </c>
      <c r="L182" s="31">
        <v>1190.25</v>
      </c>
      <c r="M182" s="31">
        <v>6.0173699999999997</v>
      </c>
      <c r="N182" s="1"/>
      <c r="O182" s="1"/>
    </row>
    <row r="183" spans="1:15" ht="12.75" customHeight="1">
      <c r="A183" s="33">
        <v>173</v>
      </c>
      <c r="B183" s="58" t="s">
        <v>394</v>
      </c>
      <c r="C183" s="31">
        <v>2084.5</v>
      </c>
      <c r="D183" s="38">
        <v>2095.3833333333337</v>
      </c>
      <c r="E183" s="38">
        <v>2035.1666666666674</v>
      </c>
      <c r="F183" s="38">
        <v>1985.8333333333337</v>
      </c>
      <c r="G183" s="38">
        <v>1925.6166666666675</v>
      </c>
      <c r="H183" s="38">
        <v>2144.7166666666672</v>
      </c>
      <c r="I183" s="38">
        <v>2204.9333333333334</v>
      </c>
      <c r="J183" s="38">
        <v>2254.2666666666673</v>
      </c>
      <c r="K183" s="31">
        <v>2155.6</v>
      </c>
      <c r="L183" s="31">
        <v>2046.05</v>
      </c>
      <c r="M183" s="31">
        <v>1.54417</v>
      </c>
      <c r="N183" s="1"/>
      <c r="O183" s="1"/>
    </row>
    <row r="184" spans="1:15" ht="12.75" customHeight="1">
      <c r="A184" s="33">
        <v>174</v>
      </c>
      <c r="B184" s="58" t="s">
        <v>395</v>
      </c>
      <c r="C184" s="31">
        <v>487.85</v>
      </c>
      <c r="D184" s="38">
        <v>486.15000000000003</v>
      </c>
      <c r="E184" s="38">
        <v>470.90000000000009</v>
      </c>
      <c r="F184" s="38">
        <v>453.95000000000005</v>
      </c>
      <c r="G184" s="38">
        <v>438.7000000000001</v>
      </c>
      <c r="H184" s="38">
        <v>503.10000000000008</v>
      </c>
      <c r="I184" s="38">
        <v>518.34999999999991</v>
      </c>
      <c r="J184" s="38">
        <v>535.30000000000007</v>
      </c>
      <c r="K184" s="31">
        <v>501.4</v>
      </c>
      <c r="L184" s="31">
        <v>469.2</v>
      </c>
      <c r="M184" s="31">
        <v>5.5340100000000003</v>
      </c>
      <c r="N184" s="1"/>
      <c r="O184" s="1"/>
    </row>
    <row r="185" spans="1:15" ht="12.75" customHeight="1">
      <c r="A185" s="33">
        <v>175</v>
      </c>
      <c r="B185" s="58" t="s">
        <v>120</v>
      </c>
      <c r="C185" s="31">
        <v>1020.45</v>
      </c>
      <c r="D185" s="38">
        <v>1025.6833333333332</v>
      </c>
      <c r="E185" s="38">
        <v>1011.3666666666663</v>
      </c>
      <c r="F185" s="38">
        <v>1002.2833333333332</v>
      </c>
      <c r="G185" s="38">
        <v>987.96666666666636</v>
      </c>
      <c r="H185" s="38">
        <v>1034.7666666666664</v>
      </c>
      <c r="I185" s="38">
        <v>1049.0833333333335</v>
      </c>
      <c r="J185" s="38">
        <v>1058.1666666666663</v>
      </c>
      <c r="K185" s="31">
        <v>1040</v>
      </c>
      <c r="L185" s="31">
        <v>1016.6</v>
      </c>
      <c r="M185" s="31">
        <v>5.0770099999999996</v>
      </c>
      <c r="N185" s="1"/>
      <c r="O185" s="1"/>
    </row>
    <row r="186" spans="1:15" ht="12.75" customHeight="1">
      <c r="A186" s="33">
        <v>176</v>
      </c>
      <c r="B186" s="58" t="s">
        <v>396</v>
      </c>
      <c r="C186" s="31">
        <v>478.45</v>
      </c>
      <c r="D186" s="38">
        <v>480.23333333333335</v>
      </c>
      <c r="E186" s="38">
        <v>474.4666666666667</v>
      </c>
      <c r="F186" s="38">
        <v>470.48333333333335</v>
      </c>
      <c r="G186" s="38">
        <v>464.7166666666667</v>
      </c>
      <c r="H186" s="38">
        <v>484.2166666666667</v>
      </c>
      <c r="I186" s="38">
        <v>489.98333333333335</v>
      </c>
      <c r="J186" s="38">
        <v>493.9666666666667</v>
      </c>
      <c r="K186" s="31">
        <v>486</v>
      </c>
      <c r="L186" s="31">
        <v>476.25</v>
      </c>
      <c r="M186" s="31">
        <v>1.5502499999999999</v>
      </c>
      <c r="N186" s="1"/>
      <c r="O186" s="1"/>
    </row>
    <row r="187" spans="1:15" ht="12.75" customHeight="1">
      <c r="A187" s="33">
        <v>177</v>
      </c>
      <c r="B187" s="58" t="s">
        <v>121</v>
      </c>
      <c r="C187" s="31">
        <v>1692</v>
      </c>
      <c r="D187" s="38">
        <v>1710.6000000000001</v>
      </c>
      <c r="E187" s="38">
        <v>1667.8500000000004</v>
      </c>
      <c r="F187" s="38">
        <v>1643.7000000000003</v>
      </c>
      <c r="G187" s="38">
        <v>1600.9500000000005</v>
      </c>
      <c r="H187" s="38">
        <v>1734.7500000000002</v>
      </c>
      <c r="I187" s="38">
        <v>1777.4999999999998</v>
      </c>
      <c r="J187" s="38">
        <v>1801.65</v>
      </c>
      <c r="K187" s="31">
        <v>1753.35</v>
      </c>
      <c r="L187" s="31">
        <v>1686.45</v>
      </c>
      <c r="M187" s="31">
        <v>5.6165099999999999</v>
      </c>
      <c r="N187" s="1"/>
      <c r="O187" s="1"/>
    </row>
    <row r="188" spans="1:15" ht="12.75" customHeight="1">
      <c r="A188" s="33">
        <v>178</v>
      </c>
      <c r="B188" s="58" t="s">
        <v>122</v>
      </c>
      <c r="C188" s="31">
        <v>326.2</v>
      </c>
      <c r="D188" s="38">
        <v>325.91666666666669</v>
      </c>
      <c r="E188" s="38">
        <v>322.53333333333336</v>
      </c>
      <c r="F188" s="38">
        <v>318.86666666666667</v>
      </c>
      <c r="G188" s="38">
        <v>315.48333333333335</v>
      </c>
      <c r="H188" s="38">
        <v>329.58333333333337</v>
      </c>
      <c r="I188" s="38">
        <v>332.9666666666667</v>
      </c>
      <c r="J188" s="38">
        <v>336.63333333333338</v>
      </c>
      <c r="K188" s="31">
        <v>329.3</v>
      </c>
      <c r="L188" s="31">
        <v>322.25</v>
      </c>
      <c r="M188" s="31">
        <v>23.37236</v>
      </c>
      <c r="N188" s="1"/>
      <c r="O188" s="1"/>
    </row>
    <row r="189" spans="1:15" ht="12.75" customHeight="1">
      <c r="A189" s="33">
        <v>179</v>
      </c>
      <c r="B189" s="58" t="s">
        <v>397</v>
      </c>
      <c r="C189" s="31">
        <v>432.05</v>
      </c>
      <c r="D189" s="38">
        <v>432.2166666666667</v>
      </c>
      <c r="E189" s="38">
        <v>425.98333333333341</v>
      </c>
      <c r="F189" s="38">
        <v>419.91666666666669</v>
      </c>
      <c r="G189" s="38">
        <v>413.68333333333339</v>
      </c>
      <c r="H189" s="38">
        <v>438.28333333333342</v>
      </c>
      <c r="I189" s="38">
        <v>444.51666666666677</v>
      </c>
      <c r="J189" s="38">
        <v>450.58333333333343</v>
      </c>
      <c r="K189" s="31">
        <v>438.45</v>
      </c>
      <c r="L189" s="31">
        <v>426.15</v>
      </c>
      <c r="M189" s="31">
        <v>12.673109999999999</v>
      </c>
      <c r="N189" s="1"/>
      <c r="O189" s="1"/>
    </row>
    <row r="190" spans="1:15" ht="12.75" customHeight="1">
      <c r="A190" s="33">
        <v>180</v>
      </c>
      <c r="B190" s="58" t="s">
        <v>123</v>
      </c>
      <c r="C190" s="31">
        <v>1837.7</v>
      </c>
      <c r="D190" s="38">
        <v>1839.1166666666668</v>
      </c>
      <c r="E190" s="38">
        <v>1823.2333333333336</v>
      </c>
      <c r="F190" s="38">
        <v>1808.7666666666669</v>
      </c>
      <c r="G190" s="38">
        <v>1792.8833333333337</v>
      </c>
      <c r="H190" s="38">
        <v>1853.5833333333335</v>
      </c>
      <c r="I190" s="38">
        <v>1869.4666666666667</v>
      </c>
      <c r="J190" s="38">
        <v>1883.9333333333334</v>
      </c>
      <c r="K190" s="31">
        <v>1855</v>
      </c>
      <c r="L190" s="31">
        <v>1824.65</v>
      </c>
      <c r="M190" s="31">
        <v>5.1053699999999997</v>
      </c>
      <c r="N190" s="1"/>
      <c r="O190" s="1"/>
    </row>
    <row r="191" spans="1:15" ht="12.75" customHeight="1">
      <c r="A191" s="33">
        <v>181</v>
      </c>
      <c r="B191" s="58" t="s">
        <v>398</v>
      </c>
      <c r="C191" s="31">
        <v>790.75</v>
      </c>
      <c r="D191" s="38">
        <v>790.81666666666661</v>
      </c>
      <c r="E191" s="38">
        <v>783.63333333333321</v>
      </c>
      <c r="F191" s="38">
        <v>776.51666666666665</v>
      </c>
      <c r="G191" s="38">
        <v>769.33333333333326</v>
      </c>
      <c r="H191" s="38">
        <v>797.93333333333317</v>
      </c>
      <c r="I191" s="38">
        <v>805.11666666666656</v>
      </c>
      <c r="J191" s="38">
        <v>812.23333333333312</v>
      </c>
      <c r="K191" s="31">
        <v>798</v>
      </c>
      <c r="L191" s="31">
        <v>783.7</v>
      </c>
      <c r="M191" s="31">
        <v>1.40934</v>
      </c>
      <c r="N191" s="1"/>
      <c r="O191" s="1"/>
    </row>
    <row r="192" spans="1:15" ht="12.75" customHeight="1">
      <c r="A192" s="33">
        <v>182</v>
      </c>
      <c r="B192" s="58" t="s">
        <v>399</v>
      </c>
      <c r="C192" s="31">
        <v>341.7</v>
      </c>
      <c r="D192" s="38">
        <v>342.90000000000003</v>
      </c>
      <c r="E192" s="38">
        <v>337.30000000000007</v>
      </c>
      <c r="F192" s="38">
        <v>332.90000000000003</v>
      </c>
      <c r="G192" s="38">
        <v>327.30000000000007</v>
      </c>
      <c r="H192" s="38">
        <v>347.30000000000007</v>
      </c>
      <c r="I192" s="38">
        <v>352.90000000000009</v>
      </c>
      <c r="J192" s="38">
        <v>357.30000000000007</v>
      </c>
      <c r="K192" s="31">
        <v>348.5</v>
      </c>
      <c r="L192" s="31">
        <v>338.5</v>
      </c>
      <c r="M192" s="31">
        <v>3.9307400000000001</v>
      </c>
      <c r="N192" s="1"/>
      <c r="O192" s="1"/>
    </row>
    <row r="193" spans="1:15" ht="12.75" customHeight="1">
      <c r="A193" s="33">
        <v>183</v>
      </c>
      <c r="B193" s="58" t="s">
        <v>400</v>
      </c>
      <c r="C193" s="31">
        <v>2439.5</v>
      </c>
      <c r="D193" s="38">
        <v>2421.8333333333335</v>
      </c>
      <c r="E193" s="38">
        <v>2348.666666666667</v>
      </c>
      <c r="F193" s="38">
        <v>2257.8333333333335</v>
      </c>
      <c r="G193" s="38">
        <v>2184.666666666667</v>
      </c>
      <c r="H193" s="38">
        <v>2512.666666666667</v>
      </c>
      <c r="I193" s="38">
        <v>2585.8333333333339</v>
      </c>
      <c r="J193" s="38">
        <v>2676.666666666667</v>
      </c>
      <c r="K193" s="31">
        <v>2495</v>
      </c>
      <c r="L193" s="31">
        <v>2331</v>
      </c>
      <c r="M193" s="31">
        <v>4.0358299999999998</v>
      </c>
      <c r="N193" s="1"/>
      <c r="O193" s="1"/>
    </row>
    <row r="194" spans="1:15" ht="12.75" customHeight="1">
      <c r="A194" s="33">
        <v>184</v>
      </c>
      <c r="B194" s="58" t="s">
        <v>401</v>
      </c>
      <c r="C194" s="31">
        <v>670.65</v>
      </c>
      <c r="D194" s="38">
        <v>666.81666666666661</v>
      </c>
      <c r="E194" s="38">
        <v>660.83333333333326</v>
      </c>
      <c r="F194" s="38">
        <v>651.01666666666665</v>
      </c>
      <c r="G194" s="38">
        <v>645.0333333333333</v>
      </c>
      <c r="H194" s="38">
        <v>676.63333333333321</v>
      </c>
      <c r="I194" s="38">
        <v>682.61666666666656</v>
      </c>
      <c r="J194" s="38">
        <v>692.43333333333317</v>
      </c>
      <c r="K194" s="31">
        <v>672.8</v>
      </c>
      <c r="L194" s="31">
        <v>657</v>
      </c>
      <c r="M194" s="31">
        <v>1.0202899999999999</v>
      </c>
      <c r="N194" s="1"/>
      <c r="O194" s="1"/>
    </row>
    <row r="195" spans="1:15" ht="12.75" customHeight="1">
      <c r="A195" s="33">
        <v>185</v>
      </c>
      <c r="B195" s="58" t="s">
        <v>402</v>
      </c>
      <c r="C195" s="31">
        <v>263.35000000000002</v>
      </c>
      <c r="D195" s="38">
        <v>263.78333333333336</v>
      </c>
      <c r="E195" s="38">
        <v>260.56666666666672</v>
      </c>
      <c r="F195" s="38">
        <v>257.78333333333336</v>
      </c>
      <c r="G195" s="38">
        <v>254.56666666666672</v>
      </c>
      <c r="H195" s="38">
        <v>266.56666666666672</v>
      </c>
      <c r="I195" s="38">
        <v>269.7833333333333</v>
      </c>
      <c r="J195" s="38">
        <v>272.56666666666672</v>
      </c>
      <c r="K195" s="31">
        <v>267</v>
      </c>
      <c r="L195" s="31">
        <v>261</v>
      </c>
      <c r="M195" s="31">
        <v>3.7679800000000001</v>
      </c>
      <c r="N195" s="1"/>
      <c r="O195" s="1"/>
    </row>
    <row r="196" spans="1:15" ht="12.75" customHeight="1">
      <c r="A196" s="33">
        <v>186</v>
      </c>
      <c r="B196" s="58" t="s">
        <v>403</v>
      </c>
      <c r="C196" s="31">
        <v>2783.8</v>
      </c>
      <c r="D196" s="38">
        <v>2766.7000000000003</v>
      </c>
      <c r="E196" s="38">
        <v>2728.4000000000005</v>
      </c>
      <c r="F196" s="38">
        <v>2673.0000000000005</v>
      </c>
      <c r="G196" s="38">
        <v>2634.7000000000007</v>
      </c>
      <c r="H196" s="38">
        <v>2822.1000000000004</v>
      </c>
      <c r="I196" s="38">
        <v>2860.4000000000005</v>
      </c>
      <c r="J196" s="38">
        <v>2915.8</v>
      </c>
      <c r="K196" s="31">
        <v>2805</v>
      </c>
      <c r="L196" s="31">
        <v>2711.3</v>
      </c>
      <c r="M196" s="31">
        <v>3.1565099999999999</v>
      </c>
      <c r="N196" s="1"/>
      <c r="O196" s="1"/>
    </row>
    <row r="197" spans="1:15" ht="12.75" customHeight="1">
      <c r="A197" s="33">
        <v>187</v>
      </c>
      <c r="B197" s="58" t="s">
        <v>124</v>
      </c>
      <c r="C197" s="31">
        <v>483.35</v>
      </c>
      <c r="D197" s="38">
        <v>486.13333333333338</v>
      </c>
      <c r="E197" s="38">
        <v>478.76666666666677</v>
      </c>
      <c r="F197" s="38">
        <v>474.18333333333339</v>
      </c>
      <c r="G197" s="38">
        <v>466.81666666666678</v>
      </c>
      <c r="H197" s="38">
        <v>490.71666666666675</v>
      </c>
      <c r="I197" s="38">
        <v>498.08333333333343</v>
      </c>
      <c r="J197" s="38">
        <v>502.66666666666674</v>
      </c>
      <c r="K197" s="31">
        <v>493.5</v>
      </c>
      <c r="L197" s="31">
        <v>481.55</v>
      </c>
      <c r="M197" s="31">
        <v>18.656120000000001</v>
      </c>
      <c r="N197" s="1"/>
      <c r="O197" s="1"/>
    </row>
    <row r="198" spans="1:15" ht="12.75" customHeight="1">
      <c r="A198" s="33">
        <v>188</v>
      </c>
      <c r="B198" s="58" t="s">
        <v>119</v>
      </c>
      <c r="C198" s="31">
        <v>608.20000000000005</v>
      </c>
      <c r="D198" s="38">
        <v>605.30000000000007</v>
      </c>
      <c r="E198" s="38">
        <v>596.25000000000011</v>
      </c>
      <c r="F198" s="38">
        <v>584.30000000000007</v>
      </c>
      <c r="G198" s="38">
        <v>575.25000000000011</v>
      </c>
      <c r="H198" s="38">
        <v>617.25000000000011</v>
      </c>
      <c r="I198" s="38">
        <v>626.30000000000007</v>
      </c>
      <c r="J198" s="38">
        <v>638.25000000000011</v>
      </c>
      <c r="K198" s="31">
        <v>614.35</v>
      </c>
      <c r="L198" s="31">
        <v>593.35</v>
      </c>
      <c r="M198" s="31">
        <v>22.55265</v>
      </c>
      <c r="N198" s="1"/>
      <c r="O198" s="1"/>
    </row>
    <row r="199" spans="1:15" ht="12.75" customHeight="1">
      <c r="A199" s="33">
        <v>189</v>
      </c>
      <c r="B199" s="58" t="s">
        <v>404</v>
      </c>
      <c r="C199" s="31">
        <v>124.25</v>
      </c>
      <c r="D199" s="38">
        <v>124.83333333333333</v>
      </c>
      <c r="E199" s="38">
        <v>122.91666666666666</v>
      </c>
      <c r="F199" s="38">
        <v>121.58333333333333</v>
      </c>
      <c r="G199" s="38">
        <v>119.66666666666666</v>
      </c>
      <c r="H199" s="38">
        <v>126.16666666666666</v>
      </c>
      <c r="I199" s="38">
        <v>128.08333333333331</v>
      </c>
      <c r="J199" s="38">
        <v>129.41666666666666</v>
      </c>
      <c r="K199" s="31">
        <v>126.75</v>
      </c>
      <c r="L199" s="31">
        <v>123.5</v>
      </c>
      <c r="M199" s="31">
        <v>13.40155</v>
      </c>
      <c r="N199" s="1"/>
      <c r="O199" s="1"/>
    </row>
    <row r="200" spans="1:15" ht="12.75" customHeight="1">
      <c r="A200" s="33">
        <v>190</v>
      </c>
      <c r="B200" s="58" t="s">
        <v>405</v>
      </c>
      <c r="C200" s="31">
        <v>168.05</v>
      </c>
      <c r="D200" s="38">
        <v>167.43333333333334</v>
      </c>
      <c r="E200" s="38">
        <v>165.91666666666669</v>
      </c>
      <c r="F200" s="38">
        <v>163.78333333333336</v>
      </c>
      <c r="G200" s="38">
        <v>162.26666666666671</v>
      </c>
      <c r="H200" s="38">
        <v>169.56666666666666</v>
      </c>
      <c r="I200" s="38">
        <v>171.08333333333331</v>
      </c>
      <c r="J200" s="38">
        <v>173.21666666666664</v>
      </c>
      <c r="K200" s="31">
        <v>168.95</v>
      </c>
      <c r="L200" s="31">
        <v>165.3</v>
      </c>
      <c r="M200" s="31">
        <v>24.13889</v>
      </c>
      <c r="N200" s="1"/>
      <c r="O200" s="1"/>
    </row>
    <row r="201" spans="1:15" ht="12.75" customHeight="1">
      <c r="A201" s="33">
        <v>191</v>
      </c>
      <c r="B201" s="58" t="s">
        <v>279</v>
      </c>
      <c r="C201" s="31">
        <v>289.5</v>
      </c>
      <c r="D201" s="38">
        <v>289.93333333333334</v>
      </c>
      <c r="E201" s="38">
        <v>287.66666666666669</v>
      </c>
      <c r="F201" s="38">
        <v>285.83333333333337</v>
      </c>
      <c r="G201" s="38">
        <v>283.56666666666672</v>
      </c>
      <c r="H201" s="38">
        <v>291.76666666666665</v>
      </c>
      <c r="I201" s="38">
        <v>294.0333333333333</v>
      </c>
      <c r="J201" s="38">
        <v>295.86666666666662</v>
      </c>
      <c r="K201" s="31">
        <v>292.2</v>
      </c>
      <c r="L201" s="31">
        <v>288.10000000000002</v>
      </c>
      <c r="M201" s="31">
        <v>2.1359499999999998</v>
      </c>
      <c r="N201" s="1"/>
      <c r="O201" s="1"/>
    </row>
    <row r="202" spans="1:15" ht="12.75" customHeight="1">
      <c r="A202" s="33">
        <v>192</v>
      </c>
      <c r="B202" s="58" t="s">
        <v>406</v>
      </c>
      <c r="C202" s="31">
        <v>1808.2</v>
      </c>
      <c r="D202" s="38">
        <v>1811.9333333333332</v>
      </c>
      <c r="E202" s="38">
        <v>1779.8666666666663</v>
      </c>
      <c r="F202" s="38">
        <v>1751.5333333333331</v>
      </c>
      <c r="G202" s="38">
        <v>1719.4666666666662</v>
      </c>
      <c r="H202" s="38">
        <v>1840.2666666666664</v>
      </c>
      <c r="I202" s="38">
        <v>1872.3333333333335</v>
      </c>
      <c r="J202" s="38">
        <v>1900.6666666666665</v>
      </c>
      <c r="K202" s="31">
        <v>1844</v>
      </c>
      <c r="L202" s="31">
        <v>1783.6</v>
      </c>
      <c r="M202" s="31">
        <v>5.3838999999999997</v>
      </c>
      <c r="N202" s="1"/>
      <c r="O202" s="1"/>
    </row>
    <row r="203" spans="1:15" ht="12.75" customHeight="1">
      <c r="A203" s="33">
        <v>193</v>
      </c>
      <c r="B203" s="58" t="s">
        <v>409</v>
      </c>
      <c r="C203" s="31">
        <v>930.85</v>
      </c>
      <c r="D203" s="38">
        <v>931.08333333333337</v>
      </c>
      <c r="E203" s="38">
        <v>925.36666666666679</v>
      </c>
      <c r="F203" s="38">
        <v>919.88333333333344</v>
      </c>
      <c r="G203" s="38">
        <v>914.16666666666686</v>
      </c>
      <c r="H203" s="38">
        <v>936.56666666666672</v>
      </c>
      <c r="I203" s="38">
        <v>942.28333333333319</v>
      </c>
      <c r="J203" s="38">
        <v>947.76666666666665</v>
      </c>
      <c r="K203" s="31">
        <v>936.8</v>
      </c>
      <c r="L203" s="31">
        <v>925.6</v>
      </c>
      <c r="M203" s="31">
        <v>1.8528199999999999</v>
      </c>
      <c r="N203" s="1"/>
      <c r="O203" s="1"/>
    </row>
    <row r="204" spans="1:15" ht="12.75" customHeight="1">
      <c r="A204" s="33">
        <v>194</v>
      </c>
      <c r="B204" s="58" t="s">
        <v>126</v>
      </c>
      <c r="C204" s="31">
        <v>1321</v>
      </c>
      <c r="D204" s="38">
        <v>1325.75</v>
      </c>
      <c r="E204" s="38">
        <v>1313.45</v>
      </c>
      <c r="F204" s="38">
        <v>1305.9000000000001</v>
      </c>
      <c r="G204" s="38">
        <v>1293.6000000000001</v>
      </c>
      <c r="H204" s="38">
        <v>1333.3</v>
      </c>
      <c r="I204" s="38">
        <v>1345.6000000000001</v>
      </c>
      <c r="J204" s="38">
        <v>1353.1499999999999</v>
      </c>
      <c r="K204" s="31">
        <v>1338.05</v>
      </c>
      <c r="L204" s="31">
        <v>1318.2</v>
      </c>
      <c r="M204" s="31">
        <v>3.4666000000000001</v>
      </c>
      <c r="N204" s="1"/>
      <c r="O204" s="1"/>
    </row>
    <row r="205" spans="1:15" ht="12.75" customHeight="1">
      <c r="A205" s="33">
        <v>195</v>
      </c>
      <c r="B205" s="58" t="s">
        <v>127</v>
      </c>
      <c r="C205" s="31">
        <v>1138.5</v>
      </c>
      <c r="D205" s="38">
        <v>1130.8</v>
      </c>
      <c r="E205" s="38">
        <v>1119.5999999999999</v>
      </c>
      <c r="F205" s="38">
        <v>1100.7</v>
      </c>
      <c r="G205" s="38">
        <v>1089.5</v>
      </c>
      <c r="H205" s="38">
        <v>1149.6999999999998</v>
      </c>
      <c r="I205" s="38">
        <v>1160.9000000000001</v>
      </c>
      <c r="J205" s="38">
        <v>1179.7999999999997</v>
      </c>
      <c r="K205" s="31">
        <v>1142</v>
      </c>
      <c r="L205" s="31">
        <v>1111.9000000000001</v>
      </c>
      <c r="M205" s="31">
        <v>27.105360000000001</v>
      </c>
      <c r="N205" s="1"/>
      <c r="O205" s="1"/>
    </row>
    <row r="206" spans="1:15" ht="12.75" customHeight="1">
      <c r="A206" s="33">
        <v>196</v>
      </c>
      <c r="B206" s="58" t="s">
        <v>128</v>
      </c>
      <c r="C206" s="31">
        <v>2556.3000000000002</v>
      </c>
      <c r="D206" s="38">
        <v>2546.2833333333333</v>
      </c>
      <c r="E206" s="38">
        <v>2532.6666666666665</v>
      </c>
      <c r="F206" s="38">
        <v>2509.0333333333333</v>
      </c>
      <c r="G206" s="38">
        <v>2495.4166666666665</v>
      </c>
      <c r="H206" s="38">
        <v>2569.9166666666665</v>
      </c>
      <c r="I206" s="38">
        <v>2583.5333333333333</v>
      </c>
      <c r="J206" s="38">
        <v>2607.1666666666665</v>
      </c>
      <c r="K206" s="31">
        <v>2559.9</v>
      </c>
      <c r="L206" s="31">
        <v>2522.65</v>
      </c>
      <c r="M206" s="31">
        <v>4.1774100000000001</v>
      </c>
      <c r="N206" s="1"/>
      <c r="O206" s="1"/>
    </row>
    <row r="207" spans="1:15" ht="12.75" customHeight="1">
      <c r="A207" s="33">
        <v>197</v>
      </c>
      <c r="B207" s="58" t="s">
        <v>129</v>
      </c>
      <c r="C207" s="31">
        <v>1662.25</v>
      </c>
      <c r="D207" s="38">
        <v>1659.8999999999999</v>
      </c>
      <c r="E207" s="38">
        <v>1652.3499999999997</v>
      </c>
      <c r="F207" s="38">
        <v>1642.4499999999998</v>
      </c>
      <c r="G207" s="38">
        <v>1634.8999999999996</v>
      </c>
      <c r="H207" s="38">
        <v>1669.7999999999997</v>
      </c>
      <c r="I207" s="38">
        <v>1677.35</v>
      </c>
      <c r="J207" s="38">
        <v>1687.2499999999998</v>
      </c>
      <c r="K207" s="31">
        <v>1667.45</v>
      </c>
      <c r="L207" s="31">
        <v>1650</v>
      </c>
      <c r="M207" s="31">
        <v>176.97094000000001</v>
      </c>
      <c r="N207" s="1"/>
      <c r="O207" s="1"/>
    </row>
    <row r="208" spans="1:15" ht="12.75" customHeight="1">
      <c r="A208" s="33">
        <v>198</v>
      </c>
      <c r="B208" s="58" t="s">
        <v>130</v>
      </c>
      <c r="C208" s="31">
        <v>642.75</v>
      </c>
      <c r="D208" s="38">
        <v>642.51666666666665</v>
      </c>
      <c r="E208" s="38">
        <v>638.23333333333335</v>
      </c>
      <c r="F208" s="38">
        <v>633.7166666666667</v>
      </c>
      <c r="G208" s="38">
        <v>629.43333333333339</v>
      </c>
      <c r="H208" s="38">
        <v>647.0333333333333</v>
      </c>
      <c r="I208" s="38">
        <v>651.31666666666661</v>
      </c>
      <c r="J208" s="38">
        <v>655.83333333333326</v>
      </c>
      <c r="K208" s="31">
        <v>646.79999999999995</v>
      </c>
      <c r="L208" s="31">
        <v>638</v>
      </c>
      <c r="M208" s="31">
        <v>33.708550000000002</v>
      </c>
      <c r="N208" s="1"/>
      <c r="O208" s="1"/>
    </row>
    <row r="209" spans="1:15" ht="12.75" customHeight="1">
      <c r="A209" s="33">
        <v>199</v>
      </c>
      <c r="B209" s="58" t="s">
        <v>131</v>
      </c>
      <c r="C209" s="31">
        <v>3102.1</v>
      </c>
      <c r="D209" s="38">
        <v>3126.1166666666668</v>
      </c>
      <c r="E209" s="38">
        <v>3008.2333333333336</v>
      </c>
      <c r="F209" s="38">
        <v>2914.3666666666668</v>
      </c>
      <c r="G209" s="38">
        <v>2796.4833333333336</v>
      </c>
      <c r="H209" s="38">
        <v>3219.9833333333336</v>
      </c>
      <c r="I209" s="38">
        <v>3337.8666666666668</v>
      </c>
      <c r="J209" s="38">
        <v>3431.7333333333336</v>
      </c>
      <c r="K209" s="31">
        <v>3244</v>
      </c>
      <c r="L209" s="31">
        <v>3032.25</v>
      </c>
      <c r="M209" s="31">
        <v>30.43469</v>
      </c>
      <c r="N209" s="1"/>
      <c r="O209" s="1"/>
    </row>
    <row r="210" spans="1:15" ht="12.75" customHeight="1">
      <c r="A210" s="33">
        <v>200</v>
      </c>
      <c r="B210" s="58" t="s">
        <v>407</v>
      </c>
      <c r="C210" s="31">
        <v>66.150000000000006</v>
      </c>
      <c r="D210" s="38">
        <v>65.55</v>
      </c>
      <c r="E210" s="38">
        <v>64.349999999999994</v>
      </c>
      <c r="F210" s="38">
        <v>62.55</v>
      </c>
      <c r="G210" s="38">
        <v>61.349999999999994</v>
      </c>
      <c r="H210" s="38">
        <v>67.349999999999994</v>
      </c>
      <c r="I210" s="38">
        <v>68.550000000000011</v>
      </c>
      <c r="J210" s="38">
        <v>70.349999999999994</v>
      </c>
      <c r="K210" s="31">
        <v>66.75</v>
      </c>
      <c r="L210" s="31">
        <v>63.75</v>
      </c>
      <c r="M210" s="31">
        <v>138.63049000000001</v>
      </c>
      <c r="N210" s="1"/>
      <c r="O210" s="1"/>
    </row>
    <row r="211" spans="1:15" ht="12.75" customHeight="1">
      <c r="A211" s="33">
        <v>201</v>
      </c>
      <c r="B211" s="58" t="s">
        <v>411</v>
      </c>
      <c r="C211" s="31">
        <v>290.89999999999998</v>
      </c>
      <c r="D211" s="38">
        <v>288.66666666666669</v>
      </c>
      <c r="E211" s="38">
        <v>285.33333333333337</v>
      </c>
      <c r="F211" s="38">
        <v>279.76666666666671</v>
      </c>
      <c r="G211" s="38">
        <v>276.43333333333339</v>
      </c>
      <c r="H211" s="38">
        <v>294.23333333333335</v>
      </c>
      <c r="I211" s="38">
        <v>297.56666666666672</v>
      </c>
      <c r="J211" s="38">
        <v>303.13333333333333</v>
      </c>
      <c r="K211" s="31">
        <v>292</v>
      </c>
      <c r="L211" s="31">
        <v>283.10000000000002</v>
      </c>
      <c r="M211" s="31">
        <v>3.9784000000000002</v>
      </c>
      <c r="N211" s="1"/>
      <c r="O211" s="1"/>
    </row>
    <row r="212" spans="1:15" ht="12.75" customHeight="1">
      <c r="A212" s="33">
        <v>202</v>
      </c>
      <c r="B212" s="58" t="s">
        <v>133</v>
      </c>
      <c r="C212" s="31">
        <v>464.1</v>
      </c>
      <c r="D212" s="38">
        <v>465.91666666666669</v>
      </c>
      <c r="E212" s="38">
        <v>460.28333333333336</v>
      </c>
      <c r="F212" s="38">
        <v>456.4666666666667</v>
      </c>
      <c r="G212" s="38">
        <v>450.83333333333337</v>
      </c>
      <c r="H212" s="38">
        <v>469.73333333333335</v>
      </c>
      <c r="I212" s="38">
        <v>475.36666666666667</v>
      </c>
      <c r="J212" s="38">
        <v>479.18333333333334</v>
      </c>
      <c r="K212" s="31">
        <v>471.55</v>
      </c>
      <c r="L212" s="31">
        <v>462.1</v>
      </c>
      <c r="M212" s="31">
        <v>62.496560000000002</v>
      </c>
      <c r="N212" s="1"/>
      <c r="O212" s="1"/>
    </row>
    <row r="213" spans="1:15" ht="12.75" customHeight="1">
      <c r="A213" s="33">
        <v>203</v>
      </c>
      <c r="B213" s="58" t="s">
        <v>412</v>
      </c>
      <c r="C213" s="31">
        <v>1056.25</v>
      </c>
      <c r="D213" s="38">
        <v>1055.95</v>
      </c>
      <c r="E213" s="38">
        <v>1049.25</v>
      </c>
      <c r="F213" s="38">
        <v>1042.25</v>
      </c>
      <c r="G213" s="38">
        <v>1035.55</v>
      </c>
      <c r="H213" s="38">
        <v>1062.95</v>
      </c>
      <c r="I213" s="38">
        <v>1069.6500000000003</v>
      </c>
      <c r="J213" s="38">
        <v>1076.6500000000001</v>
      </c>
      <c r="K213" s="31">
        <v>1062.6500000000001</v>
      </c>
      <c r="L213" s="31">
        <v>1048.95</v>
      </c>
      <c r="M213" s="31">
        <v>0.20569999999999999</v>
      </c>
      <c r="N213" s="1"/>
      <c r="O213" s="1"/>
    </row>
    <row r="214" spans="1:15" ht="12.75" customHeight="1">
      <c r="A214" s="33">
        <v>204</v>
      </c>
      <c r="B214" s="58" t="s">
        <v>125</v>
      </c>
      <c r="C214" s="31">
        <v>3865.9</v>
      </c>
      <c r="D214" s="38">
        <v>3898.4333333333329</v>
      </c>
      <c r="E214" s="38">
        <v>3822.516666666666</v>
      </c>
      <c r="F214" s="38">
        <v>3779.1333333333332</v>
      </c>
      <c r="G214" s="38">
        <v>3703.2166666666662</v>
      </c>
      <c r="H214" s="38">
        <v>3941.8166666666657</v>
      </c>
      <c r="I214" s="38">
        <v>4017.7333333333327</v>
      </c>
      <c r="J214" s="38">
        <v>4061.1166666666654</v>
      </c>
      <c r="K214" s="31">
        <v>3974.35</v>
      </c>
      <c r="L214" s="31">
        <v>3855.05</v>
      </c>
      <c r="M214" s="31">
        <v>8.4484999999999992</v>
      </c>
      <c r="N214" s="1"/>
      <c r="O214" s="1"/>
    </row>
    <row r="215" spans="1:15" ht="12.75" customHeight="1">
      <c r="A215" s="33">
        <v>205</v>
      </c>
      <c r="B215" s="58" t="s">
        <v>134</v>
      </c>
      <c r="C215" s="31">
        <v>150.4</v>
      </c>
      <c r="D215" s="38">
        <v>148.48333333333335</v>
      </c>
      <c r="E215" s="38">
        <v>144.26666666666671</v>
      </c>
      <c r="F215" s="38">
        <v>138.13333333333335</v>
      </c>
      <c r="G215" s="38">
        <v>133.91666666666671</v>
      </c>
      <c r="H215" s="38">
        <v>154.6166666666667</v>
      </c>
      <c r="I215" s="38">
        <v>158.83333333333334</v>
      </c>
      <c r="J215" s="38">
        <v>164.9666666666667</v>
      </c>
      <c r="K215" s="31">
        <v>152.69999999999999</v>
      </c>
      <c r="L215" s="31">
        <v>142.35</v>
      </c>
      <c r="M215" s="31">
        <v>531.35652000000005</v>
      </c>
      <c r="N215" s="1"/>
      <c r="O215" s="1"/>
    </row>
    <row r="216" spans="1:15" ht="12.75" customHeight="1">
      <c r="A216" s="33">
        <v>206</v>
      </c>
      <c r="B216" s="58" t="s">
        <v>135</v>
      </c>
      <c r="C216" s="31">
        <v>285.05</v>
      </c>
      <c r="D216" s="38">
        <v>284.03333333333336</v>
      </c>
      <c r="E216" s="38">
        <v>281.11666666666673</v>
      </c>
      <c r="F216" s="38">
        <v>277.18333333333339</v>
      </c>
      <c r="G216" s="38">
        <v>274.26666666666677</v>
      </c>
      <c r="H216" s="38">
        <v>287.9666666666667</v>
      </c>
      <c r="I216" s="38">
        <v>290.88333333333333</v>
      </c>
      <c r="J216" s="38">
        <v>294.81666666666666</v>
      </c>
      <c r="K216" s="31">
        <v>286.95</v>
      </c>
      <c r="L216" s="31">
        <v>280.10000000000002</v>
      </c>
      <c r="M216" s="31">
        <v>31.780339999999999</v>
      </c>
      <c r="N216" s="1"/>
      <c r="O216" s="1"/>
    </row>
    <row r="217" spans="1:15" ht="12.75" customHeight="1">
      <c r="A217" s="33">
        <v>207</v>
      </c>
      <c r="B217" s="58" t="s">
        <v>136</v>
      </c>
      <c r="C217" s="31">
        <v>2551.1</v>
      </c>
      <c r="D217" s="38">
        <v>2556.6333333333332</v>
      </c>
      <c r="E217" s="38">
        <v>2539.4666666666662</v>
      </c>
      <c r="F217" s="38">
        <v>2527.833333333333</v>
      </c>
      <c r="G217" s="38">
        <v>2510.6666666666661</v>
      </c>
      <c r="H217" s="38">
        <v>2568.2666666666664</v>
      </c>
      <c r="I217" s="38">
        <v>2585.4333333333334</v>
      </c>
      <c r="J217" s="38">
        <v>2597.0666666666666</v>
      </c>
      <c r="K217" s="31">
        <v>2573.8000000000002</v>
      </c>
      <c r="L217" s="31">
        <v>2545</v>
      </c>
      <c r="M217" s="31">
        <v>17.58897</v>
      </c>
      <c r="N217" s="1"/>
      <c r="O217" s="1"/>
    </row>
    <row r="218" spans="1:15" ht="12.75" customHeight="1">
      <c r="A218" s="33">
        <v>208</v>
      </c>
      <c r="B218" s="58" t="s">
        <v>280</v>
      </c>
      <c r="C218" s="31">
        <v>322.25</v>
      </c>
      <c r="D218" s="38">
        <v>322.33333333333331</v>
      </c>
      <c r="E218" s="38">
        <v>320.31666666666661</v>
      </c>
      <c r="F218" s="38">
        <v>318.38333333333327</v>
      </c>
      <c r="G218" s="38">
        <v>316.36666666666656</v>
      </c>
      <c r="H218" s="38">
        <v>324.26666666666665</v>
      </c>
      <c r="I218" s="38">
        <v>326.28333333333342</v>
      </c>
      <c r="J218" s="38">
        <v>328.2166666666667</v>
      </c>
      <c r="K218" s="31">
        <v>324.35000000000002</v>
      </c>
      <c r="L218" s="31">
        <v>320.39999999999998</v>
      </c>
      <c r="M218" s="31">
        <v>4.0674299999999999</v>
      </c>
      <c r="N218" s="1"/>
      <c r="O218" s="1"/>
    </row>
    <row r="219" spans="1:15" ht="12.75" customHeight="1">
      <c r="A219" s="33">
        <v>209</v>
      </c>
      <c r="B219" s="58" t="s">
        <v>413</v>
      </c>
      <c r="C219" s="31">
        <v>3964.85</v>
      </c>
      <c r="D219" s="38">
        <v>3967.25</v>
      </c>
      <c r="E219" s="38">
        <v>3932.6</v>
      </c>
      <c r="F219" s="38">
        <v>3900.35</v>
      </c>
      <c r="G219" s="38">
        <v>3865.7</v>
      </c>
      <c r="H219" s="38">
        <v>3999.5</v>
      </c>
      <c r="I219" s="38">
        <v>4034.1499999999996</v>
      </c>
      <c r="J219" s="38">
        <v>4066.4</v>
      </c>
      <c r="K219" s="31">
        <v>4001.9</v>
      </c>
      <c r="L219" s="31">
        <v>3935</v>
      </c>
      <c r="M219" s="31">
        <v>0.19667999999999999</v>
      </c>
      <c r="N219" s="1"/>
      <c r="O219" s="1"/>
    </row>
    <row r="220" spans="1:15" ht="12.75" customHeight="1">
      <c r="A220" s="33">
        <v>210</v>
      </c>
      <c r="B220" s="58" t="s">
        <v>408</v>
      </c>
      <c r="C220" s="31">
        <v>641.15</v>
      </c>
      <c r="D220" s="38">
        <v>643.5</v>
      </c>
      <c r="E220" s="38">
        <v>634.04999999999995</v>
      </c>
      <c r="F220" s="38">
        <v>626.94999999999993</v>
      </c>
      <c r="G220" s="38">
        <v>617.49999999999989</v>
      </c>
      <c r="H220" s="38">
        <v>650.6</v>
      </c>
      <c r="I220" s="38">
        <v>660.05000000000007</v>
      </c>
      <c r="J220" s="38">
        <v>667.15000000000009</v>
      </c>
      <c r="K220" s="31">
        <v>652.95000000000005</v>
      </c>
      <c r="L220" s="31">
        <v>636.4</v>
      </c>
      <c r="M220" s="31">
        <v>0.52370000000000005</v>
      </c>
      <c r="N220" s="1"/>
      <c r="O220" s="1"/>
    </row>
    <row r="221" spans="1:15" ht="12.75" customHeight="1">
      <c r="A221" s="33">
        <v>211</v>
      </c>
      <c r="B221" s="58" t="s">
        <v>414</v>
      </c>
      <c r="C221" s="31">
        <v>838.05</v>
      </c>
      <c r="D221" s="38">
        <v>849.68333333333339</v>
      </c>
      <c r="E221" s="38">
        <v>819.36666666666679</v>
      </c>
      <c r="F221" s="38">
        <v>800.68333333333339</v>
      </c>
      <c r="G221" s="38">
        <v>770.36666666666679</v>
      </c>
      <c r="H221" s="38">
        <v>868.36666666666679</v>
      </c>
      <c r="I221" s="38">
        <v>898.68333333333339</v>
      </c>
      <c r="J221" s="38">
        <v>917.36666666666679</v>
      </c>
      <c r="K221" s="31">
        <v>880</v>
      </c>
      <c r="L221" s="31">
        <v>831</v>
      </c>
      <c r="M221" s="31">
        <v>2.1545999999999998</v>
      </c>
      <c r="N221" s="1"/>
      <c r="O221" s="1"/>
    </row>
    <row r="222" spans="1:15" ht="12.75" customHeight="1">
      <c r="A222" s="33">
        <v>212</v>
      </c>
      <c r="B222" s="58" t="s">
        <v>281</v>
      </c>
      <c r="C222" s="31">
        <v>43234.45</v>
      </c>
      <c r="D222" s="38">
        <v>43202.016666666663</v>
      </c>
      <c r="E222" s="38">
        <v>42905.033333333326</v>
      </c>
      <c r="F222" s="38">
        <v>42575.616666666661</v>
      </c>
      <c r="G222" s="38">
        <v>42278.633333333324</v>
      </c>
      <c r="H222" s="38">
        <v>43531.433333333327</v>
      </c>
      <c r="I222" s="38">
        <v>43828.416666666664</v>
      </c>
      <c r="J222" s="38">
        <v>44157.833333333328</v>
      </c>
      <c r="K222" s="31">
        <v>43499</v>
      </c>
      <c r="L222" s="31">
        <v>42872.6</v>
      </c>
      <c r="M222" s="31">
        <v>2.3220000000000001E-2</v>
      </c>
      <c r="N222" s="1"/>
      <c r="O222" s="1"/>
    </row>
    <row r="223" spans="1:15" ht="12.75" customHeight="1">
      <c r="A223" s="33">
        <v>213</v>
      </c>
      <c r="B223" s="58" t="s">
        <v>415</v>
      </c>
      <c r="C223" s="31">
        <v>64.650000000000006</v>
      </c>
      <c r="D223" s="38">
        <v>64.900000000000006</v>
      </c>
      <c r="E223" s="38">
        <v>64.100000000000009</v>
      </c>
      <c r="F223" s="38">
        <v>63.55</v>
      </c>
      <c r="G223" s="38">
        <v>62.75</v>
      </c>
      <c r="H223" s="38">
        <v>65.450000000000017</v>
      </c>
      <c r="I223" s="38">
        <v>66.250000000000028</v>
      </c>
      <c r="J223" s="38">
        <v>66.800000000000026</v>
      </c>
      <c r="K223" s="31">
        <v>65.7</v>
      </c>
      <c r="L223" s="31">
        <v>64.349999999999994</v>
      </c>
      <c r="M223" s="31">
        <v>85.346770000000006</v>
      </c>
      <c r="N223" s="1"/>
      <c r="O223" s="1"/>
    </row>
    <row r="224" spans="1:15" ht="12.75" customHeight="1">
      <c r="A224" s="33">
        <v>214</v>
      </c>
      <c r="B224" s="58" t="s">
        <v>138</v>
      </c>
      <c r="C224" s="31">
        <v>994.55</v>
      </c>
      <c r="D224" s="38">
        <v>996.23333333333323</v>
      </c>
      <c r="E224" s="38">
        <v>988.76666666666642</v>
      </c>
      <c r="F224" s="38">
        <v>982.98333333333323</v>
      </c>
      <c r="G224" s="38">
        <v>975.51666666666642</v>
      </c>
      <c r="H224" s="38">
        <v>1002.0166666666664</v>
      </c>
      <c r="I224" s="38">
        <v>1009.4833333333333</v>
      </c>
      <c r="J224" s="38">
        <v>1015.2666666666664</v>
      </c>
      <c r="K224" s="31">
        <v>1003.7</v>
      </c>
      <c r="L224" s="31">
        <v>990.45</v>
      </c>
      <c r="M224" s="31">
        <v>155.08569</v>
      </c>
      <c r="N224" s="1"/>
      <c r="O224" s="1"/>
    </row>
    <row r="225" spans="1:15" ht="12.75" customHeight="1">
      <c r="A225" s="33">
        <v>215</v>
      </c>
      <c r="B225" s="58" t="s">
        <v>139</v>
      </c>
      <c r="C225" s="31">
        <v>1362.65</v>
      </c>
      <c r="D225" s="38">
        <v>1368.95</v>
      </c>
      <c r="E225" s="38">
        <v>1345.9</v>
      </c>
      <c r="F225" s="38">
        <v>1329.15</v>
      </c>
      <c r="G225" s="38">
        <v>1306.1000000000001</v>
      </c>
      <c r="H225" s="38">
        <v>1385.7</v>
      </c>
      <c r="I225" s="38">
        <v>1408.7499999999998</v>
      </c>
      <c r="J225" s="38">
        <v>1425.5</v>
      </c>
      <c r="K225" s="31">
        <v>1392</v>
      </c>
      <c r="L225" s="31">
        <v>1352.2</v>
      </c>
      <c r="M225" s="31">
        <v>8.5066799999999994</v>
      </c>
      <c r="N225" s="1"/>
      <c r="O225" s="1"/>
    </row>
    <row r="226" spans="1:15" ht="12.75" customHeight="1">
      <c r="A226" s="33">
        <v>216</v>
      </c>
      <c r="B226" s="58" t="s">
        <v>140</v>
      </c>
      <c r="C226" s="31">
        <v>574.70000000000005</v>
      </c>
      <c r="D226" s="38">
        <v>576.55000000000007</v>
      </c>
      <c r="E226" s="38">
        <v>569.15000000000009</v>
      </c>
      <c r="F226" s="38">
        <v>563.6</v>
      </c>
      <c r="G226" s="38">
        <v>556.20000000000005</v>
      </c>
      <c r="H226" s="38">
        <v>582.10000000000014</v>
      </c>
      <c r="I226" s="38">
        <v>589.5</v>
      </c>
      <c r="J226" s="38">
        <v>595.05000000000018</v>
      </c>
      <c r="K226" s="31">
        <v>583.95000000000005</v>
      </c>
      <c r="L226" s="31">
        <v>571</v>
      </c>
      <c r="M226" s="31">
        <v>10.571680000000001</v>
      </c>
      <c r="N226" s="1"/>
      <c r="O226" s="1"/>
    </row>
    <row r="227" spans="1:15" ht="12.75" customHeight="1">
      <c r="A227" s="33">
        <v>217</v>
      </c>
      <c r="B227" s="58" t="s">
        <v>282</v>
      </c>
      <c r="C227" s="31">
        <v>636.04999999999995</v>
      </c>
      <c r="D227" s="38">
        <v>635.18333333333328</v>
      </c>
      <c r="E227" s="38">
        <v>630.36666666666656</v>
      </c>
      <c r="F227" s="38">
        <v>624.68333333333328</v>
      </c>
      <c r="G227" s="38">
        <v>619.86666666666656</v>
      </c>
      <c r="H227" s="38">
        <v>640.86666666666656</v>
      </c>
      <c r="I227" s="38">
        <v>645.68333333333339</v>
      </c>
      <c r="J227" s="38">
        <v>651.36666666666656</v>
      </c>
      <c r="K227" s="31">
        <v>640</v>
      </c>
      <c r="L227" s="31">
        <v>629.5</v>
      </c>
      <c r="M227" s="31">
        <v>3.0219399999999998</v>
      </c>
      <c r="N227" s="1"/>
      <c r="O227" s="1"/>
    </row>
    <row r="228" spans="1:15" ht="12.75" customHeight="1">
      <c r="A228" s="33">
        <v>218</v>
      </c>
      <c r="B228" s="58" t="s">
        <v>416</v>
      </c>
      <c r="C228" s="31">
        <v>62.95</v>
      </c>
      <c r="D228" s="38">
        <v>61.383333333333333</v>
      </c>
      <c r="E228" s="38">
        <v>59.516666666666666</v>
      </c>
      <c r="F228" s="38">
        <v>56.083333333333336</v>
      </c>
      <c r="G228" s="38">
        <v>54.216666666666669</v>
      </c>
      <c r="H228" s="38">
        <v>64.816666666666663</v>
      </c>
      <c r="I228" s="38">
        <v>66.683333333333323</v>
      </c>
      <c r="J228" s="38">
        <v>70.11666666666666</v>
      </c>
      <c r="K228" s="31">
        <v>63.25</v>
      </c>
      <c r="L228" s="31">
        <v>57.95</v>
      </c>
      <c r="M228" s="31">
        <v>778.20244000000002</v>
      </c>
      <c r="N228" s="1"/>
      <c r="O228" s="1"/>
    </row>
    <row r="229" spans="1:15" ht="12.75" customHeight="1">
      <c r="A229" s="33">
        <v>219</v>
      </c>
      <c r="B229" s="58" t="s">
        <v>143</v>
      </c>
      <c r="C229" s="31">
        <v>88.5</v>
      </c>
      <c r="D229" s="38">
        <v>88.483333333333334</v>
      </c>
      <c r="E229" s="38">
        <v>87.516666666666666</v>
      </c>
      <c r="F229" s="38">
        <v>86.533333333333331</v>
      </c>
      <c r="G229" s="38">
        <v>85.566666666666663</v>
      </c>
      <c r="H229" s="38">
        <v>89.466666666666669</v>
      </c>
      <c r="I229" s="38">
        <v>90.433333333333337</v>
      </c>
      <c r="J229" s="38">
        <v>91.416666666666671</v>
      </c>
      <c r="K229" s="31">
        <v>89.45</v>
      </c>
      <c r="L229" s="31">
        <v>87.5</v>
      </c>
      <c r="M229" s="31">
        <v>440.63990999999999</v>
      </c>
      <c r="N229" s="1"/>
      <c r="O229" s="1"/>
    </row>
    <row r="230" spans="1:15" ht="12.75" customHeight="1">
      <c r="A230" s="33">
        <v>220</v>
      </c>
      <c r="B230" s="58" t="s">
        <v>142</v>
      </c>
      <c r="C230" s="31">
        <v>120.2</v>
      </c>
      <c r="D230" s="38">
        <v>120.06666666666666</v>
      </c>
      <c r="E230" s="38">
        <v>118.93333333333332</v>
      </c>
      <c r="F230" s="38">
        <v>117.66666666666666</v>
      </c>
      <c r="G230" s="38">
        <v>116.53333333333332</v>
      </c>
      <c r="H230" s="38">
        <v>121.33333333333333</v>
      </c>
      <c r="I230" s="38">
        <v>122.46666666666665</v>
      </c>
      <c r="J230" s="38">
        <v>123.73333333333333</v>
      </c>
      <c r="K230" s="31">
        <v>121.2</v>
      </c>
      <c r="L230" s="31">
        <v>118.8</v>
      </c>
      <c r="M230" s="31">
        <v>130.3321</v>
      </c>
      <c r="N230" s="1"/>
      <c r="O230" s="1"/>
    </row>
    <row r="231" spans="1:15" ht="12.75" customHeight="1">
      <c r="A231" s="33">
        <v>221</v>
      </c>
      <c r="B231" s="58" t="s">
        <v>417</v>
      </c>
      <c r="C231" s="31">
        <v>844.5</v>
      </c>
      <c r="D231" s="38">
        <v>848.86666666666667</v>
      </c>
      <c r="E231" s="38">
        <v>831.73333333333335</v>
      </c>
      <c r="F231" s="38">
        <v>818.9666666666667</v>
      </c>
      <c r="G231" s="38">
        <v>801.83333333333337</v>
      </c>
      <c r="H231" s="38">
        <v>861.63333333333333</v>
      </c>
      <c r="I231" s="38">
        <v>878.76666666666677</v>
      </c>
      <c r="J231" s="38">
        <v>891.5333333333333</v>
      </c>
      <c r="K231" s="31">
        <v>866</v>
      </c>
      <c r="L231" s="31">
        <v>836.1</v>
      </c>
      <c r="M231" s="31">
        <v>4.2362099999999998</v>
      </c>
      <c r="N231" s="1"/>
      <c r="O231" s="1"/>
    </row>
    <row r="232" spans="1:15" ht="12.75" customHeight="1">
      <c r="A232" s="33">
        <v>222</v>
      </c>
      <c r="B232" s="58" t="s">
        <v>418</v>
      </c>
      <c r="C232" s="31">
        <v>619.6</v>
      </c>
      <c r="D232" s="38">
        <v>611.73333333333323</v>
      </c>
      <c r="E232" s="38">
        <v>598.46666666666647</v>
      </c>
      <c r="F232" s="38">
        <v>577.33333333333326</v>
      </c>
      <c r="G232" s="38">
        <v>564.06666666666649</v>
      </c>
      <c r="H232" s="38">
        <v>632.86666666666645</v>
      </c>
      <c r="I232" s="38">
        <v>646.1333333333331</v>
      </c>
      <c r="J232" s="38">
        <v>667.26666666666642</v>
      </c>
      <c r="K232" s="31">
        <v>625</v>
      </c>
      <c r="L232" s="31">
        <v>590.6</v>
      </c>
      <c r="M232" s="31">
        <v>13.18365</v>
      </c>
      <c r="N232" s="1"/>
      <c r="O232" s="1"/>
    </row>
    <row r="233" spans="1:15" ht="12.75" customHeight="1">
      <c r="A233" s="33">
        <v>223</v>
      </c>
      <c r="B233" s="58" t="s">
        <v>147</v>
      </c>
      <c r="C233" s="31">
        <v>218.8</v>
      </c>
      <c r="D233" s="38">
        <v>219.43333333333331</v>
      </c>
      <c r="E233" s="38">
        <v>216.36666666666662</v>
      </c>
      <c r="F233" s="38">
        <v>213.93333333333331</v>
      </c>
      <c r="G233" s="38">
        <v>210.86666666666662</v>
      </c>
      <c r="H233" s="38">
        <v>221.86666666666662</v>
      </c>
      <c r="I233" s="38">
        <v>224.93333333333328</v>
      </c>
      <c r="J233" s="38">
        <v>227.36666666666662</v>
      </c>
      <c r="K233" s="31">
        <v>222.5</v>
      </c>
      <c r="L233" s="31">
        <v>217</v>
      </c>
      <c r="M233" s="31">
        <v>26.184920000000002</v>
      </c>
      <c r="N233" s="1"/>
      <c r="O233" s="1"/>
    </row>
    <row r="234" spans="1:15" ht="12.75" customHeight="1">
      <c r="A234" s="33">
        <v>224</v>
      </c>
      <c r="B234" s="58" t="s">
        <v>137</v>
      </c>
      <c r="C234" s="31">
        <v>141.44999999999999</v>
      </c>
      <c r="D234" s="38">
        <v>141.91666666666666</v>
      </c>
      <c r="E234" s="38">
        <v>138.63333333333333</v>
      </c>
      <c r="F234" s="38">
        <v>135.81666666666666</v>
      </c>
      <c r="G234" s="38">
        <v>132.53333333333333</v>
      </c>
      <c r="H234" s="38">
        <v>144.73333333333332</v>
      </c>
      <c r="I234" s="38">
        <v>148.01666666666668</v>
      </c>
      <c r="J234" s="38">
        <v>150.83333333333331</v>
      </c>
      <c r="K234" s="31">
        <v>145.19999999999999</v>
      </c>
      <c r="L234" s="31">
        <v>139.1</v>
      </c>
      <c r="M234" s="31">
        <v>120.38455</v>
      </c>
      <c r="N234" s="1"/>
      <c r="O234" s="1"/>
    </row>
    <row r="235" spans="1:15" ht="12.75" customHeight="1">
      <c r="A235" s="33">
        <v>225</v>
      </c>
      <c r="B235" s="58" t="s">
        <v>421</v>
      </c>
      <c r="C235" s="31">
        <v>68.5</v>
      </c>
      <c r="D235" s="38">
        <v>68.583333333333329</v>
      </c>
      <c r="E235" s="38">
        <v>67.566666666666663</v>
      </c>
      <c r="F235" s="38">
        <v>66.63333333333334</v>
      </c>
      <c r="G235" s="38">
        <v>65.616666666666674</v>
      </c>
      <c r="H235" s="38">
        <v>69.516666666666652</v>
      </c>
      <c r="I235" s="38">
        <v>70.533333333333331</v>
      </c>
      <c r="J235" s="38">
        <v>71.46666666666664</v>
      </c>
      <c r="K235" s="31">
        <v>69.599999999999994</v>
      </c>
      <c r="L235" s="31">
        <v>67.650000000000006</v>
      </c>
      <c r="M235" s="31">
        <v>76.991280000000003</v>
      </c>
      <c r="N235" s="1"/>
      <c r="O235" s="1"/>
    </row>
    <row r="236" spans="1:15" ht="12.75" customHeight="1">
      <c r="A236" s="33">
        <v>226</v>
      </c>
      <c r="B236" s="58" t="s">
        <v>148</v>
      </c>
      <c r="C236" s="31">
        <v>3129.15</v>
      </c>
      <c r="D236" s="38">
        <v>3129.2166666666667</v>
      </c>
      <c r="E236" s="38">
        <v>3101.4333333333334</v>
      </c>
      <c r="F236" s="38">
        <v>3073.7166666666667</v>
      </c>
      <c r="G236" s="38">
        <v>3045.9333333333334</v>
      </c>
      <c r="H236" s="38">
        <v>3156.9333333333334</v>
      </c>
      <c r="I236" s="38">
        <v>3184.7166666666672</v>
      </c>
      <c r="J236" s="38">
        <v>3212.4333333333334</v>
      </c>
      <c r="K236" s="31">
        <v>3157</v>
      </c>
      <c r="L236" s="31">
        <v>3101.5</v>
      </c>
      <c r="M236" s="31">
        <v>1.6603000000000001</v>
      </c>
      <c r="N236" s="1"/>
      <c r="O236" s="1"/>
    </row>
    <row r="237" spans="1:15" ht="12.75" customHeight="1">
      <c r="A237" s="33">
        <v>227</v>
      </c>
      <c r="B237" s="58" t="s">
        <v>283</v>
      </c>
      <c r="C237" s="31">
        <v>347.4</v>
      </c>
      <c r="D237" s="38">
        <v>347.3</v>
      </c>
      <c r="E237" s="38">
        <v>344.85</v>
      </c>
      <c r="F237" s="38">
        <v>342.3</v>
      </c>
      <c r="G237" s="38">
        <v>339.85</v>
      </c>
      <c r="H237" s="38">
        <v>349.85</v>
      </c>
      <c r="I237" s="38">
        <v>352.29999999999995</v>
      </c>
      <c r="J237" s="38">
        <v>354.85</v>
      </c>
      <c r="K237" s="31">
        <v>349.75</v>
      </c>
      <c r="L237" s="31">
        <v>344.75</v>
      </c>
      <c r="M237" s="31">
        <v>9.4877099999999999</v>
      </c>
      <c r="N237" s="1"/>
      <c r="O237" s="1"/>
    </row>
    <row r="238" spans="1:15" ht="12.75" customHeight="1">
      <c r="A238" s="33">
        <v>228</v>
      </c>
      <c r="B238" s="58" t="s">
        <v>144</v>
      </c>
      <c r="C238" s="31">
        <v>127.4</v>
      </c>
      <c r="D238" s="38">
        <v>126.45</v>
      </c>
      <c r="E238" s="38">
        <v>123.75</v>
      </c>
      <c r="F238" s="38">
        <v>120.1</v>
      </c>
      <c r="G238" s="38">
        <v>117.39999999999999</v>
      </c>
      <c r="H238" s="38">
        <v>130.10000000000002</v>
      </c>
      <c r="I238" s="38">
        <v>132.80000000000001</v>
      </c>
      <c r="J238" s="38">
        <v>136.45000000000002</v>
      </c>
      <c r="K238" s="31">
        <v>129.15</v>
      </c>
      <c r="L238" s="31">
        <v>122.8</v>
      </c>
      <c r="M238" s="31">
        <v>259.52769000000001</v>
      </c>
      <c r="N238" s="1"/>
      <c r="O238" s="1"/>
    </row>
    <row r="239" spans="1:15" ht="12.75" customHeight="1">
      <c r="A239" s="33">
        <v>229</v>
      </c>
      <c r="B239" s="58" t="s">
        <v>146</v>
      </c>
      <c r="C239" s="31">
        <v>396.45</v>
      </c>
      <c r="D239" s="38">
        <v>397.56666666666661</v>
      </c>
      <c r="E239" s="38">
        <v>393.23333333333323</v>
      </c>
      <c r="F239" s="38">
        <v>390.01666666666665</v>
      </c>
      <c r="G239" s="38">
        <v>385.68333333333328</v>
      </c>
      <c r="H239" s="38">
        <v>400.78333333333319</v>
      </c>
      <c r="I239" s="38">
        <v>405.11666666666656</v>
      </c>
      <c r="J239" s="38">
        <v>408.33333333333314</v>
      </c>
      <c r="K239" s="31">
        <v>401.9</v>
      </c>
      <c r="L239" s="31">
        <v>394.35</v>
      </c>
      <c r="M239" s="31">
        <v>18.624649999999999</v>
      </c>
      <c r="N239" s="1"/>
      <c r="O239" s="1"/>
    </row>
    <row r="240" spans="1:15" ht="12.75" customHeight="1">
      <c r="A240" s="33">
        <v>230</v>
      </c>
      <c r="B240" s="58" t="s">
        <v>154</v>
      </c>
      <c r="C240" s="31">
        <v>94</v>
      </c>
      <c r="D240" s="38">
        <v>94.016666666666666</v>
      </c>
      <c r="E240" s="38">
        <v>93.283333333333331</v>
      </c>
      <c r="F240" s="38">
        <v>92.566666666666663</v>
      </c>
      <c r="G240" s="38">
        <v>91.833333333333329</v>
      </c>
      <c r="H240" s="38">
        <v>94.733333333333334</v>
      </c>
      <c r="I240" s="38">
        <v>95.466666666666654</v>
      </c>
      <c r="J240" s="38">
        <v>96.183333333333337</v>
      </c>
      <c r="K240" s="31">
        <v>94.75</v>
      </c>
      <c r="L240" s="31">
        <v>93.3</v>
      </c>
      <c r="M240" s="31">
        <v>161.32927000000001</v>
      </c>
      <c r="N240" s="1"/>
      <c r="O240" s="1"/>
    </row>
    <row r="241" spans="1:15" ht="12.75" customHeight="1">
      <c r="A241" s="33">
        <v>231</v>
      </c>
      <c r="B241" s="58" t="s">
        <v>422</v>
      </c>
      <c r="C241" s="31">
        <v>27.05</v>
      </c>
      <c r="D241" s="38">
        <v>26.900000000000002</v>
      </c>
      <c r="E241" s="38">
        <v>26.650000000000006</v>
      </c>
      <c r="F241" s="38">
        <v>26.250000000000004</v>
      </c>
      <c r="G241" s="38">
        <v>26.000000000000007</v>
      </c>
      <c r="H241" s="38">
        <v>27.300000000000004</v>
      </c>
      <c r="I241" s="38">
        <v>27.549999999999997</v>
      </c>
      <c r="J241" s="38">
        <v>27.950000000000003</v>
      </c>
      <c r="K241" s="31">
        <v>27.15</v>
      </c>
      <c r="L241" s="31">
        <v>26.5</v>
      </c>
      <c r="M241" s="31">
        <v>180.45649</v>
      </c>
      <c r="N241" s="1"/>
      <c r="O241" s="1"/>
    </row>
    <row r="242" spans="1:15" ht="12.75" customHeight="1">
      <c r="A242" s="33">
        <v>232</v>
      </c>
      <c r="B242" s="58" t="s">
        <v>156</v>
      </c>
      <c r="C242" s="31">
        <v>642.75</v>
      </c>
      <c r="D242" s="38">
        <v>642.43333333333339</v>
      </c>
      <c r="E242" s="38">
        <v>635.96666666666681</v>
      </c>
      <c r="F242" s="38">
        <v>629.18333333333339</v>
      </c>
      <c r="G242" s="38">
        <v>622.71666666666681</v>
      </c>
      <c r="H242" s="38">
        <v>649.21666666666681</v>
      </c>
      <c r="I242" s="38">
        <v>655.68333333333351</v>
      </c>
      <c r="J242" s="38">
        <v>662.46666666666681</v>
      </c>
      <c r="K242" s="31">
        <v>648.9</v>
      </c>
      <c r="L242" s="31">
        <v>635.65</v>
      </c>
      <c r="M242" s="31">
        <v>20.006779999999999</v>
      </c>
      <c r="N242" s="1"/>
      <c r="O242" s="1"/>
    </row>
    <row r="243" spans="1:15" ht="12.75" customHeight="1">
      <c r="A243" s="33">
        <v>233</v>
      </c>
      <c r="B243" s="58" t="s">
        <v>423</v>
      </c>
      <c r="C243" s="31">
        <v>40.5</v>
      </c>
      <c r="D243" s="38">
        <v>40.333333333333336</v>
      </c>
      <c r="E243" s="38">
        <v>38.966666666666669</v>
      </c>
      <c r="F243" s="38">
        <v>37.43333333333333</v>
      </c>
      <c r="G243" s="38">
        <v>36.066666666666663</v>
      </c>
      <c r="H243" s="38">
        <v>41.866666666666674</v>
      </c>
      <c r="I243" s="38">
        <v>43.233333333333334</v>
      </c>
      <c r="J243" s="38">
        <v>44.76666666666668</v>
      </c>
      <c r="K243" s="31">
        <v>41.7</v>
      </c>
      <c r="L243" s="31">
        <v>38.799999999999997</v>
      </c>
      <c r="M243" s="31">
        <v>3816.9374899999998</v>
      </c>
      <c r="N243" s="1"/>
      <c r="O243" s="1"/>
    </row>
    <row r="244" spans="1:15" ht="12.75" customHeight="1">
      <c r="A244" s="33">
        <v>234</v>
      </c>
      <c r="B244" s="58" t="s">
        <v>424</v>
      </c>
      <c r="C244" s="31">
        <v>1579.5</v>
      </c>
      <c r="D244" s="38">
        <v>1584.8999999999999</v>
      </c>
      <c r="E244" s="38">
        <v>1565.0499999999997</v>
      </c>
      <c r="F244" s="38">
        <v>1550.6</v>
      </c>
      <c r="G244" s="38">
        <v>1530.7499999999998</v>
      </c>
      <c r="H244" s="38">
        <v>1599.3499999999997</v>
      </c>
      <c r="I244" s="38">
        <v>1619.1999999999996</v>
      </c>
      <c r="J244" s="38">
        <v>1633.6499999999996</v>
      </c>
      <c r="K244" s="31">
        <v>1604.75</v>
      </c>
      <c r="L244" s="31">
        <v>1570.45</v>
      </c>
      <c r="M244" s="31">
        <v>0.61429</v>
      </c>
      <c r="N244" s="1"/>
      <c r="O244" s="1"/>
    </row>
    <row r="245" spans="1:15" ht="12.75" customHeight="1">
      <c r="A245" s="33">
        <v>235</v>
      </c>
      <c r="B245" s="58" t="s">
        <v>145</v>
      </c>
      <c r="C245" s="31">
        <v>460.2</v>
      </c>
      <c r="D245" s="38">
        <v>461.66666666666669</v>
      </c>
      <c r="E245" s="38">
        <v>457.73333333333335</v>
      </c>
      <c r="F245" s="38">
        <v>455.26666666666665</v>
      </c>
      <c r="G245" s="38">
        <v>451.33333333333331</v>
      </c>
      <c r="H245" s="38">
        <v>464.13333333333338</v>
      </c>
      <c r="I245" s="38">
        <v>468.06666666666666</v>
      </c>
      <c r="J245" s="38">
        <v>470.53333333333342</v>
      </c>
      <c r="K245" s="31">
        <v>465.6</v>
      </c>
      <c r="L245" s="31">
        <v>459.2</v>
      </c>
      <c r="M245" s="31">
        <v>10.59243</v>
      </c>
      <c r="N245" s="1"/>
      <c r="O245" s="1"/>
    </row>
    <row r="246" spans="1:15" ht="12.75" customHeight="1">
      <c r="A246" s="33">
        <v>236</v>
      </c>
      <c r="B246" s="58" t="s">
        <v>151</v>
      </c>
      <c r="C246" s="31">
        <v>173.7</v>
      </c>
      <c r="D246" s="38">
        <v>173.54999999999998</v>
      </c>
      <c r="E246" s="38">
        <v>171.34999999999997</v>
      </c>
      <c r="F246" s="38">
        <v>168.99999999999997</v>
      </c>
      <c r="G246" s="38">
        <v>166.79999999999995</v>
      </c>
      <c r="H246" s="38">
        <v>175.89999999999998</v>
      </c>
      <c r="I246" s="38">
        <v>178.09999999999997</v>
      </c>
      <c r="J246" s="38">
        <v>180.45</v>
      </c>
      <c r="K246" s="31">
        <v>175.75</v>
      </c>
      <c r="L246" s="31">
        <v>171.2</v>
      </c>
      <c r="M246" s="31">
        <v>67.015299999999996</v>
      </c>
      <c r="N246" s="1"/>
      <c r="O246" s="1"/>
    </row>
    <row r="247" spans="1:15" ht="12.75" customHeight="1">
      <c r="A247" s="33">
        <v>237</v>
      </c>
      <c r="B247" s="58" t="s">
        <v>150</v>
      </c>
      <c r="C247" s="31">
        <v>1394.6</v>
      </c>
      <c r="D247" s="38">
        <v>1402.3833333333332</v>
      </c>
      <c r="E247" s="38">
        <v>1381.5666666666664</v>
      </c>
      <c r="F247" s="38">
        <v>1368.5333333333331</v>
      </c>
      <c r="G247" s="38">
        <v>1347.7166666666662</v>
      </c>
      <c r="H247" s="38">
        <v>1415.4166666666665</v>
      </c>
      <c r="I247" s="38">
        <v>1436.2333333333331</v>
      </c>
      <c r="J247" s="38">
        <v>1449.2666666666667</v>
      </c>
      <c r="K247" s="31">
        <v>1423.2</v>
      </c>
      <c r="L247" s="31">
        <v>1389.35</v>
      </c>
      <c r="M247" s="31">
        <v>15.78914</v>
      </c>
      <c r="N247" s="1"/>
      <c r="O247" s="1"/>
    </row>
    <row r="248" spans="1:15" ht="12.75" customHeight="1">
      <c r="A248" s="33">
        <v>238</v>
      </c>
      <c r="B248" s="58" t="s">
        <v>425</v>
      </c>
      <c r="C248" s="31">
        <v>15.05</v>
      </c>
      <c r="D248" s="38">
        <v>15.15</v>
      </c>
      <c r="E248" s="38">
        <v>14.9</v>
      </c>
      <c r="F248" s="38">
        <v>14.75</v>
      </c>
      <c r="G248" s="38">
        <v>14.5</v>
      </c>
      <c r="H248" s="38">
        <v>15.3</v>
      </c>
      <c r="I248" s="38">
        <v>15.55</v>
      </c>
      <c r="J248" s="38">
        <v>15.700000000000001</v>
      </c>
      <c r="K248" s="31">
        <v>15.4</v>
      </c>
      <c r="L248" s="31">
        <v>15</v>
      </c>
      <c r="M248" s="31">
        <v>70.445369999999997</v>
      </c>
      <c r="N248" s="1"/>
      <c r="O248" s="1"/>
    </row>
    <row r="249" spans="1:15" ht="12.75" customHeight="1">
      <c r="A249" s="33">
        <v>239</v>
      </c>
      <c r="B249" s="58" t="s">
        <v>186</v>
      </c>
      <c r="C249" s="31">
        <v>4655.75</v>
      </c>
      <c r="D249" s="38">
        <v>4632.3166666666666</v>
      </c>
      <c r="E249" s="38">
        <v>4603.4333333333334</v>
      </c>
      <c r="F249" s="38">
        <v>4551.1166666666668</v>
      </c>
      <c r="G249" s="38">
        <v>4522.2333333333336</v>
      </c>
      <c r="H249" s="38">
        <v>4684.6333333333332</v>
      </c>
      <c r="I249" s="38">
        <v>4713.5166666666664</v>
      </c>
      <c r="J249" s="38">
        <v>4765.833333333333</v>
      </c>
      <c r="K249" s="31">
        <v>4661.2</v>
      </c>
      <c r="L249" s="31">
        <v>4580</v>
      </c>
      <c r="M249" s="31">
        <v>1.7250099999999999</v>
      </c>
      <c r="N249" s="1"/>
      <c r="O249" s="1"/>
    </row>
    <row r="250" spans="1:15" ht="12.75" customHeight="1">
      <c r="A250" s="33">
        <v>240</v>
      </c>
      <c r="B250" s="58" t="s">
        <v>152</v>
      </c>
      <c r="C250" s="31">
        <v>1365.2</v>
      </c>
      <c r="D250" s="38">
        <v>1363.7333333333333</v>
      </c>
      <c r="E250" s="38">
        <v>1358.4666666666667</v>
      </c>
      <c r="F250" s="38">
        <v>1351.7333333333333</v>
      </c>
      <c r="G250" s="38">
        <v>1346.4666666666667</v>
      </c>
      <c r="H250" s="38">
        <v>1370.4666666666667</v>
      </c>
      <c r="I250" s="38">
        <v>1375.7333333333336</v>
      </c>
      <c r="J250" s="38">
        <v>1382.4666666666667</v>
      </c>
      <c r="K250" s="31">
        <v>1369</v>
      </c>
      <c r="L250" s="31">
        <v>1357</v>
      </c>
      <c r="M250" s="31">
        <v>60.646520000000002</v>
      </c>
      <c r="N250" s="1"/>
      <c r="O250" s="1"/>
    </row>
    <row r="251" spans="1:15" ht="12.75" customHeight="1">
      <c r="A251" s="33">
        <v>241</v>
      </c>
      <c r="B251" s="58" t="s">
        <v>869</v>
      </c>
      <c r="C251" s="31">
        <v>2834.1</v>
      </c>
      <c r="D251" s="38">
        <v>2835.6166666666668</v>
      </c>
      <c r="E251" s="38">
        <v>2772.4833333333336</v>
      </c>
      <c r="F251" s="38">
        <v>2710.8666666666668</v>
      </c>
      <c r="G251" s="38">
        <v>2647.7333333333336</v>
      </c>
      <c r="H251" s="38">
        <v>2897.2333333333336</v>
      </c>
      <c r="I251" s="38">
        <v>2960.3666666666668</v>
      </c>
      <c r="J251" s="38">
        <v>3021.9833333333336</v>
      </c>
      <c r="K251" s="31">
        <v>2898.75</v>
      </c>
      <c r="L251" s="31">
        <v>2774</v>
      </c>
      <c r="M251" s="31">
        <v>0.28056999999999999</v>
      </c>
      <c r="N251" s="1"/>
      <c r="O251" s="1"/>
    </row>
    <row r="252" spans="1:15" ht="12.75" customHeight="1">
      <c r="A252" s="33">
        <v>242</v>
      </c>
      <c r="B252" s="58" t="s">
        <v>153</v>
      </c>
      <c r="C252" s="31">
        <v>667.5</v>
      </c>
      <c r="D252" s="38">
        <v>673.81666666666672</v>
      </c>
      <c r="E252" s="38">
        <v>658.68333333333339</v>
      </c>
      <c r="F252" s="38">
        <v>649.86666666666667</v>
      </c>
      <c r="G252" s="38">
        <v>634.73333333333335</v>
      </c>
      <c r="H252" s="38">
        <v>682.63333333333344</v>
      </c>
      <c r="I252" s="38">
        <v>697.76666666666688</v>
      </c>
      <c r="J252" s="38">
        <v>706.58333333333348</v>
      </c>
      <c r="K252" s="31">
        <v>688.95</v>
      </c>
      <c r="L252" s="31">
        <v>665</v>
      </c>
      <c r="M252" s="31">
        <v>14.38142</v>
      </c>
      <c r="N252" s="1"/>
      <c r="O252" s="1"/>
    </row>
    <row r="253" spans="1:15" ht="12.75" customHeight="1">
      <c r="A253" s="33">
        <v>243</v>
      </c>
      <c r="B253" s="58" t="s">
        <v>149</v>
      </c>
      <c r="C253" s="31">
        <v>2570.75</v>
      </c>
      <c r="D253" s="38">
        <v>2569.6166666666668</v>
      </c>
      <c r="E253" s="38">
        <v>2529.2333333333336</v>
      </c>
      <c r="F253" s="38">
        <v>2487.7166666666667</v>
      </c>
      <c r="G253" s="38">
        <v>2447.3333333333335</v>
      </c>
      <c r="H253" s="38">
        <v>2611.1333333333337</v>
      </c>
      <c r="I253" s="38">
        <v>2651.5166666666669</v>
      </c>
      <c r="J253" s="38">
        <v>2693.0333333333338</v>
      </c>
      <c r="K253" s="31">
        <v>2610</v>
      </c>
      <c r="L253" s="31">
        <v>2528.1</v>
      </c>
      <c r="M253" s="31">
        <v>12.927530000000001</v>
      </c>
      <c r="N253" s="1"/>
      <c r="O253" s="1"/>
    </row>
    <row r="254" spans="1:15" ht="12.75" customHeight="1">
      <c r="A254" s="33">
        <v>244</v>
      </c>
      <c r="B254" s="58" t="s">
        <v>155</v>
      </c>
      <c r="C254" s="31">
        <v>902.4</v>
      </c>
      <c r="D254" s="38">
        <v>894.05000000000007</v>
      </c>
      <c r="E254" s="38">
        <v>881.85000000000014</v>
      </c>
      <c r="F254" s="38">
        <v>861.30000000000007</v>
      </c>
      <c r="G254" s="38">
        <v>849.10000000000014</v>
      </c>
      <c r="H254" s="38">
        <v>914.60000000000014</v>
      </c>
      <c r="I254" s="38">
        <v>926.80000000000018</v>
      </c>
      <c r="J254" s="38">
        <v>947.35000000000014</v>
      </c>
      <c r="K254" s="31">
        <v>906.25</v>
      </c>
      <c r="L254" s="31">
        <v>873.5</v>
      </c>
      <c r="M254" s="31">
        <v>10.517429999999999</v>
      </c>
      <c r="N254" s="1"/>
      <c r="O254" s="1"/>
    </row>
    <row r="255" spans="1:15" ht="12.75" customHeight="1">
      <c r="A255" s="33">
        <v>245</v>
      </c>
      <c r="B255" s="58" t="s">
        <v>419</v>
      </c>
      <c r="C255" s="31">
        <v>25.3</v>
      </c>
      <c r="D255" s="38">
        <v>25.533333333333331</v>
      </c>
      <c r="E255" s="38">
        <v>25.016666666666662</v>
      </c>
      <c r="F255" s="38">
        <v>24.733333333333331</v>
      </c>
      <c r="G255" s="38">
        <v>24.216666666666661</v>
      </c>
      <c r="H255" s="38">
        <v>25.816666666666663</v>
      </c>
      <c r="I255" s="38">
        <v>26.333333333333329</v>
      </c>
      <c r="J255" s="38">
        <v>26.616666666666664</v>
      </c>
      <c r="K255" s="31">
        <v>26.05</v>
      </c>
      <c r="L255" s="31">
        <v>25.25</v>
      </c>
      <c r="M255" s="31">
        <v>229.68120999999999</v>
      </c>
      <c r="N255" s="1"/>
      <c r="O255" s="1"/>
    </row>
    <row r="256" spans="1:15" ht="12.75" customHeight="1">
      <c r="A256" s="33">
        <v>246</v>
      </c>
      <c r="B256" s="58" t="s">
        <v>157</v>
      </c>
      <c r="C256" s="31">
        <v>464.8</v>
      </c>
      <c r="D256" s="38">
        <v>465.81666666666666</v>
      </c>
      <c r="E256" s="38">
        <v>462.7833333333333</v>
      </c>
      <c r="F256" s="38">
        <v>460.76666666666665</v>
      </c>
      <c r="G256" s="38">
        <v>457.73333333333329</v>
      </c>
      <c r="H256" s="38">
        <v>467.83333333333331</v>
      </c>
      <c r="I256" s="38">
        <v>470.86666666666673</v>
      </c>
      <c r="J256" s="38">
        <v>472.88333333333333</v>
      </c>
      <c r="K256" s="31">
        <v>468.85</v>
      </c>
      <c r="L256" s="31">
        <v>463.8</v>
      </c>
      <c r="M256" s="31">
        <v>64.382210000000001</v>
      </c>
      <c r="N256" s="1"/>
      <c r="O256" s="1"/>
    </row>
    <row r="257" spans="1:15" ht="12.75" customHeight="1">
      <c r="A257" s="33">
        <v>247</v>
      </c>
      <c r="B257" s="58" t="s">
        <v>420</v>
      </c>
      <c r="C257" s="31">
        <v>113.1</v>
      </c>
      <c r="D257" s="38">
        <v>113.16666666666667</v>
      </c>
      <c r="E257" s="38">
        <v>111.93333333333334</v>
      </c>
      <c r="F257" s="38">
        <v>110.76666666666667</v>
      </c>
      <c r="G257" s="38">
        <v>109.53333333333333</v>
      </c>
      <c r="H257" s="38">
        <v>114.33333333333334</v>
      </c>
      <c r="I257" s="38">
        <v>115.56666666666666</v>
      </c>
      <c r="J257" s="38">
        <v>116.73333333333335</v>
      </c>
      <c r="K257" s="31">
        <v>114.4</v>
      </c>
      <c r="L257" s="31">
        <v>112</v>
      </c>
      <c r="M257" s="31">
        <v>5.1481199999999996</v>
      </c>
      <c r="N257" s="1"/>
      <c r="O257" s="1"/>
    </row>
    <row r="258" spans="1:15" ht="12.75" customHeight="1">
      <c r="A258" s="33">
        <v>248</v>
      </c>
      <c r="B258" s="58" t="s">
        <v>426</v>
      </c>
      <c r="C258" s="31">
        <v>2575.35</v>
      </c>
      <c r="D258" s="38">
        <v>2555.1</v>
      </c>
      <c r="E258" s="38">
        <v>2502.3999999999996</v>
      </c>
      <c r="F258" s="38">
        <v>2429.4499999999998</v>
      </c>
      <c r="G258" s="38">
        <v>2376.7499999999995</v>
      </c>
      <c r="H258" s="38">
        <v>2628.0499999999997</v>
      </c>
      <c r="I258" s="38">
        <v>2680.7499999999995</v>
      </c>
      <c r="J258" s="38">
        <v>2753.7</v>
      </c>
      <c r="K258" s="31">
        <v>2607.8000000000002</v>
      </c>
      <c r="L258" s="31">
        <v>2482.15</v>
      </c>
      <c r="M258" s="31">
        <v>0.89054</v>
      </c>
      <c r="N258" s="1"/>
      <c r="O258" s="1"/>
    </row>
    <row r="259" spans="1:15" ht="12.75" customHeight="1">
      <c r="A259" s="33">
        <v>249</v>
      </c>
      <c r="B259" s="58" t="s">
        <v>159</v>
      </c>
      <c r="C259" s="31">
        <v>3257.35</v>
      </c>
      <c r="D259" s="38">
        <v>3248.9</v>
      </c>
      <c r="E259" s="38">
        <v>3216.8</v>
      </c>
      <c r="F259" s="38">
        <v>3176.25</v>
      </c>
      <c r="G259" s="38">
        <v>3144.15</v>
      </c>
      <c r="H259" s="38">
        <v>3289.4500000000003</v>
      </c>
      <c r="I259" s="38">
        <v>3321.5499999999997</v>
      </c>
      <c r="J259" s="38">
        <v>3362.1000000000004</v>
      </c>
      <c r="K259" s="31">
        <v>3281</v>
      </c>
      <c r="L259" s="31">
        <v>3208.35</v>
      </c>
      <c r="M259" s="31">
        <v>0.64229000000000003</v>
      </c>
      <c r="N259" s="1"/>
      <c r="O259" s="1"/>
    </row>
    <row r="260" spans="1:15" ht="12.75" customHeight="1">
      <c r="A260" s="33">
        <v>250</v>
      </c>
      <c r="B260" s="58" t="s">
        <v>431</v>
      </c>
      <c r="C260" s="31">
        <v>112.15</v>
      </c>
      <c r="D260" s="38">
        <v>112</v>
      </c>
      <c r="E260" s="38">
        <v>110.7</v>
      </c>
      <c r="F260" s="38">
        <v>109.25</v>
      </c>
      <c r="G260" s="38">
        <v>107.95</v>
      </c>
      <c r="H260" s="38">
        <v>113.45</v>
      </c>
      <c r="I260" s="38">
        <v>114.75000000000001</v>
      </c>
      <c r="J260" s="38">
        <v>116.2</v>
      </c>
      <c r="K260" s="31">
        <v>113.3</v>
      </c>
      <c r="L260" s="31">
        <v>110.55</v>
      </c>
      <c r="M260" s="31">
        <v>21.334309999999999</v>
      </c>
      <c r="N260" s="1"/>
      <c r="O260" s="1"/>
    </row>
    <row r="261" spans="1:15" ht="12.75" customHeight="1">
      <c r="A261" s="33">
        <v>251</v>
      </c>
      <c r="B261" s="58" t="s">
        <v>427</v>
      </c>
      <c r="C261" s="31">
        <v>1401.05</v>
      </c>
      <c r="D261" s="38">
        <v>1412.2833333333335</v>
      </c>
      <c r="E261" s="38">
        <v>1384.7666666666671</v>
      </c>
      <c r="F261" s="38">
        <v>1368.4833333333336</v>
      </c>
      <c r="G261" s="38">
        <v>1340.9666666666672</v>
      </c>
      <c r="H261" s="38">
        <v>1428.5666666666671</v>
      </c>
      <c r="I261" s="38">
        <v>1456.0833333333335</v>
      </c>
      <c r="J261" s="38">
        <v>1472.366666666667</v>
      </c>
      <c r="K261" s="31">
        <v>1439.8</v>
      </c>
      <c r="L261" s="31">
        <v>1396</v>
      </c>
      <c r="M261" s="31">
        <v>2.8817699999999999</v>
      </c>
      <c r="N261" s="1"/>
      <c r="O261" s="1"/>
    </row>
    <row r="262" spans="1:15" ht="12.75" customHeight="1">
      <c r="A262" s="33">
        <v>252</v>
      </c>
      <c r="B262" s="58" t="s">
        <v>432</v>
      </c>
      <c r="C262" s="31">
        <v>401.45</v>
      </c>
      <c r="D262" s="38">
        <v>400.90000000000003</v>
      </c>
      <c r="E262" s="38">
        <v>396.80000000000007</v>
      </c>
      <c r="F262" s="38">
        <v>392.15000000000003</v>
      </c>
      <c r="G262" s="38">
        <v>388.05000000000007</v>
      </c>
      <c r="H262" s="38">
        <v>405.55000000000007</v>
      </c>
      <c r="I262" s="38">
        <v>409.65000000000009</v>
      </c>
      <c r="J262" s="38">
        <v>414.30000000000007</v>
      </c>
      <c r="K262" s="31">
        <v>405</v>
      </c>
      <c r="L262" s="31">
        <v>396.25</v>
      </c>
      <c r="M262" s="31">
        <v>4.1960899999999999</v>
      </c>
      <c r="N262" s="1"/>
      <c r="O262" s="1"/>
    </row>
    <row r="263" spans="1:15" ht="12.75" customHeight="1">
      <c r="A263" s="33">
        <v>253</v>
      </c>
      <c r="B263" s="58" t="s">
        <v>158</v>
      </c>
      <c r="C263" s="31">
        <v>671.45</v>
      </c>
      <c r="D263" s="38">
        <v>671.66666666666663</v>
      </c>
      <c r="E263" s="38">
        <v>667.7833333333333</v>
      </c>
      <c r="F263" s="38">
        <v>664.11666666666667</v>
      </c>
      <c r="G263" s="38">
        <v>660.23333333333335</v>
      </c>
      <c r="H263" s="38">
        <v>675.33333333333326</v>
      </c>
      <c r="I263" s="38">
        <v>679.2166666666667</v>
      </c>
      <c r="J263" s="38">
        <v>682.88333333333321</v>
      </c>
      <c r="K263" s="31">
        <v>675.55</v>
      </c>
      <c r="L263" s="31">
        <v>668</v>
      </c>
      <c r="M263" s="31">
        <v>16.719290000000001</v>
      </c>
      <c r="N263" s="1"/>
      <c r="O263" s="1"/>
    </row>
    <row r="264" spans="1:15" ht="12.75" customHeight="1">
      <c r="A264" s="33">
        <v>254</v>
      </c>
      <c r="B264" s="58" t="s">
        <v>870</v>
      </c>
      <c r="C264" s="31">
        <v>339.5</v>
      </c>
      <c r="D264" s="38">
        <v>340.78333333333336</v>
      </c>
      <c r="E264" s="38">
        <v>316.7166666666667</v>
      </c>
      <c r="F264" s="38">
        <v>293.93333333333334</v>
      </c>
      <c r="G264" s="38">
        <v>269.86666666666667</v>
      </c>
      <c r="H264" s="38">
        <v>363.56666666666672</v>
      </c>
      <c r="I264" s="38">
        <v>387.63333333333344</v>
      </c>
      <c r="J264" s="38">
        <v>410.41666666666674</v>
      </c>
      <c r="K264" s="31">
        <v>364.85</v>
      </c>
      <c r="L264" s="31">
        <v>318</v>
      </c>
      <c r="M264" s="31">
        <v>24.879629999999999</v>
      </c>
      <c r="N264" s="1"/>
      <c r="O264" s="1"/>
    </row>
    <row r="265" spans="1:15" ht="12.75" customHeight="1">
      <c r="A265" s="33">
        <v>255</v>
      </c>
      <c r="B265" s="58" t="s">
        <v>428</v>
      </c>
      <c r="C265" s="31">
        <v>622.25</v>
      </c>
      <c r="D265" s="38">
        <v>618.65</v>
      </c>
      <c r="E265" s="38">
        <v>613.4</v>
      </c>
      <c r="F265" s="38">
        <v>604.54999999999995</v>
      </c>
      <c r="G265" s="38">
        <v>599.29999999999995</v>
      </c>
      <c r="H265" s="38">
        <v>627.5</v>
      </c>
      <c r="I265" s="38">
        <v>632.75</v>
      </c>
      <c r="J265" s="38">
        <v>641.6</v>
      </c>
      <c r="K265" s="31">
        <v>623.9</v>
      </c>
      <c r="L265" s="31">
        <v>609.79999999999995</v>
      </c>
      <c r="M265" s="31">
        <v>3.46854</v>
      </c>
      <c r="N265" s="1"/>
      <c r="O265" s="1"/>
    </row>
    <row r="266" spans="1:15" ht="12.75" customHeight="1">
      <c r="A266" s="33">
        <v>256</v>
      </c>
      <c r="B266" s="58" t="s">
        <v>429</v>
      </c>
      <c r="C266" s="31">
        <v>339.6</v>
      </c>
      <c r="D266" s="38">
        <v>337.9666666666667</v>
      </c>
      <c r="E266" s="38">
        <v>332.43333333333339</v>
      </c>
      <c r="F266" s="38">
        <v>325.26666666666671</v>
      </c>
      <c r="G266" s="38">
        <v>319.73333333333341</v>
      </c>
      <c r="H266" s="38">
        <v>345.13333333333338</v>
      </c>
      <c r="I266" s="38">
        <v>350.66666666666669</v>
      </c>
      <c r="J266" s="38">
        <v>357.83333333333337</v>
      </c>
      <c r="K266" s="31">
        <v>343.5</v>
      </c>
      <c r="L266" s="31">
        <v>330.8</v>
      </c>
      <c r="M266" s="31">
        <v>21.149909999999998</v>
      </c>
      <c r="N266" s="1"/>
      <c r="O266" s="1"/>
    </row>
    <row r="267" spans="1:15" ht="12.75" customHeight="1">
      <c r="A267" s="33">
        <v>257</v>
      </c>
      <c r="B267" s="58" t="s">
        <v>430</v>
      </c>
      <c r="C267" s="31">
        <v>78.150000000000006</v>
      </c>
      <c r="D267" s="38">
        <v>78.400000000000006</v>
      </c>
      <c r="E267" s="38">
        <v>77.150000000000006</v>
      </c>
      <c r="F267" s="38">
        <v>76.150000000000006</v>
      </c>
      <c r="G267" s="38">
        <v>74.900000000000006</v>
      </c>
      <c r="H267" s="38">
        <v>79.400000000000006</v>
      </c>
      <c r="I267" s="38">
        <v>80.650000000000006</v>
      </c>
      <c r="J267" s="38">
        <v>81.650000000000006</v>
      </c>
      <c r="K267" s="31">
        <v>79.650000000000006</v>
      </c>
      <c r="L267" s="31">
        <v>77.400000000000006</v>
      </c>
      <c r="M267" s="31">
        <v>45.141840000000002</v>
      </c>
      <c r="N267" s="1"/>
      <c r="O267" s="1"/>
    </row>
    <row r="268" spans="1:15" ht="12.75" customHeight="1">
      <c r="A268" s="33">
        <v>258</v>
      </c>
      <c r="B268" s="58" t="s">
        <v>284</v>
      </c>
      <c r="C268" s="31">
        <v>295.85000000000002</v>
      </c>
      <c r="D268" s="38">
        <v>294.41666666666669</v>
      </c>
      <c r="E268" s="38">
        <v>290.13333333333338</v>
      </c>
      <c r="F268" s="38">
        <v>284.41666666666669</v>
      </c>
      <c r="G268" s="38">
        <v>280.13333333333338</v>
      </c>
      <c r="H268" s="38">
        <v>300.13333333333338</v>
      </c>
      <c r="I268" s="38">
        <v>304.41666666666669</v>
      </c>
      <c r="J268" s="38">
        <v>310.13333333333338</v>
      </c>
      <c r="K268" s="31">
        <v>298.7</v>
      </c>
      <c r="L268" s="31">
        <v>288.7</v>
      </c>
      <c r="M268" s="31">
        <v>34.78387</v>
      </c>
      <c r="N268" s="1"/>
      <c r="O268" s="1"/>
    </row>
    <row r="269" spans="1:15" ht="12.75" customHeight="1">
      <c r="A269" s="33">
        <v>259</v>
      </c>
      <c r="B269" s="58" t="s">
        <v>160</v>
      </c>
      <c r="C269" s="31">
        <v>820.9</v>
      </c>
      <c r="D269" s="38">
        <v>820.95000000000016</v>
      </c>
      <c r="E269" s="38">
        <v>816.90000000000032</v>
      </c>
      <c r="F269" s="38">
        <v>812.9000000000002</v>
      </c>
      <c r="G269" s="38">
        <v>808.85000000000036</v>
      </c>
      <c r="H269" s="38">
        <v>824.95000000000027</v>
      </c>
      <c r="I269" s="38">
        <v>829.00000000000023</v>
      </c>
      <c r="J269" s="38">
        <v>833.00000000000023</v>
      </c>
      <c r="K269" s="31">
        <v>825</v>
      </c>
      <c r="L269" s="31">
        <v>816.95</v>
      </c>
      <c r="M269" s="31">
        <v>24.061579999999999</v>
      </c>
      <c r="N269" s="1"/>
      <c r="O269" s="1"/>
    </row>
    <row r="270" spans="1:15" ht="12.75" customHeight="1">
      <c r="A270" s="33">
        <v>260</v>
      </c>
      <c r="B270" s="58" t="s">
        <v>161</v>
      </c>
      <c r="C270" s="31">
        <v>490.4</v>
      </c>
      <c r="D270" s="38">
        <v>486.58333333333331</v>
      </c>
      <c r="E270" s="38">
        <v>480.46666666666664</v>
      </c>
      <c r="F270" s="38">
        <v>470.5333333333333</v>
      </c>
      <c r="G270" s="38">
        <v>464.41666666666663</v>
      </c>
      <c r="H270" s="38">
        <v>496.51666666666665</v>
      </c>
      <c r="I270" s="38">
        <v>502.63333333333333</v>
      </c>
      <c r="J270" s="38">
        <v>512.56666666666661</v>
      </c>
      <c r="K270" s="31">
        <v>492.7</v>
      </c>
      <c r="L270" s="31">
        <v>476.65</v>
      </c>
      <c r="M270" s="31">
        <v>34.028500000000001</v>
      </c>
      <c r="N270" s="1"/>
      <c r="O270" s="1"/>
    </row>
    <row r="271" spans="1:15" ht="12.75" customHeight="1">
      <c r="A271" s="33">
        <v>261</v>
      </c>
      <c r="B271" s="58" t="s">
        <v>433</v>
      </c>
      <c r="C271" s="31">
        <v>423.9</v>
      </c>
      <c r="D271" s="38">
        <v>422.23333333333329</v>
      </c>
      <c r="E271" s="38">
        <v>416.56666666666661</v>
      </c>
      <c r="F271" s="38">
        <v>409.23333333333329</v>
      </c>
      <c r="G271" s="38">
        <v>403.56666666666661</v>
      </c>
      <c r="H271" s="38">
        <v>429.56666666666661</v>
      </c>
      <c r="I271" s="38">
        <v>435.23333333333323</v>
      </c>
      <c r="J271" s="38">
        <v>442.56666666666661</v>
      </c>
      <c r="K271" s="31">
        <v>427.9</v>
      </c>
      <c r="L271" s="31">
        <v>414.9</v>
      </c>
      <c r="M271" s="31">
        <v>2.8938000000000001</v>
      </c>
      <c r="N271" s="1"/>
      <c r="O271" s="1"/>
    </row>
    <row r="272" spans="1:15" ht="12.75" customHeight="1">
      <c r="A272" s="33">
        <v>262</v>
      </c>
      <c r="B272" s="58" t="s">
        <v>434</v>
      </c>
      <c r="C272" s="31">
        <v>373.05</v>
      </c>
      <c r="D272" s="38">
        <v>374.15000000000003</v>
      </c>
      <c r="E272" s="38">
        <v>368.00000000000006</v>
      </c>
      <c r="F272" s="38">
        <v>362.95000000000005</v>
      </c>
      <c r="G272" s="38">
        <v>356.80000000000007</v>
      </c>
      <c r="H272" s="38">
        <v>379.20000000000005</v>
      </c>
      <c r="I272" s="38">
        <v>385.35</v>
      </c>
      <c r="J272" s="38">
        <v>390.40000000000003</v>
      </c>
      <c r="K272" s="31">
        <v>380.3</v>
      </c>
      <c r="L272" s="31">
        <v>369.1</v>
      </c>
      <c r="M272" s="31">
        <v>1.5865400000000001</v>
      </c>
      <c r="N272" s="1"/>
      <c r="O272" s="1"/>
    </row>
    <row r="273" spans="1:15" ht="12.75" customHeight="1">
      <c r="A273" s="33">
        <v>263</v>
      </c>
      <c r="B273" s="58" t="s">
        <v>435</v>
      </c>
      <c r="C273" s="31">
        <v>779.7</v>
      </c>
      <c r="D273" s="38">
        <v>779.23333333333323</v>
      </c>
      <c r="E273" s="38">
        <v>770.46666666666647</v>
      </c>
      <c r="F273" s="38">
        <v>761.23333333333323</v>
      </c>
      <c r="G273" s="38">
        <v>752.46666666666647</v>
      </c>
      <c r="H273" s="38">
        <v>788.46666666666647</v>
      </c>
      <c r="I273" s="38">
        <v>797.23333333333312</v>
      </c>
      <c r="J273" s="38">
        <v>806.46666666666647</v>
      </c>
      <c r="K273" s="31">
        <v>788</v>
      </c>
      <c r="L273" s="31">
        <v>770</v>
      </c>
      <c r="M273" s="31">
        <v>1.5799799999999999</v>
      </c>
      <c r="N273" s="1"/>
      <c r="O273" s="1"/>
    </row>
    <row r="274" spans="1:15" ht="12.75" customHeight="1">
      <c r="A274" s="33">
        <v>264</v>
      </c>
      <c r="B274" s="58" t="s">
        <v>436</v>
      </c>
      <c r="C274" s="31">
        <v>305.10000000000002</v>
      </c>
      <c r="D274" s="38">
        <v>306.65000000000003</v>
      </c>
      <c r="E274" s="38">
        <v>299.45000000000005</v>
      </c>
      <c r="F274" s="38">
        <v>293.8</v>
      </c>
      <c r="G274" s="38">
        <v>286.60000000000002</v>
      </c>
      <c r="H274" s="38">
        <v>312.30000000000007</v>
      </c>
      <c r="I274" s="38">
        <v>319.5</v>
      </c>
      <c r="J274" s="38">
        <v>325.15000000000009</v>
      </c>
      <c r="K274" s="31">
        <v>313.85000000000002</v>
      </c>
      <c r="L274" s="31">
        <v>301</v>
      </c>
      <c r="M274" s="31">
        <v>5.7442700000000002</v>
      </c>
      <c r="N274" s="1"/>
      <c r="O274" s="1"/>
    </row>
    <row r="275" spans="1:15" ht="12.75" customHeight="1">
      <c r="A275" s="33">
        <v>265</v>
      </c>
      <c r="B275" s="58" t="s">
        <v>437</v>
      </c>
      <c r="C275" s="31">
        <v>630.25</v>
      </c>
      <c r="D275" s="38">
        <v>632.1</v>
      </c>
      <c r="E275" s="38">
        <v>618.20000000000005</v>
      </c>
      <c r="F275" s="38">
        <v>606.15</v>
      </c>
      <c r="G275" s="38">
        <v>592.25</v>
      </c>
      <c r="H275" s="38">
        <v>644.15000000000009</v>
      </c>
      <c r="I275" s="38">
        <v>658.05</v>
      </c>
      <c r="J275" s="38">
        <v>670.10000000000014</v>
      </c>
      <c r="K275" s="31">
        <v>646</v>
      </c>
      <c r="L275" s="31">
        <v>620.04999999999995</v>
      </c>
      <c r="M275" s="31">
        <v>3.95621</v>
      </c>
      <c r="N275" s="1"/>
      <c r="O275" s="1"/>
    </row>
    <row r="276" spans="1:15" ht="12.75" customHeight="1">
      <c r="A276" s="33">
        <v>266</v>
      </c>
      <c r="B276" s="58" t="s">
        <v>442</v>
      </c>
      <c r="C276" s="31">
        <v>1439.15</v>
      </c>
      <c r="D276" s="38">
        <v>1439.8</v>
      </c>
      <c r="E276" s="38">
        <v>1429.6</v>
      </c>
      <c r="F276" s="38">
        <v>1420.05</v>
      </c>
      <c r="G276" s="38">
        <v>1409.85</v>
      </c>
      <c r="H276" s="38">
        <v>1449.35</v>
      </c>
      <c r="I276" s="38">
        <v>1459.5500000000002</v>
      </c>
      <c r="J276" s="38">
        <v>1469.1</v>
      </c>
      <c r="K276" s="31">
        <v>1450</v>
      </c>
      <c r="L276" s="31">
        <v>1430.25</v>
      </c>
      <c r="M276" s="31">
        <v>5.9425800000000004</v>
      </c>
      <c r="N276" s="1"/>
      <c r="O276" s="1"/>
    </row>
    <row r="277" spans="1:15" ht="12.75" customHeight="1">
      <c r="A277" s="33">
        <v>267</v>
      </c>
      <c r="B277" s="58" t="s">
        <v>858</v>
      </c>
      <c r="C277" s="31">
        <v>629.6</v>
      </c>
      <c r="D277" s="38">
        <v>629.1</v>
      </c>
      <c r="E277" s="38">
        <v>621.20000000000005</v>
      </c>
      <c r="F277" s="38">
        <v>612.80000000000007</v>
      </c>
      <c r="G277" s="38">
        <v>604.90000000000009</v>
      </c>
      <c r="H277" s="38">
        <v>637.5</v>
      </c>
      <c r="I277" s="38">
        <v>645.39999999999986</v>
      </c>
      <c r="J277" s="38">
        <v>653.79999999999995</v>
      </c>
      <c r="K277" s="31">
        <v>637</v>
      </c>
      <c r="L277" s="31">
        <v>620.70000000000005</v>
      </c>
      <c r="M277" s="31">
        <v>2.2485900000000001</v>
      </c>
      <c r="N277" s="1"/>
      <c r="O277" s="1"/>
    </row>
    <row r="278" spans="1:15" ht="12.75" customHeight="1">
      <c r="A278" s="33">
        <v>268</v>
      </c>
      <c r="B278" s="58" t="s">
        <v>443</v>
      </c>
      <c r="C278" s="31">
        <v>172.55</v>
      </c>
      <c r="D278" s="38">
        <v>173.25</v>
      </c>
      <c r="E278" s="38">
        <v>170.7</v>
      </c>
      <c r="F278" s="38">
        <v>168.85</v>
      </c>
      <c r="G278" s="38">
        <v>166.29999999999998</v>
      </c>
      <c r="H278" s="38">
        <v>175.1</v>
      </c>
      <c r="I278" s="38">
        <v>177.65</v>
      </c>
      <c r="J278" s="38">
        <v>179.5</v>
      </c>
      <c r="K278" s="31">
        <v>175.8</v>
      </c>
      <c r="L278" s="31">
        <v>171.4</v>
      </c>
      <c r="M278" s="31">
        <v>13.109030000000001</v>
      </c>
      <c r="N278" s="1"/>
      <c r="O278" s="1"/>
    </row>
    <row r="279" spans="1:15" ht="12.75" customHeight="1">
      <c r="A279" s="33">
        <v>269</v>
      </c>
      <c r="B279" s="58" t="s">
        <v>444</v>
      </c>
      <c r="C279" s="31">
        <v>338.9</v>
      </c>
      <c r="D279" s="38">
        <v>338.51666666666665</v>
      </c>
      <c r="E279" s="38">
        <v>336.5333333333333</v>
      </c>
      <c r="F279" s="38">
        <v>334.16666666666663</v>
      </c>
      <c r="G279" s="38">
        <v>332.18333333333328</v>
      </c>
      <c r="H279" s="38">
        <v>340.88333333333333</v>
      </c>
      <c r="I279" s="38">
        <v>342.86666666666667</v>
      </c>
      <c r="J279" s="38">
        <v>345.23333333333335</v>
      </c>
      <c r="K279" s="31">
        <v>340.5</v>
      </c>
      <c r="L279" s="31">
        <v>336.15</v>
      </c>
      <c r="M279" s="31">
        <v>3.7574299999999998</v>
      </c>
      <c r="N279" s="1"/>
      <c r="O279" s="1"/>
    </row>
    <row r="280" spans="1:15" ht="12.75" customHeight="1">
      <c r="A280" s="33">
        <v>270</v>
      </c>
      <c r="B280" s="58" t="s">
        <v>445</v>
      </c>
      <c r="C280" s="31">
        <v>125.95</v>
      </c>
      <c r="D280" s="38">
        <v>125.78333333333335</v>
      </c>
      <c r="E280" s="38">
        <v>124.61666666666669</v>
      </c>
      <c r="F280" s="38">
        <v>123.28333333333335</v>
      </c>
      <c r="G280" s="38">
        <v>122.11666666666669</v>
      </c>
      <c r="H280" s="38">
        <v>127.11666666666669</v>
      </c>
      <c r="I280" s="38">
        <v>128.28333333333336</v>
      </c>
      <c r="J280" s="38">
        <v>129.61666666666667</v>
      </c>
      <c r="K280" s="31">
        <v>126.95</v>
      </c>
      <c r="L280" s="31">
        <v>124.45</v>
      </c>
      <c r="M280" s="31">
        <v>12.3001</v>
      </c>
      <c r="N280" s="1"/>
      <c r="O280" s="1"/>
    </row>
    <row r="281" spans="1:15" ht="12.75" customHeight="1">
      <c r="A281" s="33">
        <v>271</v>
      </c>
      <c r="B281" s="58" t="s">
        <v>446</v>
      </c>
      <c r="C281" s="31">
        <v>625.35</v>
      </c>
      <c r="D281" s="38">
        <v>627.94999999999993</v>
      </c>
      <c r="E281" s="38">
        <v>619.39999999999986</v>
      </c>
      <c r="F281" s="38">
        <v>613.44999999999993</v>
      </c>
      <c r="G281" s="38">
        <v>604.89999999999986</v>
      </c>
      <c r="H281" s="38">
        <v>633.89999999999986</v>
      </c>
      <c r="I281" s="38">
        <v>642.44999999999982</v>
      </c>
      <c r="J281" s="38">
        <v>648.39999999999986</v>
      </c>
      <c r="K281" s="31">
        <v>636.5</v>
      </c>
      <c r="L281" s="31">
        <v>622</v>
      </c>
      <c r="M281" s="31">
        <v>1.50329</v>
      </c>
      <c r="N281" s="1"/>
      <c r="O281" s="1"/>
    </row>
    <row r="282" spans="1:15" ht="12.75" customHeight="1">
      <c r="A282" s="33">
        <v>272</v>
      </c>
      <c r="B282" s="58" t="s">
        <v>438</v>
      </c>
      <c r="C282" s="31">
        <v>2270.35</v>
      </c>
      <c r="D282" s="38">
        <v>2300.5666666666671</v>
      </c>
      <c r="E282" s="38">
        <v>2194.8833333333341</v>
      </c>
      <c r="F282" s="38">
        <v>2119.416666666667</v>
      </c>
      <c r="G282" s="38">
        <v>2013.733333333334</v>
      </c>
      <c r="H282" s="38">
        <v>2376.0333333333342</v>
      </c>
      <c r="I282" s="38">
        <v>2481.7166666666676</v>
      </c>
      <c r="J282" s="38">
        <v>2557.1833333333343</v>
      </c>
      <c r="K282" s="31">
        <v>2406.25</v>
      </c>
      <c r="L282" s="31">
        <v>2225.1</v>
      </c>
      <c r="M282" s="31">
        <v>23.647770000000001</v>
      </c>
      <c r="N282" s="1"/>
      <c r="O282" s="1"/>
    </row>
    <row r="283" spans="1:15" ht="12.75" customHeight="1">
      <c r="A283" s="33">
        <v>273</v>
      </c>
      <c r="B283" s="58" t="s">
        <v>871</v>
      </c>
      <c r="C283" s="31">
        <v>2828.2</v>
      </c>
      <c r="D283" s="38">
        <v>2809.8333333333335</v>
      </c>
      <c r="E283" s="38">
        <v>2751.7166666666672</v>
      </c>
      <c r="F283" s="38">
        <v>2675.2333333333336</v>
      </c>
      <c r="G283" s="38">
        <v>2617.1166666666672</v>
      </c>
      <c r="H283" s="38">
        <v>2886.3166666666671</v>
      </c>
      <c r="I283" s="38">
        <v>2944.4333333333329</v>
      </c>
      <c r="J283" s="38">
        <v>3020.916666666667</v>
      </c>
      <c r="K283" s="31">
        <v>2867.95</v>
      </c>
      <c r="L283" s="31">
        <v>2733.35</v>
      </c>
      <c r="M283" s="31">
        <v>0.11638</v>
      </c>
      <c r="N283" s="1"/>
      <c r="O283" s="1"/>
    </row>
    <row r="284" spans="1:15" ht="12.75" customHeight="1">
      <c r="A284" s="33">
        <v>274</v>
      </c>
      <c r="B284" s="58" t="s">
        <v>877</v>
      </c>
      <c r="C284" s="31">
        <v>603.04999999999995</v>
      </c>
      <c r="D284" s="38">
        <v>597.91666666666663</v>
      </c>
      <c r="E284" s="38">
        <v>581.13333333333321</v>
      </c>
      <c r="F284" s="38">
        <v>559.21666666666658</v>
      </c>
      <c r="G284" s="38">
        <v>542.43333333333317</v>
      </c>
      <c r="H284" s="38">
        <v>619.83333333333326</v>
      </c>
      <c r="I284" s="38">
        <v>636.61666666666679</v>
      </c>
      <c r="J284" s="38">
        <v>658.5333333333333</v>
      </c>
      <c r="K284" s="31">
        <v>614.70000000000005</v>
      </c>
      <c r="L284" s="31">
        <v>576</v>
      </c>
      <c r="M284" s="31">
        <v>0.71592</v>
      </c>
      <c r="N284" s="1"/>
      <c r="O284" s="1"/>
    </row>
    <row r="285" spans="1:15" ht="12.75" customHeight="1">
      <c r="A285" s="33">
        <v>275</v>
      </c>
      <c r="B285" s="58" t="s">
        <v>872</v>
      </c>
      <c r="C285" s="31">
        <v>380.2</v>
      </c>
      <c r="D285" s="38">
        <v>383.59999999999997</v>
      </c>
      <c r="E285" s="38">
        <v>375.59999999999991</v>
      </c>
      <c r="F285" s="38">
        <v>370.99999999999994</v>
      </c>
      <c r="G285" s="38">
        <v>362.99999999999989</v>
      </c>
      <c r="H285" s="38">
        <v>388.19999999999993</v>
      </c>
      <c r="I285" s="38">
        <v>396.20000000000005</v>
      </c>
      <c r="J285" s="38">
        <v>400.79999999999995</v>
      </c>
      <c r="K285" s="31">
        <v>391.6</v>
      </c>
      <c r="L285" s="31">
        <v>379</v>
      </c>
      <c r="M285" s="31">
        <v>1.64588</v>
      </c>
      <c r="N285" s="1"/>
      <c r="O285" s="1"/>
    </row>
    <row r="286" spans="1:15" ht="12.75" customHeight="1">
      <c r="A286" s="33">
        <v>276</v>
      </c>
      <c r="B286" s="58" t="s">
        <v>439</v>
      </c>
      <c r="C286" s="31">
        <v>245.2</v>
      </c>
      <c r="D286" s="38">
        <v>246.01666666666665</v>
      </c>
      <c r="E286" s="38">
        <v>243.68333333333331</v>
      </c>
      <c r="F286" s="38">
        <v>242.16666666666666</v>
      </c>
      <c r="G286" s="38">
        <v>239.83333333333331</v>
      </c>
      <c r="H286" s="38">
        <v>247.5333333333333</v>
      </c>
      <c r="I286" s="38">
        <v>249.86666666666667</v>
      </c>
      <c r="J286" s="38">
        <v>251.3833333333333</v>
      </c>
      <c r="K286" s="31">
        <v>248.35</v>
      </c>
      <c r="L286" s="31">
        <v>244.5</v>
      </c>
      <c r="M286" s="31">
        <v>2.2785199999999999</v>
      </c>
      <c r="N286" s="1"/>
      <c r="O286" s="1"/>
    </row>
    <row r="287" spans="1:15" ht="12.75" customHeight="1">
      <c r="A287" s="33">
        <v>277</v>
      </c>
      <c r="B287" s="58" t="s">
        <v>162</v>
      </c>
      <c r="C287" s="31">
        <v>1850</v>
      </c>
      <c r="D287" s="38">
        <v>1853.3833333333332</v>
      </c>
      <c r="E287" s="38">
        <v>1841.0166666666664</v>
      </c>
      <c r="F287" s="38">
        <v>1832.0333333333333</v>
      </c>
      <c r="G287" s="38">
        <v>1819.6666666666665</v>
      </c>
      <c r="H287" s="38">
        <v>1862.3666666666663</v>
      </c>
      <c r="I287" s="38">
        <v>1874.7333333333331</v>
      </c>
      <c r="J287" s="38">
        <v>1883.7166666666662</v>
      </c>
      <c r="K287" s="31">
        <v>1865.75</v>
      </c>
      <c r="L287" s="31">
        <v>1844.4</v>
      </c>
      <c r="M287" s="31">
        <v>44.67942</v>
      </c>
      <c r="N287" s="1"/>
      <c r="O287" s="1"/>
    </row>
    <row r="288" spans="1:15" ht="12.75" customHeight="1">
      <c r="A288" s="33">
        <v>278</v>
      </c>
      <c r="B288" s="58" t="s">
        <v>440</v>
      </c>
      <c r="C288" s="31">
        <v>1092.4000000000001</v>
      </c>
      <c r="D288" s="38">
        <v>1096.05</v>
      </c>
      <c r="E288" s="38">
        <v>1076.0999999999999</v>
      </c>
      <c r="F288" s="38">
        <v>1059.8</v>
      </c>
      <c r="G288" s="38">
        <v>1039.8499999999999</v>
      </c>
      <c r="H288" s="38">
        <v>1112.3499999999999</v>
      </c>
      <c r="I288" s="38">
        <v>1132.3000000000002</v>
      </c>
      <c r="J288" s="38">
        <v>1148.5999999999999</v>
      </c>
      <c r="K288" s="31">
        <v>1116</v>
      </c>
      <c r="L288" s="31">
        <v>1079.75</v>
      </c>
      <c r="M288" s="31">
        <v>18.033670000000001</v>
      </c>
      <c r="N288" s="1"/>
      <c r="O288" s="1"/>
    </row>
    <row r="289" spans="1:15" ht="12.75" customHeight="1">
      <c r="A289" s="33">
        <v>279</v>
      </c>
      <c r="B289" s="58" t="s">
        <v>441</v>
      </c>
      <c r="C289" s="31">
        <v>389.65</v>
      </c>
      <c r="D289" s="38">
        <v>390.93333333333334</v>
      </c>
      <c r="E289" s="38">
        <v>384.86666666666667</v>
      </c>
      <c r="F289" s="38">
        <v>380.08333333333331</v>
      </c>
      <c r="G289" s="38">
        <v>374.01666666666665</v>
      </c>
      <c r="H289" s="38">
        <v>395.7166666666667</v>
      </c>
      <c r="I289" s="38">
        <v>401.78333333333342</v>
      </c>
      <c r="J289" s="38">
        <v>406.56666666666672</v>
      </c>
      <c r="K289" s="31">
        <v>397</v>
      </c>
      <c r="L289" s="31">
        <v>386.15</v>
      </c>
      <c r="M289" s="31">
        <v>8.4657499999999999</v>
      </c>
      <c r="N289" s="1"/>
      <c r="O289" s="1"/>
    </row>
    <row r="290" spans="1:15" ht="12.75" customHeight="1">
      <c r="A290" s="33">
        <v>280</v>
      </c>
      <c r="B290" s="58" t="s">
        <v>447</v>
      </c>
      <c r="C290" s="31">
        <v>1899.45</v>
      </c>
      <c r="D290" s="38">
        <v>1909.1499999999999</v>
      </c>
      <c r="E290" s="38">
        <v>1880.2999999999997</v>
      </c>
      <c r="F290" s="38">
        <v>1861.1499999999999</v>
      </c>
      <c r="G290" s="38">
        <v>1832.2999999999997</v>
      </c>
      <c r="H290" s="38">
        <v>1928.2999999999997</v>
      </c>
      <c r="I290" s="38">
        <v>1957.1499999999996</v>
      </c>
      <c r="J290" s="38">
        <v>1976.2999999999997</v>
      </c>
      <c r="K290" s="31">
        <v>1938</v>
      </c>
      <c r="L290" s="31">
        <v>1890</v>
      </c>
      <c r="M290" s="31">
        <v>0.48775000000000002</v>
      </c>
      <c r="N290" s="1"/>
      <c r="O290" s="1"/>
    </row>
    <row r="291" spans="1:15" ht="12.75" customHeight="1">
      <c r="A291" s="33">
        <v>281</v>
      </c>
      <c r="B291" s="58" t="s">
        <v>873</v>
      </c>
      <c r="C291" s="31">
        <v>2337.35</v>
      </c>
      <c r="D291" s="38">
        <v>2317.8833333333337</v>
      </c>
      <c r="E291" s="38">
        <v>2280.7666666666673</v>
      </c>
      <c r="F291" s="38">
        <v>2224.1833333333338</v>
      </c>
      <c r="G291" s="38">
        <v>2187.0666666666675</v>
      </c>
      <c r="H291" s="38">
        <v>2374.4666666666672</v>
      </c>
      <c r="I291" s="38">
        <v>2411.583333333333</v>
      </c>
      <c r="J291" s="38">
        <v>2468.166666666667</v>
      </c>
      <c r="K291" s="31">
        <v>2355</v>
      </c>
      <c r="L291" s="31">
        <v>2261.3000000000002</v>
      </c>
      <c r="M291" s="31">
        <v>0.54466000000000003</v>
      </c>
      <c r="N291" s="1"/>
      <c r="O291" s="1"/>
    </row>
    <row r="292" spans="1:15" ht="12.75" customHeight="1">
      <c r="A292" s="33">
        <v>282</v>
      </c>
      <c r="B292" s="58" t="s">
        <v>163</v>
      </c>
      <c r="C292" s="31">
        <v>132.6</v>
      </c>
      <c r="D292" s="38">
        <v>133.03333333333333</v>
      </c>
      <c r="E292" s="38">
        <v>131.36666666666667</v>
      </c>
      <c r="F292" s="38">
        <v>130.13333333333335</v>
      </c>
      <c r="G292" s="38">
        <v>128.4666666666667</v>
      </c>
      <c r="H292" s="38">
        <v>134.26666666666665</v>
      </c>
      <c r="I292" s="38">
        <v>135.93333333333334</v>
      </c>
      <c r="J292" s="38">
        <v>137.16666666666663</v>
      </c>
      <c r="K292" s="31">
        <v>134.69999999999999</v>
      </c>
      <c r="L292" s="31">
        <v>131.80000000000001</v>
      </c>
      <c r="M292" s="31">
        <v>66.83569</v>
      </c>
      <c r="N292" s="1"/>
      <c r="O292" s="1"/>
    </row>
    <row r="293" spans="1:15" ht="12.75" customHeight="1">
      <c r="A293" s="33">
        <v>283</v>
      </c>
      <c r="B293" s="58" t="s">
        <v>169</v>
      </c>
      <c r="C293" s="31">
        <v>4164.5</v>
      </c>
      <c r="D293" s="38">
        <v>4133.4833333333336</v>
      </c>
      <c r="E293" s="38">
        <v>4068.9666666666672</v>
      </c>
      <c r="F293" s="38">
        <v>3973.4333333333334</v>
      </c>
      <c r="G293" s="38">
        <v>3908.916666666667</v>
      </c>
      <c r="H293" s="38">
        <v>4229.0166666666673</v>
      </c>
      <c r="I293" s="38">
        <v>4293.5333333333338</v>
      </c>
      <c r="J293" s="38">
        <v>4389.0666666666675</v>
      </c>
      <c r="K293" s="31">
        <v>4198</v>
      </c>
      <c r="L293" s="31">
        <v>4037.95</v>
      </c>
      <c r="M293" s="31">
        <v>6.2213900000000004</v>
      </c>
      <c r="N293" s="1"/>
      <c r="O293" s="1"/>
    </row>
    <row r="294" spans="1:15" ht="12.75" customHeight="1">
      <c r="A294" s="33">
        <v>284</v>
      </c>
      <c r="B294" s="58" t="s">
        <v>448</v>
      </c>
      <c r="C294" s="31">
        <v>14007.55</v>
      </c>
      <c r="D294" s="38">
        <v>14015.550000000001</v>
      </c>
      <c r="E294" s="38">
        <v>13846.400000000001</v>
      </c>
      <c r="F294" s="38">
        <v>13685.25</v>
      </c>
      <c r="G294" s="38">
        <v>13516.1</v>
      </c>
      <c r="H294" s="38">
        <v>14176.700000000003</v>
      </c>
      <c r="I294" s="38">
        <v>14345.85</v>
      </c>
      <c r="J294" s="38">
        <v>14507.000000000004</v>
      </c>
      <c r="K294" s="31">
        <v>14184.7</v>
      </c>
      <c r="L294" s="31">
        <v>13854.4</v>
      </c>
      <c r="M294" s="31">
        <v>5.416E-2</v>
      </c>
      <c r="N294" s="1"/>
      <c r="O294" s="1"/>
    </row>
    <row r="295" spans="1:15" ht="12.75" customHeight="1">
      <c r="A295" s="33">
        <v>285</v>
      </c>
      <c r="B295" s="58" t="s">
        <v>167</v>
      </c>
      <c r="C295" s="31">
        <v>2666.65</v>
      </c>
      <c r="D295" s="38">
        <v>2670.3333333333335</v>
      </c>
      <c r="E295" s="38">
        <v>2651.666666666667</v>
      </c>
      <c r="F295" s="38">
        <v>2636.6833333333334</v>
      </c>
      <c r="G295" s="38">
        <v>2618.0166666666669</v>
      </c>
      <c r="H295" s="38">
        <v>2685.3166666666671</v>
      </c>
      <c r="I295" s="38">
        <v>2703.983333333334</v>
      </c>
      <c r="J295" s="38">
        <v>2718.9666666666672</v>
      </c>
      <c r="K295" s="31">
        <v>2689</v>
      </c>
      <c r="L295" s="31">
        <v>2655.35</v>
      </c>
      <c r="M295" s="31">
        <v>12.987450000000001</v>
      </c>
      <c r="N295" s="1"/>
      <c r="O295" s="1"/>
    </row>
    <row r="296" spans="1:15" ht="12.75" customHeight="1">
      <c r="A296" s="33">
        <v>286</v>
      </c>
      <c r="B296" s="58" t="s">
        <v>449</v>
      </c>
      <c r="C296" s="31">
        <v>384.65</v>
      </c>
      <c r="D296" s="38">
        <v>384.8</v>
      </c>
      <c r="E296" s="38">
        <v>379.6</v>
      </c>
      <c r="F296" s="38">
        <v>374.55</v>
      </c>
      <c r="G296" s="38">
        <v>369.35</v>
      </c>
      <c r="H296" s="38">
        <v>389.85</v>
      </c>
      <c r="I296" s="38">
        <v>395.04999999999995</v>
      </c>
      <c r="J296" s="38">
        <v>400.1</v>
      </c>
      <c r="K296" s="31">
        <v>390</v>
      </c>
      <c r="L296" s="31">
        <v>379.75</v>
      </c>
      <c r="M296" s="31">
        <v>7.4060600000000001</v>
      </c>
      <c r="N296" s="1"/>
      <c r="O296" s="1"/>
    </row>
    <row r="297" spans="1:15" ht="12.75" customHeight="1">
      <c r="A297" s="33">
        <v>287</v>
      </c>
      <c r="B297" s="58" t="s">
        <v>165</v>
      </c>
      <c r="C297" s="31">
        <v>358.3</v>
      </c>
      <c r="D297" s="38">
        <v>356.43333333333334</v>
      </c>
      <c r="E297" s="38">
        <v>353.86666666666667</v>
      </c>
      <c r="F297" s="38">
        <v>349.43333333333334</v>
      </c>
      <c r="G297" s="38">
        <v>346.86666666666667</v>
      </c>
      <c r="H297" s="38">
        <v>360.86666666666667</v>
      </c>
      <c r="I297" s="38">
        <v>363.43333333333339</v>
      </c>
      <c r="J297" s="38">
        <v>367.86666666666667</v>
      </c>
      <c r="K297" s="31">
        <v>359</v>
      </c>
      <c r="L297" s="31">
        <v>352</v>
      </c>
      <c r="M297" s="31">
        <v>24.808720000000001</v>
      </c>
      <c r="N297" s="1"/>
      <c r="O297" s="1"/>
    </row>
    <row r="298" spans="1:15" ht="12.75" customHeight="1">
      <c r="A298" s="33">
        <v>288</v>
      </c>
      <c r="B298" s="58" t="s">
        <v>450</v>
      </c>
      <c r="C298" s="31">
        <v>270.14999999999998</v>
      </c>
      <c r="D298" s="38">
        <v>270.18333333333334</v>
      </c>
      <c r="E298" s="38">
        <v>267.36666666666667</v>
      </c>
      <c r="F298" s="38">
        <v>264.58333333333331</v>
      </c>
      <c r="G298" s="38">
        <v>261.76666666666665</v>
      </c>
      <c r="H298" s="38">
        <v>272.9666666666667</v>
      </c>
      <c r="I298" s="38">
        <v>275.78333333333342</v>
      </c>
      <c r="J298" s="38">
        <v>278.56666666666672</v>
      </c>
      <c r="K298" s="31">
        <v>273</v>
      </c>
      <c r="L298" s="31">
        <v>267.39999999999998</v>
      </c>
      <c r="M298" s="31">
        <v>9.7104199999999992</v>
      </c>
      <c r="N298" s="1"/>
      <c r="O298" s="1"/>
    </row>
    <row r="299" spans="1:15" ht="12.75" customHeight="1">
      <c r="A299" s="33">
        <v>289</v>
      </c>
      <c r="B299" s="58" t="s">
        <v>451</v>
      </c>
      <c r="C299" s="31">
        <v>96.65</v>
      </c>
      <c r="D299" s="38">
        <v>95.466666666666654</v>
      </c>
      <c r="E299" s="38">
        <v>93.533333333333303</v>
      </c>
      <c r="F299" s="38">
        <v>90.416666666666643</v>
      </c>
      <c r="G299" s="38">
        <v>88.483333333333292</v>
      </c>
      <c r="H299" s="38">
        <v>98.583333333333314</v>
      </c>
      <c r="I299" s="38">
        <v>100.51666666666668</v>
      </c>
      <c r="J299" s="38">
        <v>103.63333333333333</v>
      </c>
      <c r="K299" s="31">
        <v>97.4</v>
      </c>
      <c r="L299" s="31">
        <v>92.35</v>
      </c>
      <c r="M299" s="31">
        <v>157.73229000000001</v>
      </c>
      <c r="N299" s="1"/>
      <c r="O299" s="1"/>
    </row>
    <row r="300" spans="1:15" ht="12.75" customHeight="1">
      <c r="A300" s="33">
        <v>290</v>
      </c>
      <c r="B300" s="58" t="s">
        <v>166</v>
      </c>
      <c r="C300" s="31">
        <v>418</v>
      </c>
      <c r="D300" s="38">
        <v>418.95</v>
      </c>
      <c r="E300" s="38">
        <v>414.54999999999995</v>
      </c>
      <c r="F300" s="38">
        <v>411.09999999999997</v>
      </c>
      <c r="G300" s="38">
        <v>406.69999999999993</v>
      </c>
      <c r="H300" s="38">
        <v>422.4</v>
      </c>
      <c r="I300" s="38">
        <v>426.79999999999995</v>
      </c>
      <c r="J300" s="38">
        <v>430.25</v>
      </c>
      <c r="K300" s="31">
        <v>423.35</v>
      </c>
      <c r="L300" s="31">
        <v>415.5</v>
      </c>
      <c r="M300" s="31">
        <v>38.948700000000002</v>
      </c>
      <c r="N300" s="1"/>
      <c r="O300" s="1"/>
    </row>
    <row r="301" spans="1:15" ht="12.75" customHeight="1">
      <c r="A301" s="33">
        <v>291</v>
      </c>
      <c r="B301" s="58" t="s">
        <v>285</v>
      </c>
      <c r="C301" s="31">
        <v>647.25</v>
      </c>
      <c r="D301" s="38">
        <v>645.98333333333335</v>
      </c>
      <c r="E301" s="38">
        <v>641.26666666666665</v>
      </c>
      <c r="F301" s="38">
        <v>635.2833333333333</v>
      </c>
      <c r="G301" s="38">
        <v>630.56666666666661</v>
      </c>
      <c r="H301" s="38">
        <v>651.9666666666667</v>
      </c>
      <c r="I301" s="38">
        <v>656.68333333333339</v>
      </c>
      <c r="J301" s="38">
        <v>662.66666666666674</v>
      </c>
      <c r="K301" s="31">
        <v>650.70000000000005</v>
      </c>
      <c r="L301" s="31">
        <v>640</v>
      </c>
      <c r="M301" s="31">
        <v>19.876329999999999</v>
      </c>
      <c r="N301" s="1"/>
      <c r="O301" s="1"/>
    </row>
    <row r="302" spans="1:15" ht="12.75" customHeight="1">
      <c r="A302" s="33">
        <v>292</v>
      </c>
      <c r="B302" s="58" t="s">
        <v>286</v>
      </c>
      <c r="C302" s="31">
        <v>4992.3500000000004</v>
      </c>
      <c r="D302" s="38">
        <v>5014.3666666666668</v>
      </c>
      <c r="E302" s="38">
        <v>4930.2333333333336</v>
      </c>
      <c r="F302" s="38">
        <v>4868.1166666666668</v>
      </c>
      <c r="G302" s="38">
        <v>4783.9833333333336</v>
      </c>
      <c r="H302" s="38">
        <v>5076.4833333333336</v>
      </c>
      <c r="I302" s="38">
        <v>5160.6166666666668</v>
      </c>
      <c r="J302" s="38">
        <v>5222.7333333333336</v>
      </c>
      <c r="K302" s="31">
        <v>5098.5</v>
      </c>
      <c r="L302" s="31">
        <v>4952.25</v>
      </c>
      <c r="M302" s="31">
        <v>0.60206999999999999</v>
      </c>
      <c r="N302" s="1"/>
      <c r="O302" s="1"/>
    </row>
    <row r="303" spans="1:15" ht="12.75" customHeight="1">
      <c r="A303" s="33">
        <v>293</v>
      </c>
      <c r="B303" s="58" t="s">
        <v>168</v>
      </c>
      <c r="C303" s="31">
        <v>4977.45</v>
      </c>
      <c r="D303" s="38">
        <v>4958.7166666666662</v>
      </c>
      <c r="E303" s="38">
        <v>4918.7333333333327</v>
      </c>
      <c r="F303" s="38">
        <v>4860.0166666666664</v>
      </c>
      <c r="G303" s="38">
        <v>4820.0333333333328</v>
      </c>
      <c r="H303" s="38">
        <v>5017.4333333333325</v>
      </c>
      <c r="I303" s="38">
        <v>5057.4166666666661</v>
      </c>
      <c r="J303" s="38">
        <v>5116.1333333333323</v>
      </c>
      <c r="K303" s="31">
        <v>4998.7</v>
      </c>
      <c r="L303" s="31">
        <v>4900</v>
      </c>
      <c r="M303" s="31">
        <v>4.4234600000000004</v>
      </c>
      <c r="N303" s="1"/>
      <c r="O303" s="1"/>
    </row>
    <row r="304" spans="1:15" ht="12.75" customHeight="1">
      <c r="A304" s="33">
        <v>294</v>
      </c>
      <c r="B304" s="58" t="s">
        <v>170</v>
      </c>
      <c r="C304" s="31">
        <v>988.2</v>
      </c>
      <c r="D304" s="38">
        <v>986.6</v>
      </c>
      <c r="E304" s="38">
        <v>978.30000000000007</v>
      </c>
      <c r="F304" s="38">
        <v>968.40000000000009</v>
      </c>
      <c r="G304" s="38">
        <v>960.10000000000014</v>
      </c>
      <c r="H304" s="38">
        <v>996.5</v>
      </c>
      <c r="I304" s="38">
        <v>1004.8</v>
      </c>
      <c r="J304" s="38">
        <v>1014.6999999999999</v>
      </c>
      <c r="K304" s="31">
        <v>994.9</v>
      </c>
      <c r="L304" s="31">
        <v>976.7</v>
      </c>
      <c r="M304" s="31">
        <v>7.8127000000000004</v>
      </c>
      <c r="N304" s="1"/>
      <c r="O304" s="1"/>
    </row>
    <row r="305" spans="1:15" ht="12.75" customHeight="1">
      <c r="A305" s="33">
        <v>295</v>
      </c>
      <c r="B305" s="58" t="s">
        <v>452</v>
      </c>
      <c r="C305" s="31">
        <v>1611.8</v>
      </c>
      <c r="D305" s="38">
        <v>1616.4333333333334</v>
      </c>
      <c r="E305" s="38">
        <v>1591.8666666666668</v>
      </c>
      <c r="F305" s="38">
        <v>1571.9333333333334</v>
      </c>
      <c r="G305" s="38">
        <v>1547.3666666666668</v>
      </c>
      <c r="H305" s="38">
        <v>1636.3666666666668</v>
      </c>
      <c r="I305" s="38">
        <v>1660.9333333333334</v>
      </c>
      <c r="J305" s="38">
        <v>1680.8666666666668</v>
      </c>
      <c r="K305" s="31">
        <v>1641</v>
      </c>
      <c r="L305" s="31">
        <v>1596.5</v>
      </c>
      <c r="M305" s="31">
        <v>1.43679</v>
      </c>
      <c r="N305" s="1"/>
      <c r="O305" s="1"/>
    </row>
    <row r="306" spans="1:15" ht="12.75" customHeight="1">
      <c r="A306" s="33">
        <v>296</v>
      </c>
      <c r="B306" s="58" t="s">
        <v>455</v>
      </c>
      <c r="C306" s="31">
        <v>760.8</v>
      </c>
      <c r="D306" s="38">
        <v>760.4</v>
      </c>
      <c r="E306" s="38">
        <v>747.8</v>
      </c>
      <c r="F306" s="38">
        <v>734.8</v>
      </c>
      <c r="G306" s="38">
        <v>722.19999999999993</v>
      </c>
      <c r="H306" s="38">
        <v>773.4</v>
      </c>
      <c r="I306" s="38">
        <v>786.00000000000011</v>
      </c>
      <c r="J306" s="38">
        <v>799</v>
      </c>
      <c r="K306" s="31">
        <v>773</v>
      </c>
      <c r="L306" s="31">
        <v>747.4</v>
      </c>
      <c r="M306" s="31">
        <v>9.9459</v>
      </c>
      <c r="N306" s="1"/>
      <c r="O306" s="1"/>
    </row>
    <row r="307" spans="1:15" ht="12.75" customHeight="1">
      <c r="A307" s="33">
        <v>297</v>
      </c>
      <c r="B307" s="58" t="s">
        <v>180</v>
      </c>
      <c r="C307" s="31">
        <v>1120.95</v>
      </c>
      <c r="D307" s="38">
        <v>1118.4666666666667</v>
      </c>
      <c r="E307" s="38">
        <v>1106.5833333333335</v>
      </c>
      <c r="F307" s="38">
        <v>1092.2166666666667</v>
      </c>
      <c r="G307" s="38">
        <v>1080.3333333333335</v>
      </c>
      <c r="H307" s="38">
        <v>1132.8333333333335</v>
      </c>
      <c r="I307" s="38">
        <v>1144.7166666666667</v>
      </c>
      <c r="J307" s="38">
        <v>1159.0833333333335</v>
      </c>
      <c r="K307" s="31">
        <v>1130.3499999999999</v>
      </c>
      <c r="L307" s="31">
        <v>1104.0999999999999</v>
      </c>
      <c r="M307" s="31">
        <v>3.7040500000000001</v>
      </c>
      <c r="N307" s="1"/>
      <c r="O307" s="1"/>
    </row>
    <row r="308" spans="1:15" ht="12.75" customHeight="1">
      <c r="A308" s="33">
        <v>298</v>
      </c>
      <c r="B308" s="58" t="s">
        <v>172</v>
      </c>
      <c r="C308" s="31">
        <v>295.85000000000002</v>
      </c>
      <c r="D308" s="38">
        <v>294.66666666666669</v>
      </c>
      <c r="E308" s="38">
        <v>291.33333333333337</v>
      </c>
      <c r="F308" s="38">
        <v>286.81666666666666</v>
      </c>
      <c r="G308" s="38">
        <v>283.48333333333335</v>
      </c>
      <c r="H308" s="38">
        <v>299.18333333333339</v>
      </c>
      <c r="I308" s="38">
        <v>302.51666666666677</v>
      </c>
      <c r="J308" s="38">
        <v>307.03333333333342</v>
      </c>
      <c r="K308" s="31">
        <v>298</v>
      </c>
      <c r="L308" s="31">
        <v>290.14999999999998</v>
      </c>
      <c r="M308" s="31">
        <v>62.786029999999997</v>
      </c>
      <c r="N308" s="1"/>
      <c r="O308" s="1"/>
    </row>
    <row r="309" spans="1:15" ht="12.75" customHeight="1">
      <c r="A309" s="33">
        <v>299</v>
      </c>
      <c r="B309" s="58" t="s">
        <v>171</v>
      </c>
      <c r="C309" s="31">
        <v>1493.35</v>
      </c>
      <c r="D309" s="38">
        <v>1489.1833333333334</v>
      </c>
      <c r="E309" s="38">
        <v>1474.3666666666668</v>
      </c>
      <c r="F309" s="38">
        <v>1455.3833333333334</v>
      </c>
      <c r="G309" s="38">
        <v>1440.5666666666668</v>
      </c>
      <c r="H309" s="38">
        <v>1508.1666666666667</v>
      </c>
      <c r="I309" s="38">
        <v>1522.9833333333333</v>
      </c>
      <c r="J309" s="38">
        <v>1541.9666666666667</v>
      </c>
      <c r="K309" s="31">
        <v>1504</v>
      </c>
      <c r="L309" s="31">
        <v>1470.2</v>
      </c>
      <c r="M309" s="31">
        <v>41.84243</v>
      </c>
      <c r="N309" s="1"/>
      <c r="O309" s="1"/>
    </row>
    <row r="310" spans="1:15" ht="12.75" customHeight="1">
      <c r="A310" s="33">
        <v>300</v>
      </c>
      <c r="B310" s="58" t="s">
        <v>456</v>
      </c>
      <c r="C310" s="31">
        <v>339.5</v>
      </c>
      <c r="D310" s="38">
        <v>339.05</v>
      </c>
      <c r="E310" s="38">
        <v>335.65000000000003</v>
      </c>
      <c r="F310" s="38">
        <v>331.8</v>
      </c>
      <c r="G310" s="38">
        <v>328.40000000000003</v>
      </c>
      <c r="H310" s="38">
        <v>342.90000000000003</v>
      </c>
      <c r="I310" s="38">
        <v>346.3</v>
      </c>
      <c r="J310" s="38">
        <v>350.15000000000003</v>
      </c>
      <c r="K310" s="31">
        <v>342.45</v>
      </c>
      <c r="L310" s="31">
        <v>335.2</v>
      </c>
      <c r="M310" s="31">
        <v>5.5760399999999999</v>
      </c>
      <c r="N310" s="1"/>
      <c r="O310" s="1"/>
    </row>
    <row r="311" spans="1:15" ht="12.75" customHeight="1">
      <c r="A311" s="33">
        <v>301</v>
      </c>
      <c r="B311" s="58" t="s">
        <v>457</v>
      </c>
      <c r="C311" s="31">
        <v>501.45</v>
      </c>
      <c r="D311" s="38">
        <v>507.10000000000008</v>
      </c>
      <c r="E311" s="38">
        <v>491.70000000000016</v>
      </c>
      <c r="F311" s="38">
        <v>481.9500000000001</v>
      </c>
      <c r="G311" s="38">
        <v>466.55000000000018</v>
      </c>
      <c r="H311" s="38">
        <v>516.85000000000014</v>
      </c>
      <c r="I311" s="38">
        <v>532.25000000000011</v>
      </c>
      <c r="J311" s="38">
        <v>542.00000000000011</v>
      </c>
      <c r="K311" s="31">
        <v>522.5</v>
      </c>
      <c r="L311" s="31">
        <v>497.35</v>
      </c>
      <c r="M311" s="31">
        <v>1.2703100000000001</v>
      </c>
      <c r="N311" s="1"/>
      <c r="O311" s="1"/>
    </row>
    <row r="312" spans="1:15" ht="12.75" customHeight="1">
      <c r="A312" s="33">
        <v>302</v>
      </c>
      <c r="B312" s="58" t="s">
        <v>458</v>
      </c>
      <c r="C312" s="31">
        <v>363.55</v>
      </c>
      <c r="D312" s="38">
        <v>363.05</v>
      </c>
      <c r="E312" s="38">
        <v>359.5</v>
      </c>
      <c r="F312" s="38">
        <v>355.45</v>
      </c>
      <c r="G312" s="38">
        <v>351.9</v>
      </c>
      <c r="H312" s="38">
        <v>367.1</v>
      </c>
      <c r="I312" s="38">
        <v>370.65000000000009</v>
      </c>
      <c r="J312" s="38">
        <v>374.70000000000005</v>
      </c>
      <c r="K312" s="31">
        <v>366.6</v>
      </c>
      <c r="L312" s="31">
        <v>359</v>
      </c>
      <c r="M312" s="31">
        <v>2.43092</v>
      </c>
      <c r="N312" s="1"/>
      <c r="O312" s="1"/>
    </row>
    <row r="313" spans="1:15" ht="12.75" customHeight="1">
      <c r="A313" s="33">
        <v>303</v>
      </c>
      <c r="B313" s="58" t="s">
        <v>173</v>
      </c>
      <c r="C313" s="31">
        <v>135.85</v>
      </c>
      <c r="D313" s="38">
        <v>137.01666666666668</v>
      </c>
      <c r="E313" s="38">
        <v>134.28333333333336</v>
      </c>
      <c r="F313" s="38">
        <v>132.71666666666667</v>
      </c>
      <c r="G313" s="38">
        <v>129.98333333333335</v>
      </c>
      <c r="H313" s="38">
        <v>138.58333333333337</v>
      </c>
      <c r="I313" s="38">
        <v>141.31666666666666</v>
      </c>
      <c r="J313" s="38">
        <v>142.88333333333338</v>
      </c>
      <c r="K313" s="31">
        <v>139.75</v>
      </c>
      <c r="L313" s="31">
        <v>135.44999999999999</v>
      </c>
      <c r="M313" s="31">
        <v>49.787700000000001</v>
      </c>
      <c r="N313" s="1"/>
      <c r="O313" s="1"/>
    </row>
    <row r="314" spans="1:15" ht="12.75" customHeight="1">
      <c r="A314" s="33">
        <v>304</v>
      </c>
      <c r="B314" s="58" t="s">
        <v>459</v>
      </c>
      <c r="C314" s="31">
        <v>83.7</v>
      </c>
      <c r="D314" s="38">
        <v>83.55</v>
      </c>
      <c r="E314" s="38">
        <v>82.649999999999991</v>
      </c>
      <c r="F314" s="38">
        <v>81.599999999999994</v>
      </c>
      <c r="G314" s="38">
        <v>80.699999999999989</v>
      </c>
      <c r="H314" s="38">
        <v>84.6</v>
      </c>
      <c r="I314" s="38">
        <v>85.5</v>
      </c>
      <c r="J314" s="38">
        <v>86.55</v>
      </c>
      <c r="K314" s="31">
        <v>84.45</v>
      </c>
      <c r="L314" s="31">
        <v>82.5</v>
      </c>
      <c r="M314" s="31">
        <v>36.058529999999998</v>
      </c>
      <c r="N314" s="1"/>
      <c r="O314" s="1"/>
    </row>
    <row r="315" spans="1:15" ht="12.75" customHeight="1">
      <c r="A315" s="33">
        <v>305</v>
      </c>
      <c r="B315" s="58" t="s">
        <v>893</v>
      </c>
      <c r="C315" s="31">
        <v>1771.2</v>
      </c>
      <c r="D315" s="38">
        <v>1762.4166666666667</v>
      </c>
      <c r="E315" s="38">
        <v>1734.8333333333335</v>
      </c>
      <c r="F315" s="38">
        <v>1698.4666666666667</v>
      </c>
      <c r="G315" s="38">
        <v>1670.8833333333334</v>
      </c>
      <c r="H315" s="38">
        <v>1798.7833333333335</v>
      </c>
      <c r="I315" s="38">
        <v>1826.366666666667</v>
      </c>
      <c r="J315" s="38">
        <v>1862.7333333333336</v>
      </c>
      <c r="K315" s="31">
        <v>1790</v>
      </c>
      <c r="L315" s="31">
        <v>1726.05</v>
      </c>
      <c r="M315" s="31">
        <v>4.1065100000000001</v>
      </c>
      <c r="N315" s="1"/>
      <c r="O315" s="1"/>
    </row>
    <row r="316" spans="1:15" ht="12.75" customHeight="1">
      <c r="A316" s="33">
        <v>306</v>
      </c>
      <c r="B316" s="58" t="s">
        <v>174</v>
      </c>
      <c r="C316" s="31">
        <v>557.70000000000005</v>
      </c>
      <c r="D316" s="38">
        <v>560.11666666666667</v>
      </c>
      <c r="E316" s="38">
        <v>553.2833333333333</v>
      </c>
      <c r="F316" s="38">
        <v>548.86666666666667</v>
      </c>
      <c r="G316" s="38">
        <v>542.0333333333333</v>
      </c>
      <c r="H316" s="38">
        <v>564.5333333333333</v>
      </c>
      <c r="I316" s="38">
        <v>571.36666666666656</v>
      </c>
      <c r="J316" s="38">
        <v>575.7833333333333</v>
      </c>
      <c r="K316" s="31">
        <v>566.95000000000005</v>
      </c>
      <c r="L316" s="31">
        <v>555.70000000000005</v>
      </c>
      <c r="M316" s="31">
        <v>16.979120000000002</v>
      </c>
      <c r="N316" s="1"/>
      <c r="O316" s="1"/>
    </row>
    <row r="317" spans="1:15" ht="12.75" customHeight="1">
      <c r="A317" s="33">
        <v>307</v>
      </c>
      <c r="B317" s="58" t="s">
        <v>175</v>
      </c>
      <c r="C317" s="31">
        <v>9716.75</v>
      </c>
      <c r="D317" s="38">
        <v>9752.9333333333325</v>
      </c>
      <c r="E317" s="38">
        <v>9613.866666666665</v>
      </c>
      <c r="F317" s="38">
        <v>9510.9833333333318</v>
      </c>
      <c r="G317" s="38">
        <v>9371.9166666666642</v>
      </c>
      <c r="H317" s="38">
        <v>9855.8166666666657</v>
      </c>
      <c r="I317" s="38">
        <v>9994.883333333335</v>
      </c>
      <c r="J317" s="38">
        <v>10097.766666666666</v>
      </c>
      <c r="K317" s="31">
        <v>9892</v>
      </c>
      <c r="L317" s="31">
        <v>9650.0499999999993</v>
      </c>
      <c r="M317" s="31">
        <v>13.94528</v>
      </c>
      <c r="N317" s="1"/>
      <c r="O317" s="1"/>
    </row>
    <row r="318" spans="1:15" ht="12.75" customHeight="1">
      <c r="A318" s="33">
        <v>308</v>
      </c>
      <c r="B318" s="58" t="s">
        <v>460</v>
      </c>
      <c r="C318" s="31">
        <v>2026</v>
      </c>
      <c r="D318" s="38">
        <v>2034.1499999999999</v>
      </c>
      <c r="E318" s="38">
        <v>2004.4499999999998</v>
      </c>
      <c r="F318" s="38">
        <v>1982.8999999999999</v>
      </c>
      <c r="G318" s="38">
        <v>1953.1999999999998</v>
      </c>
      <c r="H318" s="38">
        <v>2055.6999999999998</v>
      </c>
      <c r="I318" s="38">
        <v>2085.4</v>
      </c>
      <c r="J318" s="38">
        <v>2106.9499999999998</v>
      </c>
      <c r="K318" s="31">
        <v>2063.85</v>
      </c>
      <c r="L318" s="31">
        <v>2012.6</v>
      </c>
      <c r="M318" s="31">
        <v>0.93654999999999999</v>
      </c>
      <c r="N318" s="1"/>
      <c r="O318" s="1"/>
    </row>
    <row r="319" spans="1:15" ht="12.75" customHeight="1">
      <c r="A319" s="33">
        <v>309</v>
      </c>
      <c r="B319" s="58" t="s">
        <v>179</v>
      </c>
      <c r="C319" s="31">
        <v>810.25</v>
      </c>
      <c r="D319" s="38">
        <v>811.43333333333339</v>
      </c>
      <c r="E319" s="38">
        <v>802.86666666666679</v>
      </c>
      <c r="F319" s="38">
        <v>795.48333333333335</v>
      </c>
      <c r="G319" s="38">
        <v>786.91666666666674</v>
      </c>
      <c r="H319" s="38">
        <v>818.81666666666683</v>
      </c>
      <c r="I319" s="38">
        <v>827.38333333333344</v>
      </c>
      <c r="J319" s="38">
        <v>834.76666666666688</v>
      </c>
      <c r="K319" s="31">
        <v>820</v>
      </c>
      <c r="L319" s="31">
        <v>804.05</v>
      </c>
      <c r="M319" s="31">
        <v>3.0364200000000001</v>
      </c>
      <c r="N319" s="1"/>
      <c r="O319" s="1"/>
    </row>
    <row r="320" spans="1:15" ht="12.75" customHeight="1">
      <c r="A320" s="33">
        <v>310</v>
      </c>
      <c r="B320" s="58" t="s">
        <v>287</v>
      </c>
      <c r="C320" s="31">
        <v>572.29999999999995</v>
      </c>
      <c r="D320" s="38">
        <v>578.5</v>
      </c>
      <c r="E320" s="38">
        <v>562.04999999999995</v>
      </c>
      <c r="F320" s="38">
        <v>551.79999999999995</v>
      </c>
      <c r="G320" s="38">
        <v>535.34999999999991</v>
      </c>
      <c r="H320" s="38">
        <v>588.75</v>
      </c>
      <c r="I320" s="38">
        <v>605.20000000000005</v>
      </c>
      <c r="J320" s="38">
        <v>615.45000000000005</v>
      </c>
      <c r="K320" s="31">
        <v>594.95000000000005</v>
      </c>
      <c r="L320" s="31">
        <v>568.25</v>
      </c>
      <c r="M320" s="31">
        <v>24.830649999999999</v>
      </c>
      <c r="N320" s="1"/>
      <c r="O320" s="1"/>
    </row>
    <row r="321" spans="1:15" ht="12.75" customHeight="1">
      <c r="A321" s="33">
        <v>311</v>
      </c>
      <c r="B321" s="58" t="s">
        <v>461</v>
      </c>
      <c r="C321" s="31">
        <v>1859.75</v>
      </c>
      <c r="D321" s="38">
        <v>1874.8999999999999</v>
      </c>
      <c r="E321" s="38">
        <v>1835.8499999999997</v>
      </c>
      <c r="F321" s="38">
        <v>1811.9499999999998</v>
      </c>
      <c r="G321" s="38">
        <v>1772.8999999999996</v>
      </c>
      <c r="H321" s="38">
        <v>1898.7999999999997</v>
      </c>
      <c r="I321" s="38">
        <v>1937.85</v>
      </c>
      <c r="J321" s="38">
        <v>1961.7499999999998</v>
      </c>
      <c r="K321" s="31">
        <v>1913.95</v>
      </c>
      <c r="L321" s="31">
        <v>1851</v>
      </c>
      <c r="M321" s="31">
        <v>8.3579899999999991</v>
      </c>
      <c r="N321" s="1"/>
      <c r="O321" s="1"/>
    </row>
    <row r="322" spans="1:15" ht="12.75" customHeight="1">
      <c r="A322" s="33">
        <v>312</v>
      </c>
      <c r="B322" s="58" t="s">
        <v>462</v>
      </c>
      <c r="C322" s="31">
        <v>949.3</v>
      </c>
      <c r="D322" s="38">
        <v>954.61666666666667</v>
      </c>
      <c r="E322" s="38">
        <v>940.2833333333333</v>
      </c>
      <c r="F322" s="38">
        <v>931.26666666666665</v>
      </c>
      <c r="G322" s="38">
        <v>916.93333333333328</v>
      </c>
      <c r="H322" s="38">
        <v>963.63333333333333</v>
      </c>
      <c r="I322" s="38">
        <v>977.96666666666658</v>
      </c>
      <c r="J322" s="38">
        <v>986.98333333333335</v>
      </c>
      <c r="K322" s="31">
        <v>968.95</v>
      </c>
      <c r="L322" s="31">
        <v>945.6</v>
      </c>
      <c r="M322" s="31">
        <v>0.50514000000000003</v>
      </c>
      <c r="N322" s="1"/>
      <c r="O322" s="1"/>
    </row>
    <row r="323" spans="1:15" ht="12.75" customHeight="1">
      <c r="A323" s="33">
        <v>313</v>
      </c>
      <c r="B323" s="58" t="s">
        <v>875</v>
      </c>
      <c r="C323" s="31">
        <v>989.35</v>
      </c>
      <c r="D323" s="38">
        <v>977.98333333333323</v>
      </c>
      <c r="E323" s="38">
        <v>956.96666666666647</v>
      </c>
      <c r="F323" s="38">
        <v>924.58333333333326</v>
      </c>
      <c r="G323" s="38">
        <v>903.56666666666649</v>
      </c>
      <c r="H323" s="38">
        <v>1010.3666666666664</v>
      </c>
      <c r="I323" s="38">
        <v>1031.3833333333332</v>
      </c>
      <c r="J323" s="38">
        <v>1063.7666666666664</v>
      </c>
      <c r="K323" s="31">
        <v>999</v>
      </c>
      <c r="L323" s="31">
        <v>945.6</v>
      </c>
      <c r="M323" s="31">
        <v>1.4377800000000001</v>
      </c>
      <c r="N323" s="1"/>
      <c r="O323" s="1"/>
    </row>
    <row r="324" spans="1:15" ht="12.75" customHeight="1">
      <c r="A324" s="33">
        <v>314</v>
      </c>
      <c r="B324" s="58" t="s">
        <v>463</v>
      </c>
      <c r="C324" s="31">
        <v>1041.25</v>
      </c>
      <c r="D324" s="38">
        <v>1047.3666666666666</v>
      </c>
      <c r="E324" s="38">
        <v>1029.7333333333331</v>
      </c>
      <c r="F324" s="38">
        <v>1018.2166666666665</v>
      </c>
      <c r="G324" s="38">
        <v>1000.583333333333</v>
      </c>
      <c r="H324" s="38">
        <v>1058.8833333333332</v>
      </c>
      <c r="I324" s="38">
        <v>1076.5166666666669</v>
      </c>
      <c r="J324" s="38">
        <v>1088.0333333333333</v>
      </c>
      <c r="K324" s="31">
        <v>1065</v>
      </c>
      <c r="L324" s="31">
        <v>1035.8499999999999</v>
      </c>
      <c r="M324" s="31">
        <v>1.12947</v>
      </c>
      <c r="N324" s="1"/>
      <c r="O324" s="1"/>
    </row>
    <row r="325" spans="1:15" ht="12.75" customHeight="1">
      <c r="A325" s="33">
        <v>315</v>
      </c>
      <c r="B325" s="58" t="s">
        <v>178</v>
      </c>
      <c r="C325" s="31">
        <v>1381.55</v>
      </c>
      <c r="D325" s="38">
        <v>1382.25</v>
      </c>
      <c r="E325" s="38">
        <v>1368.5</v>
      </c>
      <c r="F325" s="38">
        <v>1355.45</v>
      </c>
      <c r="G325" s="38">
        <v>1341.7</v>
      </c>
      <c r="H325" s="38">
        <v>1395.3</v>
      </c>
      <c r="I325" s="38">
        <v>1409.05</v>
      </c>
      <c r="J325" s="38">
        <v>1422.1</v>
      </c>
      <c r="K325" s="31">
        <v>1396</v>
      </c>
      <c r="L325" s="31">
        <v>1369.2</v>
      </c>
      <c r="M325" s="31">
        <v>1.96411</v>
      </c>
      <c r="N325" s="1"/>
      <c r="O325" s="1"/>
    </row>
    <row r="326" spans="1:15" ht="12.75" customHeight="1">
      <c r="A326" s="33">
        <v>316</v>
      </c>
      <c r="B326" s="58" t="s">
        <v>453</v>
      </c>
      <c r="C326" s="31">
        <v>38.35</v>
      </c>
      <c r="D326" s="38">
        <v>38.416666666666664</v>
      </c>
      <c r="E326" s="38">
        <v>37.533333333333331</v>
      </c>
      <c r="F326" s="38">
        <v>36.716666666666669</v>
      </c>
      <c r="G326" s="38">
        <v>35.833333333333336</v>
      </c>
      <c r="H326" s="38">
        <v>39.233333333333327</v>
      </c>
      <c r="I326" s="38">
        <v>40.116666666666667</v>
      </c>
      <c r="J326" s="38">
        <v>40.933333333333323</v>
      </c>
      <c r="K326" s="31">
        <v>39.299999999999997</v>
      </c>
      <c r="L326" s="31">
        <v>37.6</v>
      </c>
      <c r="M326" s="31">
        <v>128.23773</v>
      </c>
      <c r="N326" s="1"/>
      <c r="O326" s="1"/>
    </row>
    <row r="327" spans="1:15" ht="12.75" customHeight="1">
      <c r="A327" s="33">
        <v>317</v>
      </c>
      <c r="B327" s="58" t="s">
        <v>288</v>
      </c>
      <c r="C327" s="31">
        <v>59.55</v>
      </c>
      <c r="D327" s="38">
        <v>59.949999999999996</v>
      </c>
      <c r="E327" s="38">
        <v>58.949999999999989</v>
      </c>
      <c r="F327" s="38">
        <v>58.349999999999994</v>
      </c>
      <c r="G327" s="38">
        <v>57.349999999999987</v>
      </c>
      <c r="H327" s="38">
        <v>60.54999999999999</v>
      </c>
      <c r="I327" s="38">
        <v>61.550000000000004</v>
      </c>
      <c r="J327" s="38">
        <v>62.149999999999991</v>
      </c>
      <c r="K327" s="31">
        <v>60.95</v>
      </c>
      <c r="L327" s="31">
        <v>59.35</v>
      </c>
      <c r="M327" s="31">
        <v>78.140789999999996</v>
      </c>
      <c r="N327" s="1"/>
      <c r="O327" s="1"/>
    </row>
    <row r="328" spans="1:15" ht="12.75" customHeight="1">
      <c r="A328" s="33">
        <v>318</v>
      </c>
      <c r="B328" s="58" t="s">
        <v>464</v>
      </c>
      <c r="C328" s="31">
        <v>829.55</v>
      </c>
      <c r="D328" s="38">
        <v>832.0333333333333</v>
      </c>
      <c r="E328" s="38">
        <v>818.11666666666656</v>
      </c>
      <c r="F328" s="38">
        <v>806.68333333333328</v>
      </c>
      <c r="G328" s="38">
        <v>792.76666666666654</v>
      </c>
      <c r="H328" s="38">
        <v>843.46666666666658</v>
      </c>
      <c r="I328" s="38">
        <v>857.38333333333333</v>
      </c>
      <c r="J328" s="38">
        <v>868.81666666666661</v>
      </c>
      <c r="K328" s="31">
        <v>845.95</v>
      </c>
      <c r="L328" s="31">
        <v>820.6</v>
      </c>
      <c r="M328" s="31">
        <v>1.2821</v>
      </c>
      <c r="N328" s="1"/>
      <c r="O328" s="1"/>
    </row>
    <row r="329" spans="1:15" ht="12.75" customHeight="1">
      <c r="A329" s="33">
        <v>319</v>
      </c>
      <c r="B329" s="58" t="s">
        <v>182</v>
      </c>
      <c r="C329" s="31">
        <v>2294.6</v>
      </c>
      <c r="D329" s="38">
        <v>2297.0333333333333</v>
      </c>
      <c r="E329" s="38">
        <v>2273.0666666666666</v>
      </c>
      <c r="F329" s="38">
        <v>2251.5333333333333</v>
      </c>
      <c r="G329" s="38">
        <v>2227.5666666666666</v>
      </c>
      <c r="H329" s="38">
        <v>2318.5666666666666</v>
      </c>
      <c r="I329" s="38">
        <v>2342.5333333333328</v>
      </c>
      <c r="J329" s="38">
        <v>2364.0666666666666</v>
      </c>
      <c r="K329" s="31">
        <v>2321</v>
      </c>
      <c r="L329" s="31">
        <v>2275.5</v>
      </c>
      <c r="M329" s="31">
        <v>7.7793000000000001</v>
      </c>
      <c r="N329" s="1"/>
      <c r="O329" s="1"/>
    </row>
    <row r="330" spans="1:15" ht="12.75" customHeight="1">
      <c r="A330" s="33">
        <v>320</v>
      </c>
      <c r="B330" s="58" t="s">
        <v>183</v>
      </c>
      <c r="C330" s="31">
        <v>103285.75</v>
      </c>
      <c r="D330" s="38">
        <v>103121.28333333333</v>
      </c>
      <c r="E330" s="38">
        <v>102671.61666666665</v>
      </c>
      <c r="F330" s="38">
        <v>102057.48333333332</v>
      </c>
      <c r="G330" s="38">
        <v>101607.81666666665</v>
      </c>
      <c r="H330" s="38">
        <v>103735.41666666666</v>
      </c>
      <c r="I330" s="38">
        <v>104185.08333333334</v>
      </c>
      <c r="J330" s="38">
        <v>104799.21666666666</v>
      </c>
      <c r="K330" s="31">
        <v>103570.95</v>
      </c>
      <c r="L330" s="31">
        <v>102507.15</v>
      </c>
      <c r="M330" s="31">
        <v>3.4259999999999999E-2</v>
      </c>
      <c r="N330" s="1"/>
      <c r="O330" s="1"/>
    </row>
    <row r="331" spans="1:15" ht="12.75" customHeight="1">
      <c r="A331" s="33">
        <v>321</v>
      </c>
      <c r="B331" s="58" t="s">
        <v>454</v>
      </c>
      <c r="C331" s="31">
        <v>2126.9</v>
      </c>
      <c r="D331" s="38">
        <v>2130.5833333333335</v>
      </c>
      <c r="E331" s="38">
        <v>2115.3166666666671</v>
      </c>
      <c r="F331" s="38">
        <v>2103.7333333333336</v>
      </c>
      <c r="G331" s="38">
        <v>2088.4666666666672</v>
      </c>
      <c r="H331" s="38">
        <v>2142.166666666667</v>
      </c>
      <c r="I331" s="38">
        <v>2157.4333333333334</v>
      </c>
      <c r="J331" s="38">
        <v>2169.0166666666669</v>
      </c>
      <c r="K331" s="31">
        <v>2145.85</v>
      </c>
      <c r="L331" s="31">
        <v>2119</v>
      </c>
      <c r="M331" s="31">
        <v>0.78746000000000005</v>
      </c>
      <c r="N331" s="1"/>
      <c r="O331" s="1"/>
    </row>
    <row r="332" spans="1:15" ht="12.75" customHeight="1">
      <c r="A332" s="33">
        <v>322</v>
      </c>
      <c r="B332" s="58" t="s">
        <v>177</v>
      </c>
      <c r="C332" s="31">
        <v>1635.05</v>
      </c>
      <c r="D332" s="38">
        <v>1649.5666666666666</v>
      </c>
      <c r="E332" s="38">
        <v>1615.9833333333331</v>
      </c>
      <c r="F332" s="38">
        <v>1596.9166666666665</v>
      </c>
      <c r="G332" s="38">
        <v>1563.333333333333</v>
      </c>
      <c r="H332" s="38">
        <v>1668.6333333333332</v>
      </c>
      <c r="I332" s="38">
        <v>1702.2166666666667</v>
      </c>
      <c r="J332" s="38">
        <v>1721.2833333333333</v>
      </c>
      <c r="K332" s="31">
        <v>1683.15</v>
      </c>
      <c r="L332" s="31">
        <v>1630.5</v>
      </c>
      <c r="M332" s="31">
        <v>3.4832200000000002</v>
      </c>
      <c r="N332" s="1"/>
      <c r="O332" s="1"/>
    </row>
    <row r="333" spans="1:15" ht="12.75" customHeight="1">
      <c r="A333" s="33">
        <v>323</v>
      </c>
      <c r="B333" s="58" t="s">
        <v>184</v>
      </c>
      <c r="C333" s="31">
        <v>1347.1</v>
      </c>
      <c r="D333" s="38">
        <v>1346.95</v>
      </c>
      <c r="E333" s="38">
        <v>1331.15</v>
      </c>
      <c r="F333" s="38">
        <v>1315.2</v>
      </c>
      <c r="G333" s="38">
        <v>1299.4000000000001</v>
      </c>
      <c r="H333" s="38">
        <v>1362.9</v>
      </c>
      <c r="I333" s="38">
        <v>1378.6999999999998</v>
      </c>
      <c r="J333" s="38">
        <v>1394.65</v>
      </c>
      <c r="K333" s="31">
        <v>1362.75</v>
      </c>
      <c r="L333" s="31">
        <v>1331</v>
      </c>
      <c r="M333" s="31">
        <v>2.7666599999999999</v>
      </c>
      <c r="N333" s="1"/>
      <c r="O333" s="1"/>
    </row>
    <row r="334" spans="1:15" ht="12.75" customHeight="1">
      <c r="A334" s="33">
        <v>324</v>
      </c>
      <c r="B334" s="58" t="s">
        <v>471</v>
      </c>
      <c r="C334" s="31">
        <v>1014.9</v>
      </c>
      <c r="D334" s="38">
        <v>1016.6333333333333</v>
      </c>
      <c r="E334" s="38">
        <v>1000.6166666666666</v>
      </c>
      <c r="F334" s="38">
        <v>986.33333333333326</v>
      </c>
      <c r="G334" s="38">
        <v>970.31666666666649</v>
      </c>
      <c r="H334" s="38">
        <v>1030.9166666666665</v>
      </c>
      <c r="I334" s="38">
        <v>1046.9333333333334</v>
      </c>
      <c r="J334" s="38">
        <v>1061.2166666666667</v>
      </c>
      <c r="K334" s="31">
        <v>1032.6500000000001</v>
      </c>
      <c r="L334" s="31">
        <v>1002.35</v>
      </c>
      <c r="M334" s="31">
        <v>1.5952299999999999</v>
      </c>
      <c r="N334" s="1"/>
      <c r="O334" s="1"/>
    </row>
    <row r="335" spans="1:15" ht="12.75" customHeight="1">
      <c r="A335" s="33">
        <v>325</v>
      </c>
      <c r="B335" s="58" t="s">
        <v>465</v>
      </c>
      <c r="C335" s="31">
        <v>824.75</v>
      </c>
      <c r="D335" s="38">
        <v>827.88333333333333</v>
      </c>
      <c r="E335" s="38">
        <v>816.86666666666667</v>
      </c>
      <c r="F335" s="38">
        <v>808.98333333333335</v>
      </c>
      <c r="G335" s="38">
        <v>797.9666666666667</v>
      </c>
      <c r="H335" s="38">
        <v>835.76666666666665</v>
      </c>
      <c r="I335" s="38">
        <v>846.7833333333333</v>
      </c>
      <c r="J335" s="38">
        <v>854.66666666666663</v>
      </c>
      <c r="K335" s="31">
        <v>838.9</v>
      </c>
      <c r="L335" s="31">
        <v>820</v>
      </c>
      <c r="M335" s="31">
        <v>3.9046099999999999</v>
      </c>
      <c r="N335" s="1"/>
      <c r="O335" s="1"/>
    </row>
    <row r="336" spans="1:15" ht="12.75" customHeight="1">
      <c r="A336" s="33">
        <v>326</v>
      </c>
      <c r="B336" s="58" t="s">
        <v>185</v>
      </c>
      <c r="C336" s="31">
        <v>95.6</v>
      </c>
      <c r="D336" s="38">
        <v>96.05</v>
      </c>
      <c r="E336" s="38">
        <v>94.5</v>
      </c>
      <c r="F336" s="38">
        <v>93.4</v>
      </c>
      <c r="G336" s="38">
        <v>91.850000000000009</v>
      </c>
      <c r="H336" s="38">
        <v>97.149999999999991</v>
      </c>
      <c r="I336" s="38">
        <v>98.699999999999974</v>
      </c>
      <c r="J336" s="38">
        <v>99.799999999999983</v>
      </c>
      <c r="K336" s="31">
        <v>97.6</v>
      </c>
      <c r="L336" s="31">
        <v>94.95</v>
      </c>
      <c r="M336" s="31">
        <v>138.22528</v>
      </c>
      <c r="N336" s="1"/>
      <c r="O336" s="1"/>
    </row>
    <row r="337" spans="1:15" ht="12.75" customHeight="1">
      <c r="A337" s="33">
        <v>327</v>
      </c>
      <c r="B337" s="58" t="s">
        <v>187</v>
      </c>
      <c r="C337" s="31">
        <v>4554.3500000000004</v>
      </c>
      <c r="D337" s="38">
        <v>4464.7833333333338</v>
      </c>
      <c r="E337" s="38">
        <v>4314.5666666666675</v>
      </c>
      <c r="F337" s="38">
        <v>4074.7833333333338</v>
      </c>
      <c r="G337" s="38">
        <v>3924.5666666666675</v>
      </c>
      <c r="H337" s="38">
        <v>4704.5666666666675</v>
      </c>
      <c r="I337" s="38">
        <v>4854.7833333333328</v>
      </c>
      <c r="J337" s="38">
        <v>5094.5666666666675</v>
      </c>
      <c r="K337" s="31">
        <v>4615</v>
      </c>
      <c r="L337" s="31">
        <v>4225</v>
      </c>
      <c r="M337" s="31">
        <v>11.42911</v>
      </c>
      <c r="N337" s="1"/>
      <c r="O337" s="1"/>
    </row>
    <row r="338" spans="1:15" ht="12.75" customHeight="1">
      <c r="A338" s="33">
        <v>328</v>
      </c>
      <c r="B338" s="58" t="s">
        <v>472</v>
      </c>
      <c r="C338" s="31">
        <v>717.9</v>
      </c>
      <c r="D338" s="38">
        <v>713.61666666666667</v>
      </c>
      <c r="E338" s="38">
        <v>700.43333333333339</v>
      </c>
      <c r="F338" s="38">
        <v>682.9666666666667</v>
      </c>
      <c r="G338" s="38">
        <v>669.78333333333342</v>
      </c>
      <c r="H338" s="38">
        <v>731.08333333333337</v>
      </c>
      <c r="I338" s="38">
        <v>744.26666666666654</v>
      </c>
      <c r="J338" s="38">
        <v>761.73333333333335</v>
      </c>
      <c r="K338" s="31">
        <v>726.8</v>
      </c>
      <c r="L338" s="31">
        <v>696.15</v>
      </c>
      <c r="M338" s="31">
        <v>9.2713300000000007</v>
      </c>
      <c r="N338" s="1"/>
      <c r="O338" s="1"/>
    </row>
    <row r="339" spans="1:15" ht="12.75" customHeight="1">
      <c r="A339" s="33">
        <v>329</v>
      </c>
      <c r="B339" s="58" t="s">
        <v>466</v>
      </c>
      <c r="C339" s="31">
        <v>45.45</v>
      </c>
      <c r="D339" s="38">
        <v>45.566666666666663</v>
      </c>
      <c r="E339" s="38">
        <v>44.683333333333323</v>
      </c>
      <c r="F339" s="38">
        <v>43.916666666666657</v>
      </c>
      <c r="G339" s="38">
        <v>43.033333333333317</v>
      </c>
      <c r="H339" s="38">
        <v>46.333333333333329</v>
      </c>
      <c r="I339" s="38">
        <v>47.216666666666669</v>
      </c>
      <c r="J339" s="38">
        <v>47.983333333333334</v>
      </c>
      <c r="K339" s="31">
        <v>46.45</v>
      </c>
      <c r="L339" s="31">
        <v>44.8</v>
      </c>
      <c r="M339" s="31">
        <v>148.25907000000001</v>
      </c>
      <c r="N339" s="1"/>
      <c r="O339" s="1"/>
    </row>
    <row r="340" spans="1:15" ht="12.75" customHeight="1">
      <c r="A340" s="33">
        <v>330</v>
      </c>
      <c r="B340" s="58" t="s">
        <v>467</v>
      </c>
      <c r="C340" s="31">
        <v>155.05000000000001</v>
      </c>
      <c r="D340" s="38">
        <v>156.56666666666669</v>
      </c>
      <c r="E340" s="38">
        <v>152.48333333333338</v>
      </c>
      <c r="F340" s="38">
        <v>149.91666666666669</v>
      </c>
      <c r="G340" s="38">
        <v>145.83333333333337</v>
      </c>
      <c r="H340" s="38">
        <v>159.13333333333338</v>
      </c>
      <c r="I340" s="38">
        <v>163.2166666666667</v>
      </c>
      <c r="J340" s="38">
        <v>165.78333333333339</v>
      </c>
      <c r="K340" s="31">
        <v>160.65</v>
      </c>
      <c r="L340" s="31">
        <v>154</v>
      </c>
      <c r="M340" s="31">
        <v>59.127319999999997</v>
      </c>
      <c r="N340" s="1"/>
      <c r="O340" s="1"/>
    </row>
    <row r="341" spans="1:15" ht="12.75" customHeight="1">
      <c r="A341" s="33">
        <v>331</v>
      </c>
      <c r="B341" s="58" t="s">
        <v>188</v>
      </c>
      <c r="C341" s="31">
        <v>22593.7</v>
      </c>
      <c r="D341" s="38">
        <v>22569.566666666666</v>
      </c>
      <c r="E341" s="38">
        <v>22449.133333333331</v>
      </c>
      <c r="F341" s="38">
        <v>22304.566666666666</v>
      </c>
      <c r="G341" s="38">
        <v>22184.133333333331</v>
      </c>
      <c r="H341" s="38">
        <v>22714.133333333331</v>
      </c>
      <c r="I341" s="38">
        <v>22834.566666666666</v>
      </c>
      <c r="J341" s="38">
        <v>22979.133333333331</v>
      </c>
      <c r="K341" s="31">
        <v>22690</v>
      </c>
      <c r="L341" s="31">
        <v>22425</v>
      </c>
      <c r="M341" s="31">
        <v>0.65019000000000005</v>
      </c>
      <c r="N341" s="1"/>
      <c r="O341" s="1"/>
    </row>
    <row r="342" spans="1:15" ht="12.75" customHeight="1">
      <c r="A342" s="33">
        <v>332</v>
      </c>
      <c r="B342" s="58" t="s">
        <v>473</v>
      </c>
      <c r="C342" s="31">
        <v>58.05</v>
      </c>
      <c r="D342" s="38">
        <v>58.25</v>
      </c>
      <c r="E342" s="38">
        <v>57.7</v>
      </c>
      <c r="F342" s="38">
        <v>57.35</v>
      </c>
      <c r="G342" s="38">
        <v>56.800000000000004</v>
      </c>
      <c r="H342" s="38">
        <v>58.6</v>
      </c>
      <c r="I342" s="38">
        <v>59.15</v>
      </c>
      <c r="J342" s="38">
        <v>59.5</v>
      </c>
      <c r="K342" s="31">
        <v>58.8</v>
      </c>
      <c r="L342" s="31">
        <v>57.9</v>
      </c>
      <c r="M342" s="31">
        <v>7.4192900000000002</v>
      </c>
      <c r="N342" s="1"/>
      <c r="O342" s="1"/>
    </row>
    <row r="343" spans="1:15" ht="12.75" customHeight="1">
      <c r="A343" s="33">
        <v>333</v>
      </c>
      <c r="B343" s="58" t="s">
        <v>468</v>
      </c>
      <c r="C343" s="31">
        <v>51.95</v>
      </c>
      <c r="D343" s="38">
        <v>51.9</v>
      </c>
      <c r="E343" s="38">
        <v>51.099999999999994</v>
      </c>
      <c r="F343" s="38">
        <v>50.249999999999993</v>
      </c>
      <c r="G343" s="38">
        <v>49.449999999999989</v>
      </c>
      <c r="H343" s="38">
        <v>52.75</v>
      </c>
      <c r="I343" s="38">
        <v>53.55</v>
      </c>
      <c r="J343" s="38">
        <v>54.400000000000006</v>
      </c>
      <c r="K343" s="31">
        <v>52.7</v>
      </c>
      <c r="L343" s="31">
        <v>51.05</v>
      </c>
      <c r="M343" s="31">
        <v>268.06702999999999</v>
      </c>
      <c r="N343" s="1"/>
      <c r="O343" s="1"/>
    </row>
    <row r="344" spans="1:15" ht="12.75" customHeight="1">
      <c r="A344" s="33">
        <v>334</v>
      </c>
      <c r="B344" s="58" t="s">
        <v>289</v>
      </c>
      <c r="C344" s="31">
        <v>316.10000000000002</v>
      </c>
      <c r="D344" s="38">
        <v>317.09999999999997</v>
      </c>
      <c r="E344" s="38">
        <v>311.74999999999994</v>
      </c>
      <c r="F344" s="38">
        <v>307.39999999999998</v>
      </c>
      <c r="G344" s="38">
        <v>302.04999999999995</v>
      </c>
      <c r="H344" s="38">
        <v>321.44999999999993</v>
      </c>
      <c r="I344" s="38">
        <v>326.79999999999995</v>
      </c>
      <c r="J344" s="38">
        <v>331.14999999999992</v>
      </c>
      <c r="K344" s="31">
        <v>322.45</v>
      </c>
      <c r="L344" s="31">
        <v>312.75</v>
      </c>
      <c r="M344" s="31">
        <v>5.9656799999999999</v>
      </c>
      <c r="N344" s="1"/>
      <c r="O344" s="1"/>
    </row>
    <row r="345" spans="1:15" ht="12.75" customHeight="1">
      <c r="A345" s="33">
        <v>335</v>
      </c>
      <c r="B345" s="58" t="s">
        <v>469</v>
      </c>
      <c r="C345" s="31">
        <v>117.95</v>
      </c>
      <c r="D345" s="38">
        <v>117.56666666666666</v>
      </c>
      <c r="E345" s="38">
        <v>116.88333333333333</v>
      </c>
      <c r="F345" s="38">
        <v>115.81666666666666</v>
      </c>
      <c r="G345" s="38">
        <v>115.13333333333333</v>
      </c>
      <c r="H345" s="38">
        <v>118.63333333333333</v>
      </c>
      <c r="I345" s="38">
        <v>119.31666666666666</v>
      </c>
      <c r="J345" s="38">
        <v>120.38333333333333</v>
      </c>
      <c r="K345" s="31">
        <v>118.25</v>
      </c>
      <c r="L345" s="31">
        <v>116.5</v>
      </c>
      <c r="M345" s="31">
        <v>17.942509999999999</v>
      </c>
      <c r="N345" s="1"/>
      <c r="O345" s="1"/>
    </row>
    <row r="346" spans="1:15" ht="12.75" customHeight="1">
      <c r="A346" s="33">
        <v>336</v>
      </c>
      <c r="B346" s="58" t="s">
        <v>189</v>
      </c>
      <c r="C346" s="31">
        <v>116.85</v>
      </c>
      <c r="D346" s="38">
        <v>117.35000000000001</v>
      </c>
      <c r="E346" s="38">
        <v>116.00000000000001</v>
      </c>
      <c r="F346" s="38">
        <v>115.15</v>
      </c>
      <c r="G346" s="38">
        <v>113.80000000000001</v>
      </c>
      <c r="H346" s="38">
        <v>118.20000000000002</v>
      </c>
      <c r="I346" s="38">
        <v>119.55000000000001</v>
      </c>
      <c r="J346" s="38">
        <v>120.40000000000002</v>
      </c>
      <c r="K346" s="31">
        <v>118.7</v>
      </c>
      <c r="L346" s="31">
        <v>116.5</v>
      </c>
      <c r="M346" s="31">
        <v>129.11087000000001</v>
      </c>
      <c r="N346" s="1"/>
      <c r="O346" s="1"/>
    </row>
    <row r="347" spans="1:15" ht="12.75" customHeight="1">
      <c r="A347" s="33">
        <v>337</v>
      </c>
      <c r="B347" s="58" t="s">
        <v>876</v>
      </c>
      <c r="C347" s="31">
        <v>47.25</v>
      </c>
      <c r="D347" s="38">
        <v>47.65</v>
      </c>
      <c r="E347" s="38">
        <v>46.65</v>
      </c>
      <c r="F347" s="38">
        <v>46.05</v>
      </c>
      <c r="G347" s="38">
        <v>45.05</v>
      </c>
      <c r="H347" s="38">
        <v>48.25</v>
      </c>
      <c r="I347" s="38">
        <v>49.25</v>
      </c>
      <c r="J347" s="38">
        <v>49.85</v>
      </c>
      <c r="K347" s="31">
        <v>48.65</v>
      </c>
      <c r="L347" s="31">
        <v>47.05</v>
      </c>
      <c r="M347" s="31">
        <v>42.408200000000001</v>
      </c>
      <c r="N347" s="1"/>
      <c r="O347" s="1"/>
    </row>
    <row r="348" spans="1:15" ht="12.75" customHeight="1">
      <c r="A348" s="33">
        <v>338</v>
      </c>
      <c r="B348" s="58" t="s">
        <v>470</v>
      </c>
      <c r="C348" s="31">
        <v>227.8</v>
      </c>
      <c r="D348" s="38">
        <v>225.08333333333334</v>
      </c>
      <c r="E348" s="38">
        <v>216.9666666666667</v>
      </c>
      <c r="F348" s="38">
        <v>206.13333333333335</v>
      </c>
      <c r="G348" s="38">
        <v>198.01666666666671</v>
      </c>
      <c r="H348" s="38">
        <v>235.91666666666669</v>
      </c>
      <c r="I348" s="38">
        <v>244.0333333333333</v>
      </c>
      <c r="J348" s="38">
        <v>254.86666666666667</v>
      </c>
      <c r="K348" s="31">
        <v>233.2</v>
      </c>
      <c r="L348" s="31">
        <v>214.25</v>
      </c>
      <c r="M348" s="31">
        <v>29.081420000000001</v>
      </c>
      <c r="N348" s="1"/>
      <c r="O348" s="1"/>
    </row>
    <row r="349" spans="1:15" ht="12.75" customHeight="1">
      <c r="A349" s="33">
        <v>339</v>
      </c>
      <c r="B349" s="58" t="s">
        <v>191</v>
      </c>
      <c r="C349" s="31">
        <v>225.15</v>
      </c>
      <c r="D349" s="38">
        <v>223.54999999999998</v>
      </c>
      <c r="E349" s="38">
        <v>220.44999999999996</v>
      </c>
      <c r="F349" s="38">
        <v>215.74999999999997</v>
      </c>
      <c r="G349" s="38">
        <v>212.64999999999995</v>
      </c>
      <c r="H349" s="38">
        <v>228.24999999999997</v>
      </c>
      <c r="I349" s="38">
        <v>231.35</v>
      </c>
      <c r="J349" s="38">
        <v>236.04999999999998</v>
      </c>
      <c r="K349" s="31">
        <v>226.65</v>
      </c>
      <c r="L349" s="31">
        <v>218.85</v>
      </c>
      <c r="M349" s="31">
        <v>635.10580000000004</v>
      </c>
      <c r="N349" s="1"/>
      <c r="O349" s="1"/>
    </row>
    <row r="350" spans="1:15" ht="12.75" customHeight="1">
      <c r="A350" s="33">
        <v>340</v>
      </c>
      <c r="B350" s="58" t="s">
        <v>474</v>
      </c>
      <c r="C350" s="31">
        <v>360.85</v>
      </c>
      <c r="D350" s="38">
        <v>365.16666666666669</v>
      </c>
      <c r="E350" s="38">
        <v>354.63333333333338</v>
      </c>
      <c r="F350" s="38">
        <v>348.41666666666669</v>
      </c>
      <c r="G350" s="38">
        <v>337.88333333333338</v>
      </c>
      <c r="H350" s="38">
        <v>371.38333333333338</v>
      </c>
      <c r="I350" s="38">
        <v>381.91666666666669</v>
      </c>
      <c r="J350" s="38">
        <v>388.13333333333338</v>
      </c>
      <c r="K350" s="31">
        <v>375.7</v>
      </c>
      <c r="L350" s="31">
        <v>358.95</v>
      </c>
      <c r="M350" s="31">
        <v>3.27034</v>
      </c>
      <c r="N350" s="1"/>
      <c r="O350" s="1"/>
    </row>
    <row r="351" spans="1:15" ht="12.75" customHeight="1">
      <c r="A351" s="33">
        <v>341</v>
      </c>
      <c r="B351" s="58" t="s">
        <v>192</v>
      </c>
      <c r="C351" s="31">
        <v>1108.25</v>
      </c>
      <c r="D351" s="38">
        <v>1096.0333333333333</v>
      </c>
      <c r="E351" s="38">
        <v>1078.2166666666667</v>
      </c>
      <c r="F351" s="38">
        <v>1048.1833333333334</v>
      </c>
      <c r="G351" s="38">
        <v>1030.3666666666668</v>
      </c>
      <c r="H351" s="38">
        <v>1126.0666666666666</v>
      </c>
      <c r="I351" s="38">
        <v>1143.8833333333332</v>
      </c>
      <c r="J351" s="38">
        <v>1173.9166666666665</v>
      </c>
      <c r="K351" s="31">
        <v>1113.8499999999999</v>
      </c>
      <c r="L351" s="31">
        <v>1066</v>
      </c>
      <c r="M351" s="31">
        <v>16.76437</v>
      </c>
      <c r="N351" s="1"/>
      <c r="O351" s="1"/>
    </row>
    <row r="352" spans="1:15" ht="12.75" customHeight="1">
      <c r="A352" s="33">
        <v>342</v>
      </c>
      <c r="B352" s="58" t="s">
        <v>194</v>
      </c>
      <c r="C352" s="31">
        <v>176.7</v>
      </c>
      <c r="D352" s="38">
        <v>176</v>
      </c>
      <c r="E352" s="38">
        <v>175</v>
      </c>
      <c r="F352" s="38">
        <v>173.3</v>
      </c>
      <c r="G352" s="38">
        <v>172.3</v>
      </c>
      <c r="H352" s="38">
        <v>177.7</v>
      </c>
      <c r="I352" s="38">
        <v>178.7</v>
      </c>
      <c r="J352" s="38">
        <v>180.39999999999998</v>
      </c>
      <c r="K352" s="31">
        <v>177</v>
      </c>
      <c r="L352" s="31">
        <v>174.3</v>
      </c>
      <c r="M352" s="31">
        <v>55.847729999999999</v>
      </c>
      <c r="N352" s="1"/>
      <c r="O352" s="1"/>
    </row>
    <row r="353" spans="1:15" ht="12.75" customHeight="1">
      <c r="A353" s="33">
        <v>343</v>
      </c>
      <c r="B353" s="58" t="s">
        <v>290</v>
      </c>
      <c r="C353" s="31">
        <v>274.39999999999998</v>
      </c>
      <c r="D353" s="38">
        <v>275.3</v>
      </c>
      <c r="E353" s="38">
        <v>272.8</v>
      </c>
      <c r="F353" s="38">
        <v>271.2</v>
      </c>
      <c r="G353" s="38">
        <v>268.7</v>
      </c>
      <c r="H353" s="38">
        <v>276.90000000000003</v>
      </c>
      <c r="I353" s="38">
        <v>279.40000000000003</v>
      </c>
      <c r="J353" s="38">
        <v>281.00000000000006</v>
      </c>
      <c r="K353" s="31">
        <v>277.8</v>
      </c>
      <c r="L353" s="31">
        <v>273.7</v>
      </c>
      <c r="M353" s="31">
        <v>5.6509400000000003</v>
      </c>
      <c r="N353" s="1"/>
      <c r="O353" s="1"/>
    </row>
    <row r="354" spans="1:15" ht="12.75" customHeight="1">
      <c r="A354" s="33">
        <v>344</v>
      </c>
      <c r="B354" s="58" t="s">
        <v>475</v>
      </c>
      <c r="C354" s="31">
        <v>1158.45</v>
      </c>
      <c r="D354" s="38">
        <v>1174.0833333333333</v>
      </c>
      <c r="E354" s="38">
        <v>1139.3666666666666</v>
      </c>
      <c r="F354" s="38">
        <v>1120.2833333333333</v>
      </c>
      <c r="G354" s="38">
        <v>1085.5666666666666</v>
      </c>
      <c r="H354" s="38">
        <v>1193.1666666666665</v>
      </c>
      <c r="I354" s="38">
        <v>1227.8833333333332</v>
      </c>
      <c r="J354" s="38">
        <v>1246.9666666666665</v>
      </c>
      <c r="K354" s="31">
        <v>1208.8</v>
      </c>
      <c r="L354" s="31">
        <v>1155</v>
      </c>
      <c r="M354" s="31">
        <v>10.2624</v>
      </c>
      <c r="N354" s="1"/>
      <c r="O354" s="1"/>
    </row>
    <row r="355" spans="1:15" ht="12.75" customHeight="1">
      <c r="A355" s="33">
        <v>345</v>
      </c>
      <c r="B355" s="58" t="s">
        <v>291</v>
      </c>
      <c r="C355" s="31">
        <v>787.2</v>
      </c>
      <c r="D355" s="38">
        <v>795.43333333333339</v>
      </c>
      <c r="E355" s="38">
        <v>774.96666666666681</v>
      </c>
      <c r="F355" s="38">
        <v>762.73333333333346</v>
      </c>
      <c r="G355" s="38">
        <v>742.26666666666688</v>
      </c>
      <c r="H355" s="38">
        <v>807.66666666666674</v>
      </c>
      <c r="I355" s="38">
        <v>828.13333333333344</v>
      </c>
      <c r="J355" s="38">
        <v>840.36666666666667</v>
      </c>
      <c r="K355" s="31">
        <v>815.9</v>
      </c>
      <c r="L355" s="31">
        <v>783.2</v>
      </c>
      <c r="M355" s="31">
        <v>34.295099999999998</v>
      </c>
      <c r="N355" s="1"/>
      <c r="O355" s="1"/>
    </row>
    <row r="356" spans="1:15" ht="12.75" customHeight="1">
      <c r="A356" s="33">
        <v>346</v>
      </c>
      <c r="B356" s="58" t="s">
        <v>193</v>
      </c>
      <c r="C356" s="31">
        <v>3870</v>
      </c>
      <c r="D356" s="38">
        <v>3876.6666666666665</v>
      </c>
      <c r="E356" s="38">
        <v>3847.3833333333332</v>
      </c>
      <c r="F356" s="38">
        <v>3824.7666666666669</v>
      </c>
      <c r="G356" s="38">
        <v>3795.4833333333336</v>
      </c>
      <c r="H356" s="38">
        <v>3899.2833333333328</v>
      </c>
      <c r="I356" s="38">
        <v>3928.5666666666666</v>
      </c>
      <c r="J356" s="38">
        <v>3951.1833333333325</v>
      </c>
      <c r="K356" s="31">
        <v>3905.95</v>
      </c>
      <c r="L356" s="31">
        <v>3854.05</v>
      </c>
      <c r="M356" s="31">
        <v>0.28963</v>
      </c>
      <c r="N356" s="1"/>
      <c r="O356" s="1"/>
    </row>
    <row r="357" spans="1:15" ht="12.75" customHeight="1">
      <c r="A357" s="33">
        <v>347</v>
      </c>
      <c r="B357" s="58" t="s">
        <v>476</v>
      </c>
      <c r="C357" s="31">
        <v>231.75</v>
      </c>
      <c r="D357" s="38">
        <v>232.08333333333334</v>
      </c>
      <c r="E357" s="38">
        <v>229.41666666666669</v>
      </c>
      <c r="F357" s="38">
        <v>227.08333333333334</v>
      </c>
      <c r="G357" s="38">
        <v>224.41666666666669</v>
      </c>
      <c r="H357" s="38">
        <v>234.41666666666669</v>
      </c>
      <c r="I357" s="38">
        <v>237.08333333333337</v>
      </c>
      <c r="J357" s="38">
        <v>239.41666666666669</v>
      </c>
      <c r="K357" s="31">
        <v>234.75</v>
      </c>
      <c r="L357" s="31">
        <v>229.75</v>
      </c>
      <c r="M357" s="31">
        <v>4.6570299999999998</v>
      </c>
      <c r="N357" s="1"/>
      <c r="O357" s="1"/>
    </row>
    <row r="358" spans="1:15" ht="12.75" customHeight="1">
      <c r="A358" s="33">
        <v>348</v>
      </c>
      <c r="B358" s="58" t="s">
        <v>195</v>
      </c>
      <c r="C358" s="31">
        <v>38701.550000000003</v>
      </c>
      <c r="D358" s="38">
        <v>38467.76666666667</v>
      </c>
      <c r="E358" s="38">
        <v>38100.083333333343</v>
      </c>
      <c r="F358" s="38">
        <v>37498.616666666676</v>
      </c>
      <c r="G358" s="38">
        <v>37130.933333333349</v>
      </c>
      <c r="H358" s="38">
        <v>39069.233333333337</v>
      </c>
      <c r="I358" s="38">
        <v>39436.916666666672</v>
      </c>
      <c r="J358" s="38">
        <v>40038.383333333331</v>
      </c>
      <c r="K358" s="31">
        <v>38835.449999999997</v>
      </c>
      <c r="L358" s="31">
        <v>37866.300000000003</v>
      </c>
      <c r="M358" s="31">
        <v>0.313</v>
      </c>
      <c r="N358" s="1"/>
      <c r="O358" s="1"/>
    </row>
    <row r="359" spans="1:15" ht="12.75" customHeight="1">
      <c r="A359" s="33">
        <v>349</v>
      </c>
      <c r="B359" s="58" t="s">
        <v>293</v>
      </c>
      <c r="C359" s="31">
        <v>1344.85</v>
      </c>
      <c r="D359" s="38">
        <v>1340.6000000000001</v>
      </c>
      <c r="E359" s="38">
        <v>1331.3000000000002</v>
      </c>
      <c r="F359" s="38">
        <v>1317.75</v>
      </c>
      <c r="G359" s="38">
        <v>1308.45</v>
      </c>
      <c r="H359" s="38">
        <v>1354.1500000000003</v>
      </c>
      <c r="I359" s="38">
        <v>1363.45</v>
      </c>
      <c r="J359" s="38">
        <v>1377.0000000000005</v>
      </c>
      <c r="K359" s="31">
        <v>1349.9</v>
      </c>
      <c r="L359" s="31">
        <v>1327.05</v>
      </c>
      <c r="M359" s="31">
        <v>3.1665999999999999</v>
      </c>
      <c r="N359" s="1"/>
      <c r="O359" s="1"/>
    </row>
    <row r="360" spans="1:15" ht="12.75" customHeight="1">
      <c r="A360" s="33">
        <v>350</v>
      </c>
      <c r="B360" s="58" t="s">
        <v>292</v>
      </c>
      <c r="C360" s="31">
        <v>763.9</v>
      </c>
      <c r="D360" s="38">
        <v>752.4666666666667</v>
      </c>
      <c r="E360" s="38">
        <v>736.93333333333339</v>
      </c>
      <c r="F360" s="38">
        <v>709.9666666666667</v>
      </c>
      <c r="G360" s="38">
        <v>694.43333333333339</v>
      </c>
      <c r="H360" s="38">
        <v>779.43333333333339</v>
      </c>
      <c r="I360" s="38">
        <v>794.9666666666667</v>
      </c>
      <c r="J360" s="38">
        <v>821.93333333333339</v>
      </c>
      <c r="K360" s="31">
        <v>768</v>
      </c>
      <c r="L360" s="31">
        <v>725.5</v>
      </c>
      <c r="M360" s="31">
        <v>17.1341</v>
      </c>
      <c r="N360" s="1"/>
      <c r="O360" s="1"/>
    </row>
    <row r="361" spans="1:15" ht="12.75" customHeight="1">
      <c r="A361" s="33">
        <v>351</v>
      </c>
      <c r="B361" s="58" t="s">
        <v>477</v>
      </c>
      <c r="C361" s="31">
        <v>159.85</v>
      </c>
      <c r="D361" s="38">
        <v>159.38333333333335</v>
      </c>
      <c r="E361" s="38">
        <v>158.51666666666671</v>
      </c>
      <c r="F361" s="38">
        <v>157.18333333333337</v>
      </c>
      <c r="G361" s="38">
        <v>156.31666666666672</v>
      </c>
      <c r="H361" s="38">
        <v>160.7166666666667</v>
      </c>
      <c r="I361" s="38">
        <v>161.58333333333331</v>
      </c>
      <c r="J361" s="38">
        <v>162.91666666666669</v>
      </c>
      <c r="K361" s="31">
        <v>160.25</v>
      </c>
      <c r="L361" s="31">
        <v>158.05000000000001</v>
      </c>
      <c r="M361" s="31">
        <v>12.4739</v>
      </c>
      <c r="N361" s="1"/>
      <c r="O361" s="1"/>
    </row>
    <row r="362" spans="1:15" ht="12.75" customHeight="1">
      <c r="A362" s="33">
        <v>352</v>
      </c>
      <c r="B362" s="58" t="s">
        <v>197</v>
      </c>
      <c r="C362" s="31">
        <v>4809.55</v>
      </c>
      <c r="D362" s="38">
        <v>4786.2833333333328</v>
      </c>
      <c r="E362" s="38">
        <v>4737.0666666666657</v>
      </c>
      <c r="F362" s="38">
        <v>4664.583333333333</v>
      </c>
      <c r="G362" s="38">
        <v>4615.3666666666659</v>
      </c>
      <c r="H362" s="38">
        <v>4858.7666666666655</v>
      </c>
      <c r="I362" s="38">
        <v>4907.9833333333327</v>
      </c>
      <c r="J362" s="38">
        <v>4980.4666666666653</v>
      </c>
      <c r="K362" s="31">
        <v>4835.5</v>
      </c>
      <c r="L362" s="31">
        <v>4713.8</v>
      </c>
      <c r="M362" s="31">
        <v>3.9938099999999999</v>
      </c>
      <c r="N362" s="1"/>
      <c r="O362" s="1"/>
    </row>
    <row r="363" spans="1:15" ht="12.75" customHeight="1">
      <c r="A363" s="33">
        <v>353</v>
      </c>
      <c r="B363" s="58" t="s">
        <v>198</v>
      </c>
      <c r="C363" s="31">
        <v>233.55</v>
      </c>
      <c r="D363" s="38">
        <v>234.20000000000002</v>
      </c>
      <c r="E363" s="38">
        <v>231.40000000000003</v>
      </c>
      <c r="F363" s="38">
        <v>229.25000000000003</v>
      </c>
      <c r="G363" s="38">
        <v>226.45000000000005</v>
      </c>
      <c r="H363" s="38">
        <v>236.35000000000002</v>
      </c>
      <c r="I363" s="38">
        <v>239.15000000000003</v>
      </c>
      <c r="J363" s="38">
        <v>241.3</v>
      </c>
      <c r="K363" s="31">
        <v>237</v>
      </c>
      <c r="L363" s="31">
        <v>232.05</v>
      </c>
      <c r="M363" s="31">
        <v>43.732239999999997</v>
      </c>
      <c r="N363" s="1"/>
      <c r="O363" s="1"/>
    </row>
    <row r="364" spans="1:15" ht="12.75" customHeight="1">
      <c r="A364" s="33">
        <v>354</v>
      </c>
      <c r="B364" s="58" t="s">
        <v>480</v>
      </c>
      <c r="C364" s="31">
        <v>4023.5</v>
      </c>
      <c r="D364" s="38">
        <v>4019.15</v>
      </c>
      <c r="E364" s="38">
        <v>3998.3</v>
      </c>
      <c r="F364" s="38">
        <v>3973.1</v>
      </c>
      <c r="G364" s="38">
        <v>3952.25</v>
      </c>
      <c r="H364" s="38">
        <v>4044.3500000000004</v>
      </c>
      <c r="I364" s="38">
        <v>4065.2</v>
      </c>
      <c r="J364" s="38">
        <v>4090.4000000000005</v>
      </c>
      <c r="K364" s="31">
        <v>4040</v>
      </c>
      <c r="L364" s="31">
        <v>3993.95</v>
      </c>
      <c r="M364" s="31">
        <v>0.14277999999999999</v>
      </c>
      <c r="N364" s="1"/>
      <c r="O364" s="1"/>
    </row>
    <row r="365" spans="1:15" ht="12.75" customHeight="1">
      <c r="A365" s="33">
        <v>355</v>
      </c>
      <c r="B365" s="58" t="s">
        <v>481</v>
      </c>
      <c r="C365" s="31">
        <v>1731.1</v>
      </c>
      <c r="D365" s="38">
        <v>1729.9333333333332</v>
      </c>
      <c r="E365" s="38">
        <v>1702.8166666666664</v>
      </c>
      <c r="F365" s="38">
        <v>1674.5333333333333</v>
      </c>
      <c r="G365" s="38">
        <v>1647.4166666666665</v>
      </c>
      <c r="H365" s="38">
        <v>1758.2166666666662</v>
      </c>
      <c r="I365" s="38">
        <v>1785.333333333333</v>
      </c>
      <c r="J365" s="38">
        <v>1813.6166666666661</v>
      </c>
      <c r="K365" s="31">
        <v>1757.05</v>
      </c>
      <c r="L365" s="31">
        <v>1701.65</v>
      </c>
      <c r="M365" s="31">
        <v>1.2921100000000001</v>
      </c>
      <c r="N365" s="1"/>
      <c r="O365" s="1"/>
    </row>
    <row r="366" spans="1:15" ht="12.75" customHeight="1">
      <c r="A366" s="33">
        <v>356</v>
      </c>
      <c r="B366" s="58" t="s">
        <v>201</v>
      </c>
      <c r="C366" s="31">
        <v>3660.1</v>
      </c>
      <c r="D366" s="38">
        <v>3639.3833333333337</v>
      </c>
      <c r="E366" s="38">
        <v>3593.7666666666673</v>
      </c>
      <c r="F366" s="38">
        <v>3527.4333333333338</v>
      </c>
      <c r="G366" s="38">
        <v>3481.8166666666675</v>
      </c>
      <c r="H366" s="38">
        <v>3705.7166666666672</v>
      </c>
      <c r="I366" s="38">
        <v>3751.333333333333</v>
      </c>
      <c r="J366" s="38">
        <v>3817.666666666667</v>
      </c>
      <c r="K366" s="31">
        <v>3685</v>
      </c>
      <c r="L366" s="31">
        <v>3573.05</v>
      </c>
      <c r="M366" s="31">
        <v>3.5397699999999999</v>
      </c>
      <c r="N366" s="1"/>
      <c r="O366" s="1"/>
    </row>
    <row r="367" spans="1:15" ht="12.75" customHeight="1">
      <c r="A367" s="33">
        <v>357</v>
      </c>
      <c r="B367" s="58" t="s">
        <v>200</v>
      </c>
      <c r="C367" s="31">
        <v>2634.8</v>
      </c>
      <c r="D367" s="38">
        <v>2625.8833333333337</v>
      </c>
      <c r="E367" s="38">
        <v>2610.9666666666672</v>
      </c>
      <c r="F367" s="38">
        <v>2587.1333333333337</v>
      </c>
      <c r="G367" s="38">
        <v>2572.2166666666672</v>
      </c>
      <c r="H367" s="38">
        <v>2649.7166666666672</v>
      </c>
      <c r="I367" s="38">
        <v>2664.6333333333341</v>
      </c>
      <c r="J367" s="38">
        <v>2688.4666666666672</v>
      </c>
      <c r="K367" s="31">
        <v>2640.8</v>
      </c>
      <c r="L367" s="31">
        <v>2602.0500000000002</v>
      </c>
      <c r="M367" s="31">
        <v>1.82792</v>
      </c>
      <c r="N367" s="1"/>
      <c r="O367" s="1"/>
    </row>
    <row r="368" spans="1:15" ht="12.75" customHeight="1">
      <c r="A368" s="33">
        <v>358</v>
      </c>
      <c r="B368" s="58" t="s">
        <v>196</v>
      </c>
      <c r="C368" s="31">
        <v>1003.25</v>
      </c>
      <c r="D368" s="38">
        <v>1008.4166666666666</v>
      </c>
      <c r="E368" s="38">
        <v>992.83333333333326</v>
      </c>
      <c r="F368" s="38">
        <v>982.41666666666663</v>
      </c>
      <c r="G368" s="38">
        <v>966.83333333333326</v>
      </c>
      <c r="H368" s="38">
        <v>1018.8333333333333</v>
      </c>
      <c r="I368" s="38">
        <v>1034.4166666666665</v>
      </c>
      <c r="J368" s="38">
        <v>1044.8333333333333</v>
      </c>
      <c r="K368" s="31">
        <v>1024</v>
      </c>
      <c r="L368" s="31">
        <v>998</v>
      </c>
      <c r="M368" s="31">
        <v>22.78096</v>
      </c>
      <c r="N368" s="1"/>
      <c r="O368" s="1"/>
    </row>
    <row r="369" spans="1:15" ht="12.75" customHeight="1">
      <c r="A369" s="33">
        <v>359</v>
      </c>
      <c r="B369" s="58" t="s">
        <v>482</v>
      </c>
      <c r="C369" s="31">
        <v>106.45</v>
      </c>
      <c r="D369" s="38">
        <v>106.26666666666665</v>
      </c>
      <c r="E369" s="38">
        <v>104.7833333333333</v>
      </c>
      <c r="F369" s="38">
        <v>103.11666666666665</v>
      </c>
      <c r="G369" s="38">
        <v>101.6333333333333</v>
      </c>
      <c r="H369" s="38">
        <v>107.93333333333331</v>
      </c>
      <c r="I369" s="38">
        <v>109.41666666666666</v>
      </c>
      <c r="J369" s="38">
        <v>111.08333333333331</v>
      </c>
      <c r="K369" s="31">
        <v>107.75</v>
      </c>
      <c r="L369" s="31">
        <v>104.6</v>
      </c>
      <c r="M369" s="31">
        <v>87.873559999999998</v>
      </c>
      <c r="N369" s="1"/>
      <c r="O369" s="1"/>
    </row>
    <row r="370" spans="1:15" ht="12.75" customHeight="1">
      <c r="A370" s="33">
        <v>360</v>
      </c>
      <c r="B370" s="58" t="s">
        <v>478</v>
      </c>
      <c r="C370" s="31">
        <v>629.65</v>
      </c>
      <c r="D370" s="38">
        <v>634.5333333333333</v>
      </c>
      <c r="E370" s="38">
        <v>623.11666666666656</v>
      </c>
      <c r="F370" s="38">
        <v>616.58333333333326</v>
      </c>
      <c r="G370" s="38">
        <v>605.16666666666652</v>
      </c>
      <c r="H370" s="38">
        <v>641.06666666666661</v>
      </c>
      <c r="I370" s="38">
        <v>652.48333333333335</v>
      </c>
      <c r="J370" s="38">
        <v>659.01666666666665</v>
      </c>
      <c r="K370" s="31">
        <v>645.95000000000005</v>
      </c>
      <c r="L370" s="31">
        <v>628</v>
      </c>
      <c r="M370" s="31">
        <v>4.2042900000000003</v>
      </c>
      <c r="N370" s="1"/>
      <c r="O370" s="1"/>
    </row>
    <row r="371" spans="1:15" ht="12.75" customHeight="1">
      <c r="A371" s="33">
        <v>361</v>
      </c>
      <c r="B371" s="58" t="s">
        <v>479</v>
      </c>
      <c r="C371" s="31">
        <v>352.2</v>
      </c>
      <c r="D371" s="38">
        <v>350.7</v>
      </c>
      <c r="E371" s="38">
        <v>347.4</v>
      </c>
      <c r="F371" s="38">
        <v>342.59999999999997</v>
      </c>
      <c r="G371" s="38">
        <v>339.29999999999995</v>
      </c>
      <c r="H371" s="38">
        <v>355.5</v>
      </c>
      <c r="I371" s="38">
        <v>358.80000000000007</v>
      </c>
      <c r="J371" s="38">
        <v>363.6</v>
      </c>
      <c r="K371" s="31">
        <v>354</v>
      </c>
      <c r="L371" s="31">
        <v>345.9</v>
      </c>
      <c r="M371" s="31">
        <v>7.5103400000000002</v>
      </c>
      <c r="N371" s="1"/>
      <c r="O371" s="1"/>
    </row>
    <row r="372" spans="1:15" ht="12.75" customHeight="1">
      <c r="A372" s="33">
        <v>362</v>
      </c>
      <c r="B372" s="58" t="s">
        <v>483</v>
      </c>
      <c r="C372" s="31">
        <v>1212.3499999999999</v>
      </c>
      <c r="D372" s="38">
        <v>1221.7333333333333</v>
      </c>
      <c r="E372" s="38">
        <v>1198.6166666666668</v>
      </c>
      <c r="F372" s="38">
        <v>1184.8833333333334</v>
      </c>
      <c r="G372" s="38">
        <v>1161.7666666666669</v>
      </c>
      <c r="H372" s="38">
        <v>1235.4666666666667</v>
      </c>
      <c r="I372" s="38">
        <v>1258.583333333333</v>
      </c>
      <c r="J372" s="38">
        <v>1272.3166666666666</v>
      </c>
      <c r="K372" s="31">
        <v>1244.8499999999999</v>
      </c>
      <c r="L372" s="31">
        <v>1208</v>
      </c>
      <c r="M372" s="31">
        <v>0.36321999999999999</v>
      </c>
      <c r="N372" s="1"/>
      <c r="O372" s="1"/>
    </row>
    <row r="373" spans="1:15" ht="12.75" customHeight="1">
      <c r="A373" s="33">
        <v>363</v>
      </c>
      <c r="B373" s="58" t="s">
        <v>203</v>
      </c>
      <c r="C373" s="31">
        <v>4630.2</v>
      </c>
      <c r="D373" s="38">
        <v>4706.8166666666666</v>
      </c>
      <c r="E373" s="38">
        <v>4539.6833333333334</v>
      </c>
      <c r="F373" s="38">
        <v>4449.166666666667</v>
      </c>
      <c r="G373" s="38">
        <v>4282.0333333333338</v>
      </c>
      <c r="H373" s="38">
        <v>4797.333333333333</v>
      </c>
      <c r="I373" s="38">
        <v>4964.4666666666662</v>
      </c>
      <c r="J373" s="38">
        <v>5054.9833333333327</v>
      </c>
      <c r="K373" s="31">
        <v>4873.95</v>
      </c>
      <c r="L373" s="31">
        <v>4616.3</v>
      </c>
      <c r="M373" s="31">
        <v>8.9605300000000003</v>
      </c>
      <c r="N373" s="1"/>
      <c r="O373" s="1"/>
    </row>
    <row r="374" spans="1:15" ht="12.75" customHeight="1">
      <c r="A374" s="33">
        <v>364</v>
      </c>
      <c r="B374" s="58" t="s">
        <v>484</v>
      </c>
      <c r="C374" s="31">
        <v>1282.7</v>
      </c>
      <c r="D374" s="38">
        <v>1276.8833333333332</v>
      </c>
      <c r="E374" s="38">
        <v>1230.7666666666664</v>
      </c>
      <c r="F374" s="38">
        <v>1178.8333333333333</v>
      </c>
      <c r="G374" s="38">
        <v>1132.7166666666665</v>
      </c>
      <c r="H374" s="38">
        <v>1328.8166666666664</v>
      </c>
      <c r="I374" s="38">
        <v>1374.9333333333332</v>
      </c>
      <c r="J374" s="38">
        <v>1426.8666666666663</v>
      </c>
      <c r="K374" s="31">
        <v>1323</v>
      </c>
      <c r="L374" s="31">
        <v>1224.95</v>
      </c>
      <c r="M374" s="31">
        <v>6.8390199999999997</v>
      </c>
      <c r="N374" s="1"/>
      <c r="O374" s="1"/>
    </row>
    <row r="375" spans="1:15" ht="12.75" customHeight="1">
      <c r="A375" s="33">
        <v>365</v>
      </c>
      <c r="B375" s="58" t="s">
        <v>294</v>
      </c>
      <c r="C375" s="31">
        <v>395.6</v>
      </c>
      <c r="D375" s="38">
        <v>396.05</v>
      </c>
      <c r="E375" s="38">
        <v>390.6</v>
      </c>
      <c r="F375" s="38">
        <v>385.6</v>
      </c>
      <c r="G375" s="38">
        <v>380.15000000000003</v>
      </c>
      <c r="H375" s="38">
        <v>401.05</v>
      </c>
      <c r="I375" s="38">
        <v>406.49999999999994</v>
      </c>
      <c r="J375" s="38">
        <v>411.5</v>
      </c>
      <c r="K375" s="31">
        <v>401.5</v>
      </c>
      <c r="L375" s="31">
        <v>391.05</v>
      </c>
      <c r="M375" s="31">
        <v>23.353400000000001</v>
      </c>
      <c r="N375" s="1"/>
      <c r="O375" s="1"/>
    </row>
    <row r="376" spans="1:15" ht="12.75" customHeight="1">
      <c r="A376" s="33">
        <v>366</v>
      </c>
      <c r="B376" s="58" t="s">
        <v>199</v>
      </c>
      <c r="C376" s="31">
        <v>258.85000000000002</v>
      </c>
      <c r="D376" s="38">
        <v>259.51666666666665</v>
      </c>
      <c r="E376" s="38">
        <v>255.88333333333333</v>
      </c>
      <c r="F376" s="38">
        <v>252.91666666666669</v>
      </c>
      <c r="G376" s="38">
        <v>249.28333333333336</v>
      </c>
      <c r="H376" s="38">
        <v>262.48333333333329</v>
      </c>
      <c r="I376" s="38">
        <v>266.11666666666662</v>
      </c>
      <c r="J376" s="38">
        <v>269.08333333333326</v>
      </c>
      <c r="K376" s="31">
        <v>263.14999999999998</v>
      </c>
      <c r="L376" s="31">
        <v>256.55</v>
      </c>
      <c r="M376" s="31">
        <v>89.699039999999997</v>
      </c>
      <c r="N376" s="1"/>
      <c r="O376" s="1"/>
    </row>
    <row r="377" spans="1:15" ht="12.75" customHeight="1">
      <c r="A377" s="33">
        <v>367</v>
      </c>
      <c r="B377" s="58" t="s">
        <v>204</v>
      </c>
      <c r="C377" s="31">
        <v>251.8</v>
      </c>
      <c r="D377" s="38">
        <v>254.76666666666665</v>
      </c>
      <c r="E377" s="38">
        <v>247.5333333333333</v>
      </c>
      <c r="F377" s="38">
        <v>243.26666666666665</v>
      </c>
      <c r="G377" s="38">
        <v>236.0333333333333</v>
      </c>
      <c r="H377" s="38">
        <v>259.0333333333333</v>
      </c>
      <c r="I377" s="38">
        <v>266.26666666666665</v>
      </c>
      <c r="J377" s="38">
        <v>270.5333333333333</v>
      </c>
      <c r="K377" s="31">
        <v>262</v>
      </c>
      <c r="L377" s="31">
        <v>250.5</v>
      </c>
      <c r="M377" s="31">
        <v>235.46777</v>
      </c>
      <c r="N377" s="1"/>
      <c r="O377" s="1"/>
    </row>
    <row r="378" spans="1:15" ht="12.75" customHeight="1">
      <c r="A378" s="33">
        <v>368</v>
      </c>
      <c r="B378" s="58" t="s">
        <v>485</v>
      </c>
      <c r="C378" s="31">
        <v>431.85</v>
      </c>
      <c r="D378" s="38">
        <v>431.66666666666669</v>
      </c>
      <c r="E378" s="38">
        <v>428.83333333333337</v>
      </c>
      <c r="F378" s="38">
        <v>425.81666666666666</v>
      </c>
      <c r="G378" s="38">
        <v>422.98333333333335</v>
      </c>
      <c r="H378" s="38">
        <v>434.68333333333339</v>
      </c>
      <c r="I378" s="38">
        <v>437.51666666666677</v>
      </c>
      <c r="J378" s="38">
        <v>440.53333333333342</v>
      </c>
      <c r="K378" s="31">
        <v>434.5</v>
      </c>
      <c r="L378" s="31">
        <v>428.65</v>
      </c>
      <c r="M378" s="31">
        <v>10.695639999999999</v>
      </c>
      <c r="N378" s="1"/>
      <c r="O378" s="1"/>
    </row>
    <row r="379" spans="1:15" ht="12.75" customHeight="1">
      <c r="A379" s="33">
        <v>369</v>
      </c>
      <c r="B379" s="58" t="s">
        <v>295</v>
      </c>
      <c r="C379" s="31">
        <v>580.9</v>
      </c>
      <c r="D379" s="38">
        <v>582.66666666666663</v>
      </c>
      <c r="E379" s="38">
        <v>572.43333333333328</v>
      </c>
      <c r="F379" s="38">
        <v>563.9666666666667</v>
      </c>
      <c r="G379" s="38">
        <v>553.73333333333335</v>
      </c>
      <c r="H379" s="38">
        <v>591.13333333333321</v>
      </c>
      <c r="I379" s="38">
        <v>601.36666666666656</v>
      </c>
      <c r="J379" s="38">
        <v>609.83333333333314</v>
      </c>
      <c r="K379" s="31">
        <v>592.9</v>
      </c>
      <c r="L379" s="31">
        <v>574.20000000000005</v>
      </c>
      <c r="M379" s="31">
        <v>4.5387000000000004</v>
      </c>
      <c r="N379" s="1"/>
      <c r="O379" s="1"/>
    </row>
    <row r="380" spans="1:15" ht="12.75" customHeight="1">
      <c r="A380" s="33">
        <v>370</v>
      </c>
      <c r="B380" s="58" t="s">
        <v>486</v>
      </c>
      <c r="C380" s="31">
        <v>650.25</v>
      </c>
      <c r="D380" s="38">
        <v>653.98333333333335</v>
      </c>
      <c r="E380" s="38">
        <v>644.26666666666665</v>
      </c>
      <c r="F380" s="38">
        <v>638.2833333333333</v>
      </c>
      <c r="G380" s="38">
        <v>628.56666666666661</v>
      </c>
      <c r="H380" s="38">
        <v>659.9666666666667</v>
      </c>
      <c r="I380" s="38">
        <v>669.68333333333339</v>
      </c>
      <c r="J380" s="38">
        <v>675.66666666666674</v>
      </c>
      <c r="K380" s="31">
        <v>663.7</v>
      </c>
      <c r="L380" s="31">
        <v>648</v>
      </c>
      <c r="M380" s="31">
        <v>6.9192900000000002</v>
      </c>
      <c r="N380" s="1"/>
      <c r="O380" s="1"/>
    </row>
    <row r="381" spans="1:15" ht="12.75" customHeight="1">
      <c r="A381" s="33">
        <v>371</v>
      </c>
      <c r="B381" s="58" t="s">
        <v>487</v>
      </c>
      <c r="C381" s="31">
        <v>124.3</v>
      </c>
      <c r="D381" s="38">
        <v>124.53333333333335</v>
      </c>
      <c r="E381" s="38">
        <v>123.26666666666669</v>
      </c>
      <c r="F381" s="38">
        <v>122.23333333333335</v>
      </c>
      <c r="G381" s="38">
        <v>120.9666666666667</v>
      </c>
      <c r="H381" s="38">
        <v>125.56666666666669</v>
      </c>
      <c r="I381" s="38">
        <v>126.83333333333334</v>
      </c>
      <c r="J381" s="38">
        <v>127.86666666666669</v>
      </c>
      <c r="K381" s="31">
        <v>125.8</v>
      </c>
      <c r="L381" s="31">
        <v>123.5</v>
      </c>
      <c r="M381" s="31">
        <v>1.49336</v>
      </c>
      <c r="N381" s="1"/>
      <c r="O381" s="1"/>
    </row>
    <row r="382" spans="1:15" ht="12.75" customHeight="1">
      <c r="A382" s="33">
        <v>372</v>
      </c>
      <c r="B382" s="58" t="s">
        <v>296</v>
      </c>
      <c r="C382" s="31">
        <v>15570.6</v>
      </c>
      <c r="D382" s="38">
        <v>15656.5</v>
      </c>
      <c r="E382" s="38">
        <v>15442.65</v>
      </c>
      <c r="F382" s="38">
        <v>15314.699999999999</v>
      </c>
      <c r="G382" s="38">
        <v>15100.849999999999</v>
      </c>
      <c r="H382" s="38">
        <v>15784.45</v>
      </c>
      <c r="I382" s="38">
        <v>15998.3</v>
      </c>
      <c r="J382" s="38">
        <v>16126.250000000002</v>
      </c>
      <c r="K382" s="31">
        <v>15870.35</v>
      </c>
      <c r="L382" s="31">
        <v>15528.55</v>
      </c>
      <c r="M382" s="31">
        <v>4.156E-2</v>
      </c>
      <c r="N382" s="1"/>
      <c r="O382" s="1"/>
    </row>
    <row r="383" spans="1:15" ht="12.75" customHeight="1">
      <c r="A383" s="33">
        <v>373</v>
      </c>
      <c r="B383" s="58" t="s">
        <v>202</v>
      </c>
      <c r="C383" s="31">
        <v>61.35</v>
      </c>
      <c r="D383" s="38">
        <v>61.533333333333339</v>
      </c>
      <c r="E383" s="38">
        <v>60.866666666666674</v>
      </c>
      <c r="F383" s="38">
        <v>60.383333333333333</v>
      </c>
      <c r="G383" s="38">
        <v>59.716666666666669</v>
      </c>
      <c r="H383" s="38">
        <v>62.01666666666668</v>
      </c>
      <c r="I383" s="38">
        <v>62.683333333333351</v>
      </c>
      <c r="J383" s="38">
        <v>63.166666666666686</v>
      </c>
      <c r="K383" s="31">
        <v>62.2</v>
      </c>
      <c r="L383" s="31">
        <v>61.05</v>
      </c>
      <c r="M383" s="31">
        <v>307.29374000000001</v>
      </c>
      <c r="N383" s="1"/>
      <c r="O383" s="1"/>
    </row>
    <row r="384" spans="1:15" ht="12.75" customHeight="1">
      <c r="A384" s="33">
        <v>374</v>
      </c>
      <c r="B384" s="58" t="s">
        <v>206</v>
      </c>
      <c r="C384" s="31">
        <v>1565.45</v>
      </c>
      <c r="D384" s="38">
        <v>1567.4166666666667</v>
      </c>
      <c r="E384" s="38">
        <v>1540.3833333333334</v>
      </c>
      <c r="F384" s="38">
        <v>1515.3166666666666</v>
      </c>
      <c r="G384" s="38">
        <v>1488.2833333333333</v>
      </c>
      <c r="H384" s="38">
        <v>1592.4833333333336</v>
      </c>
      <c r="I384" s="38">
        <v>1619.5166666666669</v>
      </c>
      <c r="J384" s="38">
        <v>1644.5833333333337</v>
      </c>
      <c r="K384" s="31">
        <v>1594.45</v>
      </c>
      <c r="L384" s="31">
        <v>1542.35</v>
      </c>
      <c r="M384" s="31">
        <v>13.78688</v>
      </c>
      <c r="N384" s="1"/>
      <c r="O384" s="1"/>
    </row>
    <row r="385" spans="1:15" ht="12.75" customHeight="1">
      <c r="A385" s="33">
        <v>375</v>
      </c>
      <c r="B385" s="58" t="s">
        <v>488</v>
      </c>
      <c r="C385" s="31">
        <v>427.35</v>
      </c>
      <c r="D385" s="38">
        <v>428.56666666666666</v>
      </c>
      <c r="E385" s="38">
        <v>423.7833333333333</v>
      </c>
      <c r="F385" s="38">
        <v>420.21666666666664</v>
      </c>
      <c r="G385" s="38">
        <v>415.43333333333328</v>
      </c>
      <c r="H385" s="38">
        <v>432.13333333333333</v>
      </c>
      <c r="I385" s="38">
        <v>436.91666666666674</v>
      </c>
      <c r="J385" s="38">
        <v>440.48333333333335</v>
      </c>
      <c r="K385" s="31">
        <v>433.35</v>
      </c>
      <c r="L385" s="31">
        <v>425</v>
      </c>
      <c r="M385" s="31">
        <v>1.6991400000000001</v>
      </c>
      <c r="N385" s="1"/>
      <c r="O385" s="1"/>
    </row>
    <row r="386" spans="1:15" ht="12.75" customHeight="1">
      <c r="A386" s="33">
        <v>376</v>
      </c>
      <c r="B386" s="58" t="s">
        <v>491</v>
      </c>
      <c r="C386" s="31">
        <v>1447.85</v>
      </c>
      <c r="D386" s="38">
        <v>1451.6166666666668</v>
      </c>
      <c r="E386" s="38">
        <v>1425.2333333333336</v>
      </c>
      <c r="F386" s="38">
        <v>1402.6166666666668</v>
      </c>
      <c r="G386" s="38">
        <v>1376.2333333333336</v>
      </c>
      <c r="H386" s="38">
        <v>1474.2333333333336</v>
      </c>
      <c r="I386" s="38">
        <v>1500.6166666666668</v>
      </c>
      <c r="J386" s="38">
        <v>1523.2333333333336</v>
      </c>
      <c r="K386" s="31">
        <v>1478</v>
      </c>
      <c r="L386" s="31">
        <v>1429</v>
      </c>
      <c r="M386" s="31">
        <v>4.3916899999999996</v>
      </c>
      <c r="N386" s="1"/>
      <c r="O386" s="1"/>
    </row>
    <row r="387" spans="1:15" ht="12.75" customHeight="1">
      <c r="A387" s="33">
        <v>377</v>
      </c>
      <c r="B387" s="58" t="s">
        <v>492</v>
      </c>
      <c r="C387" s="31">
        <v>125.1</v>
      </c>
      <c r="D387" s="38">
        <v>125.38333333333333</v>
      </c>
      <c r="E387" s="38">
        <v>124.26666666666665</v>
      </c>
      <c r="F387" s="38">
        <v>123.43333333333332</v>
      </c>
      <c r="G387" s="38">
        <v>122.31666666666665</v>
      </c>
      <c r="H387" s="38">
        <v>126.21666666666665</v>
      </c>
      <c r="I387" s="38">
        <v>127.33333333333333</v>
      </c>
      <c r="J387" s="38">
        <v>128.16666666666666</v>
      </c>
      <c r="K387" s="31">
        <v>126.5</v>
      </c>
      <c r="L387" s="31">
        <v>124.55</v>
      </c>
      <c r="M387" s="31">
        <v>292.34876000000003</v>
      </c>
      <c r="N387" s="1"/>
      <c r="O387" s="1"/>
    </row>
    <row r="388" spans="1:15" ht="12.75" customHeight="1">
      <c r="A388" s="33">
        <v>378</v>
      </c>
      <c r="B388" s="58" t="s">
        <v>207</v>
      </c>
      <c r="C388" s="31">
        <v>170</v>
      </c>
      <c r="D388" s="38">
        <v>170.98333333333335</v>
      </c>
      <c r="E388" s="38">
        <v>168.41666666666669</v>
      </c>
      <c r="F388" s="38">
        <v>166.83333333333334</v>
      </c>
      <c r="G388" s="38">
        <v>164.26666666666668</v>
      </c>
      <c r="H388" s="38">
        <v>172.56666666666669</v>
      </c>
      <c r="I388" s="38">
        <v>175.13333333333335</v>
      </c>
      <c r="J388" s="38">
        <v>176.7166666666667</v>
      </c>
      <c r="K388" s="31">
        <v>173.55</v>
      </c>
      <c r="L388" s="31">
        <v>169.4</v>
      </c>
      <c r="M388" s="31">
        <v>18.166149999999998</v>
      </c>
      <c r="N388" s="1"/>
      <c r="O388" s="1"/>
    </row>
    <row r="389" spans="1:15" ht="12.75" customHeight="1">
      <c r="A389" s="33">
        <v>379</v>
      </c>
      <c r="B389" s="58" t="s">
        <v>493</v>
      </c>
      <c r="C389" s="31">
        <v>1102.7</v>
      </c>
      <c r="D389" s="38">
        <v>1106.3166666666666</v>
      </c>
      <c r="E389" s="38">
        <v>1086.3833333333332</v>
      </c>
      <c r="F389" s="38">
        <v>1070.0666666666666</v>
      </c>
      <c r="G389" s="38">
        <v>1050.1333333333332</v>
      </c>
      <c r="H389" s="38">
        <v>1122.6333333333332</v>
      </c>
      <c r="I389" s="38">
        <v>1142.5666666666666</v>
      </c>
      <c r="J389" s="38">
        <v>1158.8833333333332</v>
      </c>
      <c r="K389" s="31">
        <v>1126.25</v>
      </c>
      <c r="L389" s="31">
        <v>1090</v>
      </c>
      <c r="M389" s="31">
        <v>6.58535</v>
      </c>
      <c r="N389" s="1"/>
      <c r="O389" s="1"/>
    </row>
    <row r="390" spans="1:15" ht="12.75" customHeight="1">
      <c r="A390" s="33">
        <v>380</v>
      </c>
      <c r="B390" s="58" t="s">
        <v>494</v>
      </c>
      <c r="C390" s="31">
        <v>516.4</v>
      </c>
      <c r="D390" s="38">
        <v>521.76666666666665</v>
      </c>
      <c r="E390" s="38">
        <v>509.83333333333326</v>
      </c>
      <c r="F390" s="38">
        <v>503.26666666666665</v>
      </c>
      <c r="G390" s="38">
        <v>491.33333333333326</v>
      </c>
      <c r="H390" s="38">
        <v>528.33333333333326</v>
      </c>
      <c r="I390" s="38">
        <v>540.26666666666665</v>
      </c>
      <c r="J390" s="38">
        <v>546.83333333333326</v>
      </c>
      <c r="K390" s="31">
        <v>533.70000000000005</v>
      </c>
      <c r="L390" s="31">
        <v>515.20000000000005</v>
      </c>
      <c r="M390" s="31">
        <v>27.471959999999999</v>
      </c>
      <c r="N390" s="1"/>
      <c r="O390" s="1"/>
    </row>
    <row r="391" spans="1:15" ht="12.75" customHeight="1">
      <c r="A391" s="33">
        <v>381</v>
      </c>
      <c r="B391" s="58" t="s">
        <v>495</v>
      </c>
      <c r="C391" s="31">
        <v>218.55</v>
      </c>
      <c r="D391" s="38">
        <v>218.66666666666666</v>
      </c>
      <c r="E391" s="38">
        <v>216.88333333333333</v>
      </c>
      <c r="F391" s="38">
        <v>215.21666666666667</v>
      </c>
      <c r="G391" s="38">
        <v>213.43333333333334</v>
      </c>
      <c r="H391" s="38">
        <v>220.33333333333331</v>
      </c>
      <c r="I391" s="38">
        <v>222.11666666666667</v>
      </c>
      <c r="J391" s="38">
        <v>223.7833333333333</v>
      </c>
      <c r="K391" s="31">
        <v>220.45</v>
      </c>
      <c r="L391" s="31">
        <v>217</v>
      </c>
      <c r="M391" s="31">
        <v>5.6805899999999996</v>
      </c>
      <c r="N391" s="1"/>
      <c r="O391" s="1"/>
    </row>
    <row r="392" spans="1:15" ht="12.75" customHeight="1">
      <c r="A392" s="33">
        <v>382</v>
      </c>
      <c r="B392" s="58" t="s">
        <v>496</v>
      </c>
      <c r="C392" s="31">
        <v>116.55</v>
      </c>
      <c r="D392" s="38">
        <v>116.51666666666667</v>
      </c>
      <c r="E392" s="38">
        <v>115.28333333333333</v>
      </c>
      <c r="F392" s="38">
        <v>114.01666666666667</v>
      </c>
      <c r="G392" s="38">
        <v>112.78333333333333</v>
      </c>
      <c r="H392" s="38">
        <v>117.78333333333333</v>
      </c>
      <c r="I392" s="38">
        <v>119.01666666666665</v>
      </c>
      <c r="J392" s="38">
        <v>120.28333333333333</v>
      </c>
      <c r="K392" s="31">
        <v>117.75</v>
      </c>
      <c r="L392" s="31">
        <v>115.25</v>
      </c>
      <c r="M392" s="31">
        <v>43.70393</v>
      </c>
      <c r="N392" s="1"/>
      <c r="O392" s="1"/>
    </row>
    <row r="393" spans="1:15" ht="12.75" customHeight="1">
      <c r="A393" s="33">
        <v>383</v>
      </c>
      <c r="B393" s="58" t="s">
        <v>497</v>
      </c>
      <c r="C393" s="31">
        <v>2650.35</v>
      </c>
      <c r="D393" s="38">
        <v>2659.1166666666668</v>
      </c>
      <c r="E393" s="38">
        <v>2621.2333333333336</v>
      </c>
      <c r="F393" s="38">
        <v>2592.1166666666668</v>
      </c>
      <c r="G393" s="38">
        <v>2554.2333333333336</v>
      </c>
      <c r="H393" s="38">
        <v>2688.2333333333336</v>
      </c>
      <c r="I393" s="38">
        <v>2726.1166666666668</v>
      </c>
      <c r="J393" s="38">
        <v>2755.2333333333336</v>
      </c>
      <c r="K393" s="31">
        <v>2697</v>
      </c>
      <c r="L393" s="31">
        <v>2630</v>
      </c>
      <c r="M393" s="31">
        <v>0.32679999999999998</v>
      </c>
      <c r="N393" s="1"/>
      <c r="O393" s="1"/>
    </row>
    <row r="394" spans="1:15" ht="12.75" customHeight="1">
      <c r="A394" s="33">
        <v>384</v>
      </c>
      <c r="B394" s="58" t="s">
        <v>498</v>
      </c>
      <c r="C394" s="31">
        <v>40.75</v>
      </c>
      <c r="D394" s="38">
        <v>41.199999999999996</v>
      </c>
      <c r="E394" s="38">
        <v>40.04999999999999</v>
      </c>
      <c r="F394" s="38">
        <v>39.349999999999994</v>
      </c>
      <c r="G394" s="38">
        <v>38.199999999999989</v>
      </c>
      <c r="H394" s="38">
        <v>41.899999999999991</v>
      </c>
      <c r="I394" s="38">
        <v>43.05</v>
      </c>
      <c r="J394" s="38">
        <v>43.749999999999993</v>
      </c>
      <c r="K394" s="31">
        <v>42.35</v>
      </c>
      <c r="L394" s="31">
        <v>40.5</v>
      </c>
      <c r="M394" s="31">
        <v>22.111059999999998</v>
      </c>
      <c r="N394" s="1"/>
      <c r="O394" s="1"/>
    </row>
    <row r="395" spans="1:15" ht="12.75" customHeight="1">
      <c r="A395" s="33">
        <v>385</v>
      </c>
      <c r="B395" s="58" t="s">
        <v>499</v>
      </c>
      <c r="C395" s="31">
        <v>1884.6</v>
      </c>
      <c r="D395" s="38">
        <v>1895.7</v>
      </c>
      <c r="E395" s="38">
        <v>1866.4</v>
      </c>
      <c r="F395" s="38">
        <v>1848.2</v>
      </c>
      <c r="G395" s="38">
        <v>1818.9</v>
      </c>
      <c r="H395" s="38">
        <v>1913.9</v>
      </c>
      <c r="I395" s="38">
        <v>1943.1999999999998</v>
      </c>
      <c r="J395" s="38">
        <v>1961.4</v>
      </c>
      <c r="K395" s="31">
        <v>1925</v>
      </c>
      <c r="L395" s="31">
        <v>1877.5</v>
      </c>
      <c r="M395" s="31">
        <v>1.08</v>
      </c>
      <c r="N395" s="1"/>
      <c r="O395" s="1"/>
    </row>
    <row r="396" spans="1:15" ht="12.75" customHeight="1">
      <c r="A396" s="33">
        <v>386</v>
      </c>
      <c r="B396" s="58" t="s">
        <v>209</v>
      </c>
      <c r="C396" s="31">
        <v>224.6</v>
      </c>
      <c r="D396" s="38">
        <v>226.38333333333335</v>
      </c>
      <c r="E396" s="38">
        <v>222.01666666666671</v>
      </c>
      <c r="F396" s="38">
        <v>219.43333333333337</v>
      </c>
      <c r="G396" s="38">
        <v>215.06666666666672</v>
      </c>
      <c r="H396" s="38">
        <v>228.9666666666667</v>
      </c>
      <c r="I396" s="38">
        <v>233.33333333333331</v>
      </c>
      <c r="J396" s="38">
        <v>235.91666666666669</v>
      </c>
      <c r="K396" s="31">
        <v>230.75</v>
      </c>
      <c r="L396" s="31">
        <v>223.8</v>
      </c>
      <c r="M396" s="31">
        <v>102.86288</v>
      </c>
      <c r="N396" s="1"/>
      <c r="O396" s="1"/>
    </row>
    <row r="397" spans="1:15" ht="12.75" customHeight="1">
      <c r="A397" s="33">
        <v>387</v>
      </c>
      <c r="B397" s="58" t="s">
        <v>210</v>
      </c>
      <c r="C397" s="31">
        <v>200</v>
      </c>
      <c r="D397" s="38">
        <v>200.85</v>
      </c>
      <c r="E397" s="38">
        <v>197.14999999999998</v>
      </c>
      <c r="F397" s="38">
        <v>194.29999999999998</v>
      </c>
      <c r="G397" s="38">
        <v>190.59999999999997</v>
      </c>
      <c r="H397" s="38">
        <v>203.7</v>
      </c>
      <c r="I397" s="38">
        <v>207.39999999999998</v>
      </c>
      <c r="J397" s="38">
        <v>210.25</v>
      </c>
      <c r="K397" s="31">
        <v>204.55</v>
      </c>
      <c r="L397" s="31">
        <v>198</v>
      </c>
      <c r="M397" s="31">
        <v>162.75496999999999</v>
      </c>
      <c r="N397" s="1"/>
      <c r="O397" s="1"/>
    </row>
    <row r="398" spans="1:15" ht="12.75" customHeight="1">
      <c r="A398" s="33">
        <v>388</v>
      </c>
      <c r="B398" s="58" t="s">
        <v>500</v>
      </c>
      <c r="C398" s="31">
        <v>183.2</v>
      </c>
      <c r="D398" s="38">
        <v>182.70000000000002</v>
      </c>
      <c r="E398" s="38">
        <v>181.10000000000002</v>
      </c>
      <c r="F398" s="38">
        <v>179</v>
      </c>
      <c r="G398" s="38">
        <v>177.4</v>
      </c>
      <c r="H398" s="38">
        <v>184.80000000000004</v>
      </c>
      <c r="I398" s="38">
        <v>186.4</v>
      </c>
      <c r="J398" s="38">
        <v>188.50000000000006</v>
      </c>
      <c r="K398" s="31">
        <v>184.3</v>
      </c>
      <c r="L398" s="31">
        <v>180.6</v>
      </c>
      <c r="M398" s="31">
        <v>11.90959</v>
      </c>
      <c r="N398" s="1"/>
      <c r="O398" s="1"/>
    </row>
    <row r="399" spans="1:15" ht="12.75" customHeight="1">
      <c r="A399" s="33">
        <v>389</v>
      </c>
      <c r="B399" s="58" t="s">
        <v>501</v>
      </c>
      <c r="C399" s="31">
        <v>931.05</v>
      </c>
      <c r="D399" s="38">
        <v>935.93333333333339</v>
      </c>
      <c r="E399" s="38">
        <v>923.16666666666674</v>
      </c>
      <c r="F399" s="38">
        <v>915.2833333333333</v>
      </c>
      <c r="G399" s="38">
        <v>902.51666666666665</v>
      </c>
      <c r="H399" s="38">
        <v>943.81666666666683</v>
      </c>
      <c r="I399" s="38">
        <v>956.58333333333348</v>
      </c>
      <c r="J399" s="38">
        <v>964.46666666666692</v>
      </c>
      <c r="K399" s="31">
        <v>948.7</v>
      </c>
      <c r="L399" s="31">
        <v>928.05</v>
      </c>
      <c r="M399" s="31">
        <v>1.3076700000000001</v>
      </c>
      <c r="N399" s="1"/>
      <c r="O399" s="1"/>
    </row>
    <row r="400" spans="1:15" ht="12.75" customHeight="1">
      <c r="A400" s="33">
        <v>390</v>
      </c>
      <c r="B400" s="58" t="s">
        <v>211</v>
      </c>
      <c r="C400" s="31">
        <v>2513.1999999999998</v>
      </c>
      <c r="D400" s="38">
        <v>2525.8333333333335</v>
      </c>
      <c r="E400" s="38">
        <v>2492.666666666667</v>
      </c>
      <c r="F400" s="38">
        <v>2472.1333333333337</v>
      </c>
      <c r="G400" s="38">
        <v>2438.9666666666672</v>
      </c>
      <c r="H400" s="38">
        <v>2546.3666666666668</v>
      </c>
      <c r="I400" s="38">
        <v>2579.5333333333338</v>
      </c>
      <c r="J400" s="38">
        <v>2600.0666666666666</v>
      </c>
      <c r="K400" s="31">
        <v>2559</v>
      </c>
      <c r="L400" s="31">
        <v>2505.3000000000002</v>
      </c>
      <c r="M400" s="31">
        <v>47.683160000000001</v>
      </c>
      <c r="N400" s="1"/>
      <c r="O400" s="1"/>
    </row>
    <row r="401" spans="1:15" ht="12.75" customHeight="1">
      <c r="A401" s="33">
        <v>391</v>
      </c>
      <c r="B401" s="58" t="s">
        <v>502</v>
      </c>
      <c r="C401" s="31">
        <v>115.25</v>
      </c>
      <c r="D401" s="38">
        <v>116.25</v>
      </c>
      <c r="E401" s="38">
        <v>113.5</v>
      </c>
      <c r="F401" s="38">
        <v>111.75</v>
      </c>
      <c r="G401" s="38">
        <v>109</v>
      </c>
      <c r="H401" s="38">
        <v>118</v>
      </c>
      <c r="I401" s="38">
        <v>120.75</v>
      </c>
      <c r="J401" s="38">
        <v>122.5</v>
      </c>
      <c r="K401" s="31">
        <v>119</v>
      </c>
      <c r="L401" s="31">
        <v>114.5</v>
      </c>
      <c r="M401" s="31">
        <v>8.9815400000000007</v>
      </c>
      <c r="N401" s="1"/>
      <c r="O401" s="1"/>
    </row>
    <row r="402" spans="1:15" ht="12.75" customHeight="1">
      <c r="A402" s="33">
        <v>392</v>
      </c>
      <c r="B402" s="58" t="s">
        <v>489</v>
      </c>
      <c r="C402" s="31">
        <v>678.8</v>
      </c>
      <c r="D402" s="38">
        <v>671.66666666666663</v>
      </c>
      <c r="E402" s="38">
        <v>654.43333333333328</v>
      </c>
      <c r="F402" s="38">
        <v>630.06666666666661</v>
      </c>
      <c r="G402" s="38">
        <v>612.83333333333326</v>
      </c>
      <c r="H402" s="38">
        <v>696.0333333333333</v>
      </c>
      <c r="I402" s="38">
        <v>713.26666666666665</v>
      </c>
      <c r="J402" s="38">
        <v>737.63333333333333</v>
      </c>
      <c r="K402" s="31">
        <v>688.9</v>
      </c>
      <c r="L402" s="31">
        <v>647.29999999999995</v>
      </c>
      <c r="M402" s="31">
        <v>12.25653</v>
      </c>
      <c r="N402" s="1"/>
      <c r="O402" s="1"/>
    </row>
    <row r="403" spans="1:15" ht="12.75" customHeight="1">
      <c r="A403" s="33">
        <v>393</v>
      </c>
      <c r="B403" s="58" t="s">
        <v>490</v>
      </c>
      <c r="C403" s="31">
        <v>465.45</v>
      </c>
      <c r="D403" s="38">
        <v>463.68333333333334</v>
      </c>
      <c r="E403" s="38">
        <v>455.81666666666666</v>
      </c>
      <c r="F403" s="38">
        <v>446.18333333333334</v>
      </c>
      <c r="G403" s="38">
        <v>438.31666666666666</v>
      </c>
      <c r="H403" s="38">
        <v>473.31666666666666</v>
      </c>
      <c r="I403" s="38">
        <v>481.18333333333334</v>
      </c>
      <c r="J403" s="38">
        <v>490.81666666666666</v>
      </c>
      <c r="K403" s="31">
        <v>471.55</v>
      </c>
      <c r="L403" s="31">
        <v>454.05</v>
      </c>
      <c r="M403" s="31">
        <v>15.34878</v>
      </c>
      <c r="N403" s="1"/>
      <c r="O403" s="1"/>
    </row>
    <row r="404" spans="1:15" ht="12.75" customHeight="1">
      <c r="A404" s="33">
        <v>394</v>
      </c>
      <c r="B404" s="58" t="s">
        <v>503</v>
      </c>
      <c r="C404" s="31">
        <v>843.7</v>
      </c>
      <c r="D404" s="38">
        <v>844.56666666666661</v>
      </c>
      <c r="E404" s="38">
        <v>837.13333333333321</v>
      </c>
      <c r="F404" s="38">
        <v>830.56666666666661</v>
      </c>
      <c r="G404" s="38">
        <v>823.13333333333321</v>
      </c>
      <c r="H404" s="38">
        <v>851.13333333333321</v>
      </c>
      <c r="I404" s="38">
        <v>858.56666666666661</v>
      </c>
      <c r="J404" s="38">
        <v>865.13333333333321</v>
      </c>
      <c r="K404" s="31">
        <v>852</v>
      </c>
      <c r="L404" s="31">
        <v>838</v>
      </c>
      <c r="M404" s="31">
        <v>1.24003</v>
      </c>
      <c r="N404" s="1"/>
      <c r="O404" s="1"/>
    </row>
    <row r="405" spans="1:15" ht="12.75" customHeight="1">
      <c r="A405" s="33">
        <v>395</v>
      </c>
      <c r="B405" s="58" t="s">
        <v>504</v>
      </c>
      <c r="C405" s="31">
        <v>1525</v>
      </c>
      <c r="D405" s="38">
        <v>1515.3333333333333</v>
      </c>
      <c r="E405" s="38">
        <v>1501.6666666666665</v>
      </c>
      <c r="F405" s="38">
        <v>1478.3333333333333</v>
      </c>
      <c r="G405" s="38">
        <v>1464.6666666666665</v>
      </c>
      <c r="H405" s="38">
        <v>1538.6666666666665</v>
      </c>
      <c r="I405" s="38">
        <v>1552.333333333333</v>
      </c>
      <c r="J405" s="38">
        <v>1575.6666666666665</v>
      </c>
      <c r="K405" s="31">
        <v>1529</v>
      </c>
      <c r="L405" s="31">
        <v>1492</v>
      </c>
      <c r="M405" s="31">
        <v>4.8073300000000003</v>
      </c>
      <c r="N405" s="1"/>
      <c r="O405" s="1"/>
    </row>
    <row r="406" spans="1:15" ht="12.75" customHeight="1">
      <c r="A406" s="33">
        <v>396</v>
      </c>
      <c r="B406" s="58" t="s">
        <v>181</v>
      </c>
      <c r="C406" s="31">
        <v>98.9</v>
      </c>
      <c r="D406" s="38">
        <v>98.816666666666663</v>
      </c>
      <c r="E406" s="38">
        <v>98.133333333333326</v>
      </c>
      <c r="F406" s="38">
        <v>97.36666666666666</v>
      </c>
      <c r="G406" s="38">
        <v>96.683333333333323</v>
      </c>
      <c r="H406" s="38">
        <v>99.583333333333329</v>
      </c>
      <c r="I406" s="38">
        <v>100.26666666666667</v>
      </c>
      <c r="J406" s="38">
        <v>101.03333333333333</v>
      </c>
      <c r="K406" s="31">
        <v>99.5</v>
      </c>
      <c r="L406" s="31">
        <v>98.05</v>
      </c>
      <c r="M406" s="31">
        <v>56.23433</v>
      </c>
      <c r="N406" s="1"/>
      <c r="O406" s="1"/>
    </row>
    <row r="407" spans="1:15" ht="12.75" customHeight="1">
      <c r="A407" s="33">
        <v>397</v>
      </c>
      <c r="B407" s="58" t="s">
        <v>507</v>
      </c>
      <c r="C407" s="31">
        <v>6999.2</v>
      </c>
      <c r="D407" s="38">
        <v>7016.9333333333334</v>
      </c>
      <c r="E407" s="38">
        <v>6934.666666666667</v>
      </c>
      <c r="F407" s="38">
        <v>6870.1333333333332</v>
      </c>
      <c r="G407" s="38">
        <v>6787.8666666666668</v>
      </c>
      <c r="H407" s="38">
        <v>7081.4666666666672</v>
      </c>
      <c r="I407" s="38">
        <v>7163.7333333333336</v>
      </c>
      <c r="J407" s="38">
        <v>7228.2666666666673</v>
      </c>
      <c r="K407" s="31">
        <v>7099.2</v>
      </c>
      <c r="L407" s="31">
        <v>6952.4</v>
      </c>
      <c r="M407" s="31">
        <v>9.9010000000000001E-2</v>
      </c>
      <c r="N407" s="1"/>
      <c r="O407" s="1"/>
    </row>
    <row r="408" spans="1:15" ht="12.75" customHeight="1">
      <c r="A408" s="33">
        <v>398</v>
      </c>
      <c r="B408" s="58" t="s">
        <v>508</v>
      </c>
      <c r="C408" s="31">
        <v>1357.4</v>
      </c>
      <c r="D408" s="38">
        <v>1365.8166666666666</v>
      </c>
      <c r="E408" s="38">
        <v>1341.6333333333332</v>
      </c>
      <c r="F408" s="38">
        <v>1325.8666666666666</v>
      </c>
      <c r="G408" s="38">
        <v>1301.6833333333332</v>
      </c>
      <c r="H408" s="38">
        <v>1381.5833333333333</v>
      </c>
      <c r="I408" s="38">
        <v>1405.7666666666667</v>
      </c>
      <c r="J408" s="38">
        <v>1421.5333333333333</v>
      </c>
      <c r="K408" s="31">
        <v>1390</v>
      </c>
      <c r="L408" s="31">
        <v>1350.05</v>
      </c>
      <c r="M408" s="31">
        <v>0.30631000000000003</v>
      </c>
      <c r="N408" s="1"/>
      <c r="O408" s="1"/>
    </row>
    <row r="409" spans="1:15" ht="12.75" customHeight="1">
      <c r="A409" s="33">
        <v>399</v>
      </c>
      <c r="B409" s="58" t="s">
        <v>213</v>
      </c>
      <c r="C409" s="31">
        <v>881.35</v>
      </c>
      <c r="D409" s="38">
        <v>871.2833333333333</v>
      </c>
      <c r="E409" s="38">
        <v>859.06666666666661</v>
      </c>
      <c r="F409" s="38">
        <v>836.7833333333333</v>
      </c>
      <c r="G409" s="38">
        <v>824.56666666666661</v>
      </c>
      <c r="H409" s="38">
        <v>893.56666666666661</v>
      </c>
      <c r="I409" s="38">
        <v>905.7833333333333</v>
      </c>
      <c r="J409" s="38">
        <v>928.06666666666661</v>
      </c>
      <c r="K409" s="31">
        <v>883.5</v>
      </c>
      <c r="L409" s="31">
        <v>849</v>
      </c>
      <c r="M409" s="31">
        <v>17.636790000000001</v>
      </c>
      <c r="N409" s="1"/>
      <c r="O409" s="1"/>
    </row>
    <row r="410" spans="1:15" ht="12.75" customHeight="1">
      <c r="A410" s="33">
        <v>400</v>
      </c>
      <c r="B410" s="58" t="s">
        <v>214</v>
      </c>
      <c r="C410" s="31">
        <v>1279.95</v>
      </c>
      <c r="D410" s="38">
        <v>1275.3499999999999</v>
      </c>
      <c r="E410" s="38">
        <v>1265.6999999999998</v>
      </c>
      <c r="F410" s="38">
        <v>1251.4499999999998</v>
      </c>
      <c r="G410" s="38">
        <v>1241.7999999999997</v>
      </c>
      <c r="H410" s="38">
        <v>1289.5999999999999</v>
      </c>
      <c r="I410" s="38">
        <v>1299.25</v>
      </c>
      <c r="J410" s="38">
        <v>1313.5</v>
      </c>
      <c r="K410" s="31">
        <v>1285</v>
      </c>
      <c r="L410" s="31">
        <v>1261.0999999999999</v>
      </c>
      <c r="M410" s="31">
        <v>12.19778</v>
      </c>
      <c r="N410" s="1"/>
      <c r="O410" s="1"/>
    </row>
    <row r="411" spans="1:15" ht="12.75" customHeight="1">
      <c r="A411" s="33">
        <v>401</v>
      </c>
      <c r="B411" s="58" t="s">
        <v>509</v>
      </c>
      <c r="C411" s="31">
        <v>3104</v>
      </c>
      <c r="D411" s="38">
        <v>3115.2833333333333</v>
      </c>
      <c r="E411" s="38">
        <v>3083.7666666666664</v>
      </c>
      <c r="F411" s="38">
        <v>3063.5333333333333</v>
      </c>
      <c r="G411" s="38">
        <v>3032.0166666666664</v>
      </c>
      <c r="H411" s="38">
        <v>3135.5166666666664</v>
      </c>
      <c r="I411" s="38">
        <v>3167.0333333333338</v>
      </c>
      <c r="J411" s="38">
        <v>3187.2666666666664</v>
      </c>
      <c r="K411" s="31">
        <v>3146.8</v>
      </c>
      <c r="L411" s="31">
        <v>3095.05</v>
      </c>
      <c r="M411" s="31">
        <v>0.80591999999999997</v>
      </c>
      <c r="N411" s="1"/>
      <c r="O411" s="1"/>
    </row>
    <row r="412" spans="1:15" ht="12.75" customHeight="1">
      <c r="A412" s="33">
        <v>402</v>
      </c>
      <c r="B412" s="58" t="s">
        <v>510</v>
      </c>
      <c r="C412" s="31">
        <v>440.75</v>
      </c>
      <c r="D412" s="38">
        <v>440.40000000000003</v>
      </c>
      <c r="E412" s="38">
        <v>437.40000000000009</v>
      </c>
      <c r="F412" s="38">
        <v>434.05000000000007</v>
      </c>
      <c r="G412" s="38">
        <v>431.05000000000013</v>
      </c>
      <c r="H412" s="38">
        <v>443.75000000000006</v>
      </c>
      <c r="I412" s="38">
        <v>446.74999999999994</v>
      </c>
      <c r="J412" s="38">
        <v>450.1</v>
      </c>
      <c r="K412" s="31">
        <v>443.4</v>
      </c>
      <c r="L412" s="31">
        <v>437.05</v>
      </c>
      <c r="M412" s="31">
        <v>1.52006</v>
      </c>
      <c r="N412" s="1"/>
      <c r="O412" s="1"/>
    </row>
    <row r="413" spans="1:15" ht="12.75" customHeight="1">
      <c r="A413" s="33">
        <v>403</v>
      </c>
      <c r="B413" s="58" t="s">
        <v>511</v>
      </c>
      <c r="C413" s="31">
        <v>809.8</v>
      </c>
      <c r="D413" s="38">
        <v>808.88333333333333</v>
      </c>
      <c r="E413" s="38">
        <v>793.06666666666661</v>
      </c>
      <c r="F413" s="38">
        <v>776.33333333333326</v>
      </c>
      <c r="G413" s="38">
        <v>760.51666666666654</v>
      </c>
      <c r="H413" s="38">
        <v>825.61666666666667</v>
      </c>
      <c r="I413" s="38">
        <v>841.43333333333351</v>
      </c>
      <c r="J413" s="38">
        <v>858.16666666666674</v>
      </c>
      <c r="K413" s="31">
        <v>824.7</v>
      </c>
      <c r="L413" s="31">
        <v>792.15</v>
      </c>
      <c r="M413" s="31">
        <v>1.7653099999999999</v>
      </c>
      <c r="N413" s="1"/>
      <c r="O413" s="1"/>
    </row>
    <row r="414" spans="1:15" ht="12.75" customHeight="1">
      <c r="A414" s="33">
        <v>404</v>
      </c>
      <c r="B414" t="s">
        <v>216</v>
      </c>
      <c r="C414" s="31">
        <v>24102.05</v>
      </c>
      <c r="D414" s="38">
        <v>24094.3</v>
      </c>
      <c r="E414" s="38">
        <v>23988.6</v>
      </c>
      <c r="F414" s="38">
        <v>23875.149999999998</v>
      </c>
      <c r="G414" s="38">
        <v>23769.449999999997</v>
      </c>
      <c r="H414" s="38">
        <v>24207.75</v>
      </c>
      <c r="I414" s="38">
        <v>24313.450000000004</v>
      </c>
      <c r="J414" s="38">
        <v>24426.9</v>
      </c>
      <c r="K414" s="31">
        <v>24200</v>
      </c>
      <c r="L414" s="31">
        <v>23980.85</v>
      </c>
      <c r="M414" s="31">
        <v>0.47864000000000001</v>
      </c>
      <c r="N414" s="1"/>
      <c r="O414" s="1"/>
    </row>
    <row r="415" spans="1:15" ht="12.75" customHeight="1">
      <c r="A415" s="33">
        <v>405</v>
      </c>
      <c r="B415" s="58" t="s">
        <v>512</v>
      </c>
      <c r="C415" s="31">
        <v>46.1</v>
      </c>
      <c r="D415" s="38">
        <v>46.1</v>
      </c>
      <c r="E415" s="38">
        <v>45.7</v>
      </c>
      <c r="F415" s="38">
        <v>45.300000000000004</v>
      </c>
      <c r="G415" s="38">
        <v>44.900000000000006</v>
      </c>
      <c r="H415" s="38">
        <v>46.5</v>
      </c>
      <c r="I415" s="38">
        <v>46.899999999999991</v>
      </c>
      <c r="J415" s="38">
        <v>47.3</v>
      </c>
      <c r="K415" s="31">
        <v>46.5</v>
      </c>
      <c r="L415" s="31">
        <v>45.7</v>
      </c>
      <c r="M415" s="31">
        <v>49.867089999999997</v>
      </c>
      <c r="N415" s="1"/>
      <c r="O415" s="1"/>
    </row>
    <row r="416" spans="1:15" ht="12.75" customHeight="1">
      <c r="A416" s="33">
        <v>406</v>
      </c>
      <c r="B416" s="58" t="s">
        <v>219</v>
      </c>
      <c r="C416" s="31">
        <v>1853.7</v>
      </c>
      <c r="D416" s="38">
        <v>1866.5666666666666</v>
      </c>
      <c r="E416" s="38">
        <v>1832.1333333333332</v>
      </c>
      <c r="F416" s="38">
        <v>1810.5666666666666</v>
      </c>
      <c r="G416" s="38">
        <v>1776.1333333333332</v>
      </c>
      <c r="H416" s="38">
        <v>1888.1333333333332</v>
      </c>
      <c r="I416" s="38">
        <v>1922.5666666666666</v>
      </c>
      <c r="J416" s="38">
        <v>1944.1333333333332</v>
      </c>
      <c r="K416" s="31">
        <v>1901</v>
      </c>
      <c r="L416" s="31">
        <v>1845</v>
      </c>
      <c r="M416" s="31">
        <v>10.69042</v>
      </c>
      <c r="N416" s="1"/>
      <c r="O416" s="1"/>
    </row>
    <row r="417" spans="1:15" ht="12.75" customHeight="1">
      <c r="A417" s="33">
        <v>407</v>
      </c>
      <c r="B417" s="58" t="s">
        <v>513</v>
      </c>
      <c r="C417" s="31">
        <v>393.75</v>
      </c>
      <c r="D417" s="38">
        <v>393.38333333333338</v>
      </c>
      <c r="E417" s="38">
        <v>387.76666666666677</v>
      </c>
      <c r="F417" s="38">
        <v>381.78333333333336</v>
      </c>
      <c r="G417" s="38">
        <v>376.16666666666674</v>
      </c>
      <c r="H417" s="38">
        <v>399.36666666666679</v>
      </c>
      <c r="I417" s="38">
        <v>404.98333333333346</v>
      </c>
      <c r="J417" s="38">
        <v>410.96666666666681</v>
      </c>
      <c r="K417" s="31">
        <v>399</v>
      </c>
      <c r="L417" s="31">
        <v>387.4</v>
      </c>
      <c r="M417" s="31">
        <v>6.59626</v>
      </c>
      <c r="N417" s="1"/>
      <c r="O417" s="1"/>
    </row>
    <row r="418" spans="1:15" ht="12.75" customHeight="1">
      <c r="A418" s="33">
        <v>408</v>
      </c>
      <c r="B418" s="58" t="s">
        <v>217</v>
      </c>
      <c r="C418" s="31">
        <v>3890.95</v>
      </c>
      <c r="D418" s="38">
        <v>3924.65</v>
      </c>
      <c r="E418" s="38">
        <v>3844.3</v>
      </c>
      <c r="F418" s="38">
        <v>3797.65</v>
      </c>
      <c r="G418" s="38">
        <v>3717.3</v>
      </c>
      <c r="H418" s="38">
        <v>3971.3</v>
      </c>
      <c r="I418" s="38">
        <v>4051.6499999999996</v>
      </c>
      <c r="J418" s="38">
        <v>4098.3</v>
      </c>
      <c r="K418" s="31">
        <v>4005</v>
      </c>
      <c r="L418" s="31">
        <v>3878</v>
      </c>
      <c r="M418" s="31">
        <v>3.2809499999999998</v>
      </c>
      <c r="N418" s="1"/>
      <c r="O418" s="1"/>
    </row>
    <row r="419" spans="1:15" ht="12.75" customHeight="1">
      <c r="A419" s="33">
        <v>409</v>
      </c>
      <c r="B419" s="58" t="s">
        <v>505</v>
      </c>
      <c r="C419" s="31">
        <v>56.95</v>
      </c>
      <c r="D419" s="38">
        <v>57.083333333333336</v>
      </c>
      <c r="E419" s="38">
        <v>56.516666666666673</v>
      </c>
      <c r="F419" s="38">
        <v>56.083333333333336</v>
      </c>
      <c r="G419" s="38">
        <v>55.516666666666673</v>
      </c>
      <c r="H419" s="38">
        <v>57.516666666666673</v>
      </c>
      <c r="I419" s="38">
        <v>58.083333333333336</v>
      </c>
      <c r="J419" s="38">
        <v>58.516666666666673</v>
      </c>
      <c r="K419" s="31">
        <v>57.65</v>
      </c>
      <c r="L419" s="31">
        <v>56.65</v>
      </c>
      <c r="M419" s="31">
        <v>135.73348999999999</v>
      </c>
      <c r="N419" s="1"/>
      <c r="O419" s="1"/>
    </row>
    <row r="420" spans="1:15" ht="12.75" customHeight="1">
      <c r="A420" s="33">
        <v>410</v>
      </c>
      <c r="B420" s="58" t="s">
        <v>506</v>
      </c>
      <c r="C420" s="31">
        <v>5335.7</v>
      </c>
      <c r="D420" s="38">
        <v>5392.166666666667</v>
      </c>
      <c r="E420" s="38">
        <v>5249.3833333333341</v>
      </c>
      <c r="F420" s="38">
        <v>5163.0666666666675</v>
      </c>
      <c r="G420" s="38">
        <v>5020.2833333333347</v>
      </c>
      <c r="H420" s="38">
        <v>5478.4833333333336</v>
      </c>
      <c r="I420" s="38">
        <v>5621.2666666666664</v>
      </c>
      <c r="J420" s="38">
        <v>5707.583333333333</v>
      </c>
      <c r="K420" s="31">
        <v>5534.95</v>
      </c>
      <c r="L420" s="31">
        <v>5305.85</v>
      </c>
      <c r="M420" s="31">
        <v>0.25324000000000002</v>
      </c>
      <c r="N420" s="1"/>
      <c r="O420" s="1"/>
    </row>
    <row r="421" spans="1:15" ht="12.75" customHeight="1">
      <c r="A421" s="33">
        <v>411</v>
      </c>
      <c r="B421" s="58" t="s">
        <v>514</v>
      </c>
      <c r="C421" s="31">
        <v>604.04999999999995</v>
      </c>
      <c r="D421" s="38">
        <v>609.31666666666661</v>
      </c>
      <c r="E421" s="38">
        <v>596.88333333333321</v>
      </c>
      <c r="F421" s="38">
        <v>589.71666666666658</v>
      </c>
      <c r="G421" s="38">
        <v>577.28333333333319</v>
      </c>
      <c r="H421" s="38">
        <v>616.48333333333323</v>
      </c>
      <c r="I421" s="38">
        <v>628.91666666666663</v>
      </c>
      <c r="J421" s="38">
        <v>636.08333333333326</v>
      </c>
      <c r="K421" s="31">
        <v>621.75</v>
      </c>
      <c r="L421" s="31">
        <v>602.15</v>
      </c>
      <c r="M421" s="31">
        <v>7.8553800000000003</v>
      </c>
      <c r="N421" s="1"/>
      <c r="O421" s="1"/>
    </row>
    <row r="422" spans="1:15" ht="12.75" customHeight="1">
      <c r="A422" s="33">
        <v>412</v>
      </c>
      <c r="B422" s="58" t="s">
        <v>515</v>
      </c>
      <c r="C422" s="31">
        <v>3848.55</v>
      </c>
      <c r="D422" s="38">
        <v>3833.5833333333335</v>
      </c>
      <c r="E422" s="38">
        <v>3817.166666666667</v>
      </c>
      <c r="F422" s="38">
        <v>3785.7833333333333</v>
      </c>
      <c r="G422" s="38">
        <v>3769.3666666666668</v>
      </c>
      <c r="H422" s="38">
        <v>3864.9666666666672</v>
      </c>
      <c r="I422" s="38">
        <v>3881.3833333333341</v>
      </c>
      <c r="J422" s="38">
        <v>3912.7666666666673</v>
      </c>
      <c r="K422" s="31">
        <v>3850</v>
      </c>
      <c r="L422" s="31">
        <v>3802.2</v>
      </c>
      <c r="M422" s="31">
        <v>0.28283000000000003</v>
      </c>
      <c r="N422" s="1"/>
      <c r="O422" s="1"/>
    </row>
    <row r="423" spans="1:15" ht="12.75" customHeight="1">
      <c r="A423" s="33">
        <v>413</v>
      </c>
      <c r="B423" s="58" t="s">
        <v>297</v>
      </c>
      <c r="C423" s="31">
        <v>567.04999999999995</v>
      </c>
      <c r="D423" s="38">
        <v>569.05000000000007</v>
      </c>
      <c r="E423" s="38">
        <v>563.10000000000014</v>
      </c>
      <c r="F423" s="38">
        <v>559.15000000000009</v>
      </c>
      <c r="G423" s="38">
        <v>553.20000000000016</v>
      </c>
      <c r="H423" s="38">
        <v>573.00000000000011</v>
      </c>
      <c r="I423" s="38">
        <v>578.95000000000016</v>
      </c>
      <c r="J423" s="38">
        <v>582.90000000000009</v>
      </c>
      <c r="K423" s="31">
        <v>575</v>
      </c>
      <c r="L423" s="31">
        <v>565.1</v>
      </c>
      <c r="M423" s="31">
        <v>10.373889999999999</v>
      </c>
      <c r="N423" s="1"/>
      <c r="O423" s="1"/>
    </row>
    <row r="424" spans="1:15" ht="12.75" customHeight="1">
      <c r="A424" s="33">
        <v>414</v>
      </c>
      <c r="B424" s="58" t="s">
        <v>516</v>
      </c>
      <c r="C424" s="31">
        <v>1046.95</v>
      </c>
      <c r="D424" s="38">
        <v>1051.8500000000001</v>
      </c>
      <c r="E424" s="38">
        <v>1037.1000000000004</v>
      </c>
      <c r="F424" s="38">
        <v>1027.2500000000002</v>
      </c>
      <c r="G424" s="38">
        <v>1012.5000000000005</v>
      </c>
      <c r="H424" s="38">
        <v>1061.7000000000003</v>
      </c>
      <c r="I424" s="38">
        <v>1076.4499999999998</v>
      </c>
      <c r="J424" s="38">
        <v>1086.3000000000002</v>
      </c>
      <c r="K424" s="31">
        <v>1066.5999999999999</v>
      </c>
      <c r="L424" s="31">
        <v>1042</v>
      </c>
      <c r="M424" s="31">
        <v>2.6503199999999998</v>
      </c>
      <c r="N424" s="1"/>
      <c r="O424" s="1"/>
    </row>
    <row r="425" spans="1:15" ht="12.75" customHeight="1">
      <c r="A425" s="33">
        <v>415</v>
      </c>
      <c r="B425" s="58" t="s">
        <v>218</v>
      </c>
      <c r="C425" s="31">
        <v>2251.1</v>
      </c>
      <c r="D425" s="38">
        <v>2225.9833333333331</v>
      </c>
      <c r="E425" s="38">
        <v>2193.1166666666663</v>
      </c>
      <c r="F425" s="38">
        <v>2135.1333333333332</v>
      </c>
      <c r="G425" s="38">
        <v>2102.2666666666664</v>
      </c>
      <c r="H425" s="38">
        <v>2283.9666666666662</v>
      </c>
      <c r="I425" s="38">
        <v>2316.833333333333</v>
      </c>
      <c r="J425" s="38">
        <v>2374.8166666666662</v>
      </c>
      <c r="K425" s="31">
        <v>2258.85</v>
      </c>
      <c r="L425" s="31">
        <v>2168</v>
      </c>
      <c r="M425" s="31">
        <v>16.231529999999999</v>
      </c>
      <c r="N425" s="1"/>
      <c r="O425" s="1"/>
    </row>
    <row r="426" spans="1:15" ht="12.75" customHeight="1">
      <c r="A426" s="33">
        <v>416</v>
      </c>
      <c r="B426" s="58" t="s">
        <v>517</v>
      </c>
      <c r="C426" s="31">
        <v>642</v>
      </c>
      <c r="D426" s="38">
        <v>643.73333333333323</v>
      </c>
      <c r="E426" s="38">
        <v>634.91666666666652</v>
      </c>
      <c r="F426" s="38">
        <v>627.83333333333326</v>
      </c>
      <c r="G426" s="38">
        <v>619.01666666666654</v>
      </c>
      <c r="H426" s="38">
        <v>650.81666666666649</v>
      </c>
      <c r="I426" s="38">
        <v>659.63333333333333</v>
      </c>
      <c r="J426" s="38">
        <v>666.71666666666647</v>
      </c>
      <c r="K426" s="31">
        <v>652.54999999999995</v>
      </c>
      <c r="L426" s="31">
        <v>636.65</v>
      </c>
      <c r="M426" s="31">
        <v>8.8959700000000002</v>
      </c>
      <c r="N426" s="1"/>
      <c r="O426" s="1"/>
    </row>
    <row r="427" spans="1:15" ht="12.75" customHeight="1">
      <c r="A427" s="33">
        <v>417</v>
      </c>
      <c r="B427" s="58" t="s">
        <v>215</v>
      </c>
      <c r="C427" s="31">
        <v>611.85</v>
      </c>
      <c r="D427" s="38">
        <v>614.43333333333339</v>
      </c>
      <c r="E427" s="38">
        <v>608.01666666666677</v>
      </c>
      <c r="F427" s="38">
        <v>604.18333333333339</v>
      </c>
      <c r="G427" s="38">
        <v>597.76666666666677</v>
      </c>
      <c r="H427" s="38">
        <v>618.26666666666677</v>
      </c>
      <c r="I427" s="38">
        <v>624.68333333333328</v>
      </c>
      <c r="J427" s="38">
        <v>628.51666666666677</v>
      </c>
      <c r="K427" s="31">
        <v>620.85</v>
      </c>
      <c r="L427" s="31">
        <v>610.6</v>
      </c>
      <c r="M427" s="31">
        <v>134.93453</v>
      </c>
      <c r="N427" s="1"/>
      <c r="O427" s="1"/>
    </row>
    <row r="428" spans="1:15" ht="12.75" customHeight="1">
      <c r="A428" s="33">
        <v>418</v>
      </c>
      <c r="B428" s="58" t="s">
        <v>212</v>
      </c>
      <c r="C428" s="31">
        <v>95.6</v>
      </c>
      <c r="D428" s="38">
        <v>95.516666666666666</v>
      </c>
      <c r="E428" s="38">
        <v>94.883333333333326</v>
      </c>
      <c r="F428" s="38">
        <v>94.166666666666657</v>
      </c>
      <c r="G428" s="38">
        <v>93.533333333333317</v>
      </c>
      <c r="H428" s="38">
        <v>96.233333333333334</v>
      </c>
      <c r="I428" s="38">
        <v>96.866666666666688</v>
      </c>
      <c r="J428" s="38">
        <v>97.583333333333343</v>
      </c>
      <c r="K428" s="31">
        <v>96.15</v>
      </c>
      <c r="L428" s="31">
        <v>94.8</v>
      </c>
      <c r="M428" s="31">
        <v>131.10257999999999</v>
      </c>
      <c r="N428" s="1"/>
      <c r="O428" s="1"/>
    </row>
    <row r="429" spans="1:15" ht="12.75" customHeight="1">
      <c r="A429" s="33">
        <v>419</v>
      </c>
      <c r="B429" s="58" t="s">
        <v>518</v>
      </c>
      <c r="C429" s="31">
        <v>394</v>
      </c>
      <c r="D429" s="38">
        <v>397</v>
      </c>
      <c r="E429" s="38">
        <v>388</v>
      </c>
      <c r="F429" s="38">
        <v>382</v>
      </c>
      <c r="G429" s="38">
        <v>373</v>
      </c>
      <c r="H429" s="38">
        <v>403</v>
      </c>
      <c r="I429" s="38">
        <v>412</v>
      </c>
      <c r="J429" s="38">
        <v>418</v>
      </c>
      <c r="K429" s="31">
        <v>406</v>
      </c>
      <c r="L429" s="31">
        <v>391</v>
      </c>
      <c r="M429" s="31">
        <v>11.57245</v>
      </c>
      <c r="N429" s="1"/>
      <c r="O429" s="1"/>
    </row>
    <row r="430" spans="1:15" ht="12.75" customHeight="1">
      <c r="A430" s="33">
        <v>420</v>
      </c>
      <c r="B430" s="58" t="s">
        <v>519</v>
      </c>
      <c r="C430" s="31">
        <v>149.1</v>
      </c>
      <c r="D430" s="38">
        <v>149.54999999999998</v>
      </c>
      <c r="E430" s="38">
        <v>147.49999999999997</v>
      </c>
      <c r="F430" s="38">
        <v>145.89999999999998</v>
      </c>
      <c r="G430" s="38">
        <v>143.84999999999997</v>
      </c>
      <c r="H430" s="38">
        <v>151.14999999999998</v>
      </c>
      <c r="I430" s="38">
        <v>153.19999999999999</v>
      </c>
      <c r="J430" s="38">
        <v>154.79999999999998</v>
      </c>
      <c r="K430" s="31">
        <v>151.6</v>
      </c>
      <c r="L430" s="31">
        <v>147.94999999999999</v>
      </c>
      <c r="M430" s="31">
        <v>11.08597</v>
      </c>
      <c r="N430" s="1"/>
      <c r="O430" s="1"/>
    </row>
    <row r="431" spans="1:15" ht="12.75" customHeight="1">
      <c r="A431" s="33">
        <v>421</v>
      </c>
      <c r="B431" s="58" t="s">
        <v>520</v>
      </c>
      <c r="C431" s="31">
        <v>408.4</v>
      </c>
      <c r="D431" s="38">
        <v>405.43333333333334</v>
      </c>
      <c r="E431" s="38">
        <v>399.01666666666665</v>
      </c>
      <c r="F431" s="38">
        <v>389.63333333333333</v>
      </c>
      <c r="G431" s="38">
        <v>383.21666666666664</v>
      </c>
      <c r="H431" s="38">
        <v>414.81666666666666</v>
      </c>
      <c r="I431" s="38">
        <v>421.23333333333329</v>
      </c>
      <c r="J431" s="38">
        <v>430.61666666666667</v>
      </c>
      <c r="K431" s="31">
        <v>411.85</v>
      </c>
      <c r="L431" s="31">
        <v>396.05</v>
      </c>
      <c r="M431" s="31">
        <v>9.4035700000000002</v>
      </c>
      <c r="N431" s="1"/>
      <c r="O431" s="1"/>
    </row>
    <row r="432" spans="1:15" ht="12.75" customHeight="1">
      <c r="A432" s="33">
        <v>422</v>
      </c>
      <c r="B432" s="58" t="s">
        <v>521</v>
      </c>
      <c r="C432" s="31">
        <v>243.65</v>
      </c>
      <c r="D432" s="38">
        <v>242.15</v>
      </c>
      <c r="E432" s="38">
        <v>238.60000000000002</v>
      </c>
      <c r="F432" s="38">
        <v>233.55</v>
      </c>
      <c r="G432" s="38">
        <v>230.00000000000003</v>
      </c>
      <c r="H432" s="38">
        <v>247.20000000000002</v>
      </c>
      <c r="I432" s="38">
        <v>250.75000000000003</v>
      </c>
      <c r="J432" s="38">
        <v>255.8</v>
      </c>
      <c r="K432" s="31">
        <v>245.7</v>
      </c>
      <c r="L432" s="31">
        <v>237.1</v>
      </c>
      <c r="M432" s="31">
        <v>6.4744299999999999</v>
      </c>
      <c r="N432" s="1"/>
      <c r="O432" s="1"/>
    </row>
    <row r="433" spans="1:15" ht="12.75" customHeight="1">
      <c r="A433" s="33">
        <v>423</v>
      </c>
      <c r="B433" s="58" t="s">
        <v>220</v>
      </c>
      <c r="C433" s="31">
        <v>1143.45</v>
      </c>
      <c r="D433" s="38">
        <v>1144.0333333333335</v>
      </c>
      <c r="E433" s="38">
        <v>1135.416666666667</v>
      </c>
      <c r="F433" s="38">
        <v>1127.3833333333334</v>
      </c>
      <c r="G433" s="38">
        <v>1118.7666666666669</v>
      </c>
      <c r="H433" s="38">
        <v>1152.0666666666671</v>
      </c>
      <c r="I433" s="38">
        <v>1160.6833333333334</v>
      </c>
      <c r="J433" s="38">
        <v>1168.7166666666672</v>
      </c>
      <c r="K433" s="31">
        <v>1152.6500000000001</v>
      </c>
      <c r="L433" s="31">
        <v>1136</v>
      </c>
      <c r="M433" s="31">
        <v>14.485670000000001</v>
      </c>
      <c r="N433" s="1"/>
      <c r="O433" s="1"/>
    </row>
    <row r="434" spans="1:15" ht="12.75" customHeight="1">
      <c r="A434" s="33">
        <v>424</v>
      </c>
      <c r="B434" s="58" t="s">
        <v>221</v>
      </c>
      <c r="C434" s="31">
        <v>533.6</v>
      </c>
      <c r="D434" s="38">
        <v>535.94999999999993</v>
      </c>
      <c r="E434" s="38">
        <v>527.89999999999986</v>
      </c>
      <c r="F434" s="38">
        <v>522.19999999999993</v>
      </c>
      <c r="G434" s="38">
        <v>514.14999999999986</v>
      </c>
      <c r="H434" s="38">
        <v>541.64999999999986</v>
      </c>
      <c r="I434" s="38">
        <v>549.69999999999982</v>
      </c>
      <c r="J434" s="38">
        <v>555.39999999999986</v>
      </c>
      <c r="K434" s="31">
        <v>544</v>
      </c>
      <c r="L434" s="31">
        <v>530.25</v>
      </c>
      <c r="M434" s="31">
        <v>7.4166800000000004</v>
      </c>
      <c r="N434" s="1"/>
      <c r="O434" s="1"/>
    </row>
    <row r="435" spans="1:15" ht="12.75" customHeight="1">
      <c r="A435" s="33">
        <v>425</v>
      </c>
      <c r="B435" s="58" t="s">
        <v>522</v>
      </c>
      <c r="C435" s="31">
        <v>2615.9</v>
      </c>
      <c r="D435" s="38">
        <v>2629.2666666666664</v>
      </c>
      <c r="E435" s="38">
        <v>2571.5333333333328</v>
      </c>
      <c r="F435" s="38">
        <v>2527.1666666666665</v>
      </c>
      <c r="G435" s="38">
        <v>2469.4333333333329</v>
      </c>
      <c r="H435" s="38">
        <v>2673.6333333333328</v>
      </c>
      <c r="I435" s="38">
        <v>2731.3666666666663</v>
      </c>
      <c r="J435" s="38">
        <v>2775.7333333333327</v>
      </c>
      <c r="K435" s="31">
        <v>2687</v>
      </c>
      <c r="L435" s="31">
        <v>2584.9</v>
      </c>
      <c r="M435" s="31">
        <v>0.48514000000000002</v>
      </c>
      <c r="N435" s="1"/>
      <c r="O435" s="1"/>
    </row>
    <row r="436" spans="1:15" ht="12.75" customHeight="1">
      <c r="A436" s="33">
        <v>426</v>
      </c>
      <c r="B436" s="58" t="s">
        <v>523</v>
      </c>
      <c r="C436" s="31">
        <v>1254.45</v>
      </c>
      <c r="D436" s="38">
        <v>1257.8333333333333</v>
      </c>
      <c r="E436" s="38">
        <v>1240.2166666666665</v>
      </c>
      <c r="F436" s="38">
        <v>1225.9833333333331</v>
      </c>
      <c r="G436" s="38">
        <v>1208.3666666666663</v>
      </c>
      <c r="H436" s="38">
        <v>1272.0666666666666</v>
      </c>
      <c r="I436" s="38">
        <v>1289.6833333333334</v>
      </c>
      <c r="J436" s="38">
        <v>1303.9166666666667</v>
      </c>
      <c r="K436" s="31">
        <v>1275.45</v>
      </c>
      <c r="L436" s="31">
        <v>1243.5999999999999</v>
      </c>
      <c r="M436" s="31">
        <v>0.55966000000000005</v>
      </c>
      <c r="N436" s="1"/>
      <c r="O436" s="1"/>
    </row>
    <row r="437" spans="1:15" ht="12.75" customHeight="1">
      <c r="A437" s="33">
        <v>427</v>
      </c>
      <c r="B437" s="58" t="s">
        <v>524</v>
      </c>
      <c r="C437" s="31">
        <v>367.65</v>
      </c>
      <c r="D437" s="38">
        <v>365.90000000000003</v>
      </c>
      <c r="E437" s="38">
        <v>361.80000000000007</v>
      </c>
      <c r="F437" s="38">
        <v>355.95000000000005</v>
      </c>
      <c r="G437" s="38">
        <v>351.85000000000008</v>
      </c>
      <c r="H437" s="38">
        <v>371.75000000000006</v>
      </c>
      <c r="I437" s="38">
        <v>375.85000000000008</v>
      </c>
      <c r="J437" s="38">
        <v>381.70000000000005</v>
      </c>
      <c r="K437" s="31">
        <v>370</v>
      </c>
      <c r="L437" s="31">
        <v>360.05</v>
      </c>
      <c r="M437" s="31">
        <v>2.5074299999999998</v>
      </c>
      <c r="N437" s="1"/>
      <c r="O437" s="1"/>
    </row>
    <row r="438" spans="1:15" ht="12.75" customHeight="1">
      <c r="A438" s="33">
        <v>428</v>
      </c>
      <c r="B438" s="58" t="s">
        <v>525</v>
      </c>
      <c r="C438" s="31">
        <v>420.45</v>
      </c>
      <c r="D438" s="38">
        <v>421.06666666666666</v>
      </c>
      <c r="E438" s="38">
        <v>417.18333333333334</v>
      </c>
      <c r="F438" s="38">
        <v>413.91666666666669</v>
      </c>
      <c r="G438" s="38">
        <v>410.03333333333336</v>
      </c>
      <c r="H438" s="38">
        <v>424.33333333333331</v>
      </c>
      <c r="I438" s="38">
        <v>428.21666666666664</v>
      </c>
      <c r="J438" s="38">
        <v>431.48333333333329</v>
      </c>
      <c r="K438" s="31">
        <v>424.95</v>
      </c>
      <c r="L438" s="31">
        <v>417.8</v>
      </c>
      <c r="M438" s="31">
        <v>0.58172000000000001</v>
      </c>
      <c r="N438" s="1"/>
      <c r="O438" s="1"/>
    </row>
    <row r="439" spans="1:15" ht="12.75" customHeight="1">
      <c r="A439" s="33">
        <v>429</v>
      </c>
      <c r="B439" s="58" t="s">
        <v>526</v>
      </c>
      <c r="C439" s="31">
        <v>3561.1</v>
      </c>
      <c r="D439" s="38">
        <v>3544.0833333333335</v>
      </c>
      <c r="E439" s="38">
        <v>3507.0166666666669</v>
      </c>
      <c r="F439" s="38">
        <v>3452.9333333333334</v>
      </c>
      <c r="G439" s="38">
        <v>3415.8666666666668</v>
      </c>
      <c r="H439" s="38">
        <v>3598.166666666667</v>
      </c>
      <c r="I439" s="38">
        <v>3635.2333333333336</v>
      </c>
      <c r="J439" s="38">
        <v>3689.3166666666671</v>
      </c>
      <c r="K439" s="31">
        <v>3581.15</v>
      </c>
      <c r="L439" s="31">
        <v>3490</v>
      </c>
      <c r="M439" s="31">
        <v>3.1004399999999999</v>
      </c>
      <c r="N439" s="1"/>
      <c r="O439" s="1"/>
    </row>
    <row r="440" spans="1:15" ht="12.75" customHeight="1">
      <c r="A440" s="33">
        <v>430</v>
      </c>
      <c r="B440" s="58" t="s">
        <v>527</v>
      </c>
      <c r="C440" s="31">
        <v>490.7</v>
      </c>
      <c r="D440" s="38">
        <v>491.33333333333331</v>
      </c>
      <c r="E440" s="38">
        <v>487.16666666666663</v>
      </c>
      <c r="F440" s="38">
        <v>483.63333333333333</v>
      </c>
      <c r="G440" s="38">
        <v>479.46666666666664</v>
      </c>
      <c r="H440" s="38">
        <v>494.86666666666662</v>
      </c>
      <c r="I440" s="38">
        <v>499.03333333333325</v>
      </c>
      <c r="J440" s="38">
        <v>502.56666666666661</v>
      </c>
      <c r="K440" s="31">
        <v>495.5</v>
      </c>
      <c r="L440" s="31">
        <v>487.8</v>
      </c>
      <c r="M440" s="31">
        <v>0.55066999999999999</v>
      </c>
      <c r="N440" s="1"/>
      <c r="O440" s="1"/>
    </row>
    <row r="441" spans="1:15" ht="12.75" customHeight="1">
      <c r="A441" s="33">
        <v>431</v>
      </c>
      <c r="B441" s="58" t="s">
        <v>528</v>
      </c>
      <c r="C441" s="31">
        <v>19.3</v>
      </c>
      <c r="D441" s="38">
        <v>19.416666666666668</v>
      </c>
      <c r="E441" s="38">
        <v>18.983333333333334</v>
      </c>
      <c r="F441" s="38">
        <v>18.666666666666668</v>
      </c>
      <c r="G441" s="38">
        <v>18.233333333333334</v>
      </c>
      <c r="H441" s="38">
        <v>19.733333333333334</v>
      </c>
      <c r="I441" s="38">
        <v>20.166666666666664</v>
      </c>
      <c r="J441" s="38">
        <v>20.483333333333334</v>
      </c>
      <c r="K441" s="31">
        <v>19.850000000000001</v>
      </c>
      <c r="L441" s="31">
        <v>19.100000000000001</v>
      </c>
      <c r="M441" s="31">
        <v>1677.7179599999999</v>
      </c>
      <c r="N441" s="1"/>
      <c r="O441" s="1"/>
    </row>
    <row r="442" spans="1:15" ht="12.75" customHeight="1">
      <c r="A442" s="33">
        <v>432</v>
      </c>
      <c r="B442" s="58" t="s">
        <v>529</v>
      </c>
      <c r="C442" s="31">
        <v>219.45</v>
      </c>
      <c r="D442" s="38">
        <v>222.65</v>
      </c>
      <c r="E442" s="38">
        <v>215.5</v>
      </c>
      <c r="F442" s="38">
        <v>211.54999999999998</v>
      </c>
      <c r="G442" s="38">
        <v>204.39999999999998</v>
      </c>
      <c r="H442" s="38">
        <v>226.60000000000002</v>
      </c>
      <c r="I442" s="38">
        <v>233.75000000000006</v>
      </c>
      <c r="J442" s="38">
        <v>237.70000000000005</v>
      </c>
      <c r="K442" s="31">
        <v>229.8</v>
      </c>
      <c r="L442" s="31">
        <v>218.7</v>
      </c>
      <c r="M442" s="31">
        <v>15.64621</v>
      </c>
      <c r="N442" s="1"/>
      <c r="O442" s="1"/>
    </row>
    <row r="443" spans="1:15" ht="12.75" customHeight="1">
      <c r="A443" s="33">
        <v>433</v>
      </c>
      <c r="B443" s="58" t="s">
        <v>222</v>
      </c>
      <c r="C443" s="31">
        <v>806.15</v>
      </c>
      <c r="D443" s="38">
        <v>804.44999999999993</v>
      </c>
      <c r="E443" s="38">
        <v>793.74999999999989</v>
      </c>
      <c r="F443" s="38">
        <v>781.34999999999991</v>
      </c>
      <c r="G443" s="38">
        <v>770.64999999999986</v>
      </c>
      <c r="H443" s="38">
        <v>816.84999999999991</v>
      </c>
      <c r="I443" s="38">
        <v>827.55</v>
      </c>
      <c r="J443" s="38">
        <v>839.94999999999993</v>
      </c>
      <c r="K443" s="31">
        <v>815.15</v>
      </c>
      <c r="L443" s="31">
        <v>792.05</v>
      </c>
      <c r="M443" s="31">
        <v>7.9333600000000004</v>
      </c>
      <c r="N443" s="1"/>
      <c r="O443" s="1"/>
    </row>
    <row r="444" spans="1:15" ht="12.75" customHeight="1">
      <c r="A444" s="33">
        <v>434</v>
      </c>
      <c r="B444" s="58" t="s">
        <v>878</v>
      </c>
      <c r="C444" s="31">
        <v>451.25</v>
      </c>
      <c r="D444" s="38">
        <v>450.51666666666665</v>
      </c>
      <c r="E444" s="38">
        <v>446.23333333333329</v>
      </c>
      <c r="F444" s="38">
        <v>441.21666666666664</v>
      </c>
      <c r="G444" s="38">
        <v>436.93333333333328</v>
      </c>
      <c r="H444" s="38">
        <v>455.5333333333333</v>
      </c>
      <c r="I444" s="38">
        <v>459.81666666666661</v>
      </c>
      <c r="J444" s="38">
        <v>464.83333333333331</v>
      </c>
      <c r="K444" s="31">
        <v>454.8</v>
      </c>
      <c r="L444" s="31">
        <v>445.5</v>
      </c>
      <c r="M444" s="31">
        <v>1.2455799999999999</v>
      </c>
      <c r="N444" s="1"/>
      <c r="O444" s="1"/>
    </row>
    <row r="445" spans="1:15" ht="12.75" customHeight="1">
      <c r="A445" s="33">
        <v>435</v>
      </c>
      <c r="B445" s="58" t="s">
        <v>534</v>
      </c>
      <c r="C445" s="31">
        <v>1193.0999999999999</v>
      </c>
      <c r="D445" s="38">
        <v>1197.3666666666666</v>
      </c>
      <c r="E445" s="38">
        <v>1175.7333333333331</v>
      </c>
      <c r="F445" s="38">
        <v>1158.3666666666666</v>
      </c>
      <c r="G445" s="38">
        <v>1136.7333333333331</v>
      </c>
      <c r="H445" s="38">
        <v>1214.7333333333331</v>
      </c>
      <c r="I445" s="38">
        <v>1236.3666666666668</v>
      </c>
      <c r="J445" s="38">
        <v>1253.7333333333331</v>
      </c>
      <c r="K445" s="31">
        <v>1219</v>
      </c>
      <c r="L445" s="31">
        <v>1180</v>
      </c>
      <c r="M445" s="31">
        <v>10.587020000000001</v>
      </c>
      <c r="N445" s="1"/>
      <c r="O445" s="1"/>
    </row>
    <row r="446" spans="1:15" ht="12.75" customHeight="1">
      <c r="A446" s="33">
        <v>436</v>
      </c>
      <c r="B446" s="58" t="s">
        <v>223</v>
      </c>
      <c r="C446" s="31">
        <v>1072.9000000000001</v>
      </c>
      <c r="D446" s="38">
        <v>1072</v>
      </c>
      <c r="E446" s="38">
        <v>1060.4000000000001</v>
      </c>
      <c r="F446" s="38">
        <v>1047.9000000000001</v>
      </c>
      <c r="G446" s="38">
        <v>1036.3000000000002</v>
      </c>
      <c r="H446" s="38">
        <v>1084.5</v>
      </c>
      <c r="I446" s="38">
        <v>1096.0999999999999</v>
      </c>
      <c r="J446" s="38">
        <v>1108.5999999999999</v>
      </c>
      <c r="K446" s="31">
        <v>1083.5999999999999</v>
      </c>
      <c r="L446" s="31">
        <v>1059.5</v>
      </c>
      <c r="M446" s="31">
        <v>14.89507</v>
      </c>
      <c r="N446" s="1"/>
      <c r="O446" s="1"/>
    </row>
    <row r="447" spans="1:15" ht="12.75" customHeight="1">
      <c r="A447" s="33">
        <v>437</v>
      </c>
      <c r="B447" s="58" t="s">
        <v>224</v>
      </c>
      <c r="C447" s="31">
        <v>1762.75</v>
      </c>
      <c r="D447" s="38">
        <v>1776.45</v>
      </c>
      <c r="E447" s="38">
        <v>1731.4</v>
      </c>
      <c r="F447" s="38">
        <v>1700.05</v>
      </c>
      <c r="G447" s="38">
        <v>1655</v>
      </c>
      <c r="H447" s="38">
        <v>1807.8000000000002</v>
      </c>
      <c r="I447" s="38">
        <v>1852.85</v>
      </c>
      <c r="J447" s="38">
        <v>1884.2000000000003</v>
      </c>
      <c r="K447" s="31">
        <v>1821.5</v>
      </c>
      <c r="L447" s="31">
        <v>1745.1</v>
      </c>
      <c r="M447" s="31">
        <v>8.7207699999999999</v>
      </c>
      <c r="N447" s="1"/>
      <c r="O447" s="1"/>
    </row>
    <row r="448" spans="1:15" ht="12.75" customHeight="1">
      <c r="A448" s="33">
        <v>438</v>
      </c>
      <c r="B448" s="58" t="s">
        <v>229</v>
      </c>
      <c r="C448" s="31">
        <v>3452.05</v>
      </c>
      <c r="D448" s="38">
        <v>3442.35</v>
      </c>
      <c r="E448" s="38">
        <v>3424.7</v>
      </c>
      <c r="F448" s="38">
        <v>3397.35</v>
      </c>
      <c r="G448" s="38">
        <v>3379.7</v>
      </c>
      <c r="H448" s="38">
        <v>3469.7</v>
      </c>
      <c r="I448" s="38">
        <v>3487.3500000000004</v>
      </c>
      <c r="J448" s="38">
        <v>3514.7</v>
      </c>
      <c r="K448" s="31">
        <v>3460</v>
      </c>
      <c r="L448" s="31">
        <v>3415</v>
      </c>
      <c r="M448" s="31">
        <v>19.561669999999999</v>
      </c>
      <c r="N448" s="1"/>
      <c r="O448" s="1"/>
    </row>
    <row r="449" spans="1:15" ht="12.75" customHeight="1">
      <c r="A449" s="33">
        <v>439</v>
      </c>
      <c r="B449" s="58" t="s">
        <v>225</v>
      </c>
      <c r="C449" s="31">
        <v>856.75</v>
      </c>
      <c r="D449" s="38">
        <v>857.7166666666667</v>
      </c>
      <c r="E449" s="38">
        <v>852.13333333333344</v>
      </c>
      <c r="F449" s="38">
        <v>847.51666666666677</v>
      </c>
      <c r="G449" s="38">
        <v>841.93333333333351</v>
      </c>
      <c r="H449" s="38">
        <v>862.33333333333337</v>
      </c>
      <c r="I449" s="38">
        <v>867.91666666666663</v>
      </c>
      <c r="J449" s="38">
        <v>872.5333333333333</v>
      </c>
      <c r="K449" s="31">
        <v>863.3</v>
      </c>
      <c r="L449" s="31">
        <v>853.1</v>
      </c>
      <c r="M449" s="31">
        <v>9.8781199999999991</v>
      </c>
      <c r="N449" s="1"/>
      <c r="O449" s="1"/>
    </row>
    <row r="450" spans="1:15" ht="12.75" customHeight="1">
      <c r="A450" s="33">
        <v>440</v>
      </c>
      <c r="B450" s="58" t="s">
        <v>298</v>
      </c>
      <c r="C450" s="31">
        <v>7185.05</v>
      </c>
      <c r="D450" s="38">
        <v>7198.3833333333341</v>
      </c>
      <c r="E450" s="38">
        <v>7146.7666666666682</v>
      </c>
      <c r="F450" s="38">
        <v>7108.4833333333345</v>
      </c>
      <c r="G450" s="38">
        <v>7056.8666666666686</v>
      </c>
      <c r="H450" s="38">
        <v>7236.6666666666679</v>
      </c>
      <c r="I450" s="38">
        <v>7288.2833333333347</v>
      </c>
      <c r="J450" s="38">
        <v>7326.5666666666675</v>
      </c>
      <c r="K450" s="31">
        <v>7250</v>
      </c>
      <c r="L450" s="31">
        <v>7160.1</v>
      </c>
      <c r="M450" s="31">
        <v>1.0575000000000001</v>
      </c>
      <c r="N450" s="1"/>
      <c r="O450" s="1"/>
    </row>
    <row r="451" spans="1:15" ht="12.75" customHeight="1">
      <c r="A451" s="33">
        <v>441</v>
      </c>
      <c r="B451" s="58" t="s">
        <v>535</v>
      </c>
      <c r="C451" s="31">
        <v>2534.9</v>
      </c>
      <c r="D451" s="38">
        <v>2540.1999999999998</v>
      </c>
      <c r="E451" s="38">
        <v>2516.3999999999996</v>
      </c>
      <c r="F451" s="38">
        <v>2497.8999999999996</v>
      </c>
      <c r="G451" s="38">
        <v>2474.0999999999995</v>
      </c>
      <c r="H451" s="38">
        <v>2558.6999999999998</v>
      </c>
      <c r="I451" s="38">
        <v>2582.5</v>
      </c>
      <c r="J451" s="38">
        <v>2601</v>
      </c>
      <c r="K451" s="31">
        <v>2564</v>
      </c>
      <c r="L451" s="31">
        <v>2521.6999999999998</v>
      </c>
      <c r="M451" s="31">
        <v>0.44307999999999997</v>
      </c>
      <c r="N451" s="1"/>
      <c r="O451" s="1"/>
    </row>
    <row r="452" spans="1:15" ht="12.75" customHeight="1">
      <c r="A452" s="33">
        <v>442</v>
      </c>
      <c r="B452" s="58" t="s">
        <v>536</v>
      </c>
      <c r="C452" s="31">
        <v>415.2</v>
      </c>
      <c r="D452" s="38">
        <v>417.5</v>
      </c>
      <c r="E452" s="38">
        <v>411.7</v>
      </c>
      <c r="F452" s="38">
        <v>408.2</v>
      </c>
      <c r="G452" s="38">
        <v>402.4</v>
      </c>
      <c r="H452" s="38">
        <v>421</v>
      </c>
      <c r="I452" s="38">
        <v>426.79999999999995</v>
      </c>
      <c r="J452" s="38">
        <v>430.3</v>
      </c>
      <c r="K452" s="31">
        <v>423.3</v>
      </c>
      <c r="L452" s="31">
        <v>414</v>
      </c>
      <c r="M452" s="31">
        <v>45.463079999999998</v>
      </c>
      <c r="N452" s="1"/>
      <c r="O452" s="1"/>
    </row>
    <row r="453" spans="1:15" ht="12.75" customHeight="1">
      <c r="A453" s="33">
        <v>443</v>
      </c>
      <c r="B453" s="58" t="s">
        <v>226</v>
      </c>
      <c r="C453" s="31">
        <v>643.65</v>
      </c>
      <c r="D453" s="38">
        <v>646.18333333333328</v>
      </c>
      <c r="E453" s="38">
        <v>639.46666666666658</v>
      </c>
      <c r="F453" s="38">
        <v>635.2833333333333</v>
      </c>
      <c r="G453" s="38">
        <v>628.56666666666661</v>
      </c>
      <c r="H453" s="38">
        <v>650.36666666666656</v>
      </c>
      <c r="I453" s="38">
        <v>657.08333333333326</v>
      </c>
      <c r="J453" s="38">
        <v>661.26666666666654</v>
      </c>
      <c r="K453" s="31">
        <v>652.9</v>
      </c>
      <c r="L453" s="31">
        <v>642</v>
      </c>
      <c r="M453" s="31">
        <v>89.242189999999994</v>
      </c>
      <c r="N453" s="1"/>
      <c r="O453" s="1"/>
    </row>
    <row r="454" spans="1:15" ht="12.75" customHeight="1">
      <c r="A454" s="33">
        <v>444</v>
      </c>
      <c r="B454" s="58" t="s">
        <v>227</v>
      </c>
      <c r="C454" s="31">
        <v>244.4</v>
      </c>
      <c r="D454" s="38">
        <v>242.01666666666665</v>
      </c>
      <c r="E454" s="38">
        <v>238.6333333333333</v>
      </c>
      <c r="F454" s="38">
        <v>232.86666666666665</v>
      </c>
      <c r="G454" s="38">
        <v>229.48333333333329</v>
      </c>
      <c r="H454" s="38">
        <v>247.7833333333333</v>
      </c>
      <c r="I454" s="38">
        <v>251.16666666666663</v>
      </c>
      <c r="J454" s="38">
        <v>256.93333333333328</v>
      </c>
      <c r="K454" s="31">
        <v>245.4</v>
      </c>
      <c r="L454" s="31">
        <v>236.25</v>
      </c>
      <c r="M454" s="31">
        <v>275.35144000000003</v>
      </c>
      <c r="N454" s="1"/>
      <c r="O454" s="1"/>
    </row>
    <row r="455" spans="1:15" ht="12.75" customHeight="1">
      <c r="A455" s="33">
        <v>445</v>
      </c>
      <c r="B455" s="58" t="s">
        <v>228</v>
      </c>
      <c r="C455" s="31">
        <v>123.2</v>
      </c>
      <c r="D455" s="38">
        <v>123.30000000000001</v>
      </c>
      <c r="E455" s="38">
        <v>122.45000000000002</v>
      </c>
      <c r="F455" s="38">
        <v>121.7</v>
      </c>
      <c r="G455" s="38">
        <v>120.85000000000001</v>
      </c>
      <c r="H455" s="38">
        <v>124.05000000000003</v>
      </c>
      <c r="I455" s="38">
        <v>124.90000000000002</v>
      </c>
      <c r="J455" s="38">
        <v>125.65000000000003</v>
      </c>
      <c r="K455" s="31">
        <v>124.15</v>
      </c>
      <c r="L455" s="31">
        <v>122.55</v>
      </c>
      <c r="M455" s="31">
        <v>278.63562000000002</v>
      </c>
      <c r="N455" s="1"/>
      <c r="O455" s="1"/>
    </row>
    <row r="456" spans="1:15" ht="12.75" customHeight="1">
      <c r="A456" s="33">
        <v>446</v>
      </c>
      <c r="B456" s="58" t="s">
        <v>299</v>
      </c>
      <c r="C456" s="31">
        <v>79.55</v>
      </c>
      <c r="D456" s="38">
        <v>79.88333333333334</v>
      </c>
      <c r="E456" s="38">
        <v>78.816666666666677</v>
      </c>
      <c r="F456" s="38">
        <v>78.083333333333343</v>
      </c>
      <c r="G456" s="38">
        <v>77.01666666666668</v>
      </c>
      <c r="H456" s="38">
        <v>80.616666666666674</v>
      </c>
      <c r="I456" s="38">
        <v>81.683333333333337</v>
      </c>
      <c r="J456" s="38">
        <v>82.416666666666671</v>
      </c>
      <c r="K456" s="31">
        <v>80.95</v>
      </c>
      <c r="L456" s="31">
        <v>79.150000000000006</v>
      </c>
      <c r="M456" s="31">
        <v>31.535060000000001</v>
      </c>
      <c r="N456" s="1"/>
      <c r="O456" s="1"/>
    </row>
    <row r="457" spans="1:15" ht="12.75" customHeight="1">
      <c r="A457" s="33">
        <v>447</v>
      </c>
      <c r="B457" s="58" t="s">
        <v>530</v>
      </c>
      <c r="C457" s="31">
        <v>1556.3</v>
      </c>
      <c r="D457" s="38">
        <v>1567.1499999999999</v>
      </c>
      <c r="E457" s="38">
        <v>1529.3499999999997</v>
      </c>
      <c r="F457" s="38">
        <v>1502.3999999999999</v>
      </c>
      <c r="G457" s="38">
        <v>1464.5999999999997</v>
      </c>
      <c r="H457" s="38">
        <v>1594.0999999999997</v>
      </c>
      <c r="I457" s="38">
        <v>1631.8999999999999</v>
      </c>
      <c r="J457" s="38">
        <v>1658.8499999999997</v>
      </c>
      <c r="K457" s="31">
        <v>1604.95</v>
      </c>
      <c r="L457" s="31">
        <v>1540.2</v>
      </c>
      <c r="M457" s="31">
        <v>1.6269899999999999</v>
      </c>
      <c r="N457" s="1"/>
      <c r="O457" s="1"/>
    </row>
    <row r="458" spans="1:15" ht="12.75" customHeight="1">
      <c r="A458" s="33">
        <v>448</v>
      </c>
      <c r="B458" s="58" t="s">
        <v>531</v>
      </c>
      <c r="C458" s="31">
        <v>433.5</v>
      </c>
      <c r="D458" s="38">
        <v>435.01666666666671</v>
      </c>
      <c r="E458" s="38">
        <v>431.08333333333343</v>
      </c>
      <c r="F458" s="38">
        <v>428.66666666666674</v>
      </c>
      <c r="G458" s="38">
        <v>424.73333333333346</v>
      </c>
      <c r="H458" s="38">
        <v>437.43333333333339</v>
      </c>
      <c r="I458" s="38">
        <v>441.36666666666667</v>
      </c>
      <c r="J458" s="38">
        <v>443.78333333333336</v>
      </c>
      <c r="K458" s="31">
        <v>438.95</v>
      </c>
      <c r="L458" s="31">
        <v>432.6</v>
      </c>
      <c r="M458" s="31">
        <v>0.93186999999999998</v>
      </c>
      <c r="N458" s="1"/>
      <c r="O458" s="1"/>
    </row>
    <row r="459" spans="1:15" ht="12.75" customHeight="1">
      <c r="A459" s="33">
        <v>449</v>
      </c>
      <c r="B459" s="58" t="s">
        <v>537</v>
      </c>
      <c r="C459" s="31">
        <v>2317.0500000000002</v>
      </c>
      <c r="D459" s="38">
        <v>2330.3833333333332</v>
      </c>
      <c r="E459" s="38">
        <v>2294.6666666666665</v>
      </c>
      <c r="F459" s="38">
        <v>2272.2833333333333</v>
      </c>
      <c r="G459" s="38">
        <v>2236.5666666666666</v>
      </c>
      <c r="H459" s="38">
        <v>2352.7666666666664</v>
      </c>
      <c r="I459" s="38">
        <v>2388.4833333333336</v>
      </c>
      <c r="J459" s="38">
        <v>2410.8666666666663</v>
      </c>
      <c r="K459" s="31">
        <v>2366.1</v>
      </c>
      <c r="L459" s="31">
        <v>2308</v>
      </c>
      <c r="M459" s="31">
        <v>0.14624000000000001</v>
      </c>
      <c r="N459" s="1"/>
      <c r="O459" s="1"/>
    </row>
    <row r="460" spans="1:15" ht="12.75" customHeight="1">
      <c r="A460" s="33">
        <v>450</v>
      </c>
      <c r="B460" s="58" t="s">
        <v>230</v>
      </c>
      <c r="C460" s="31">
        <v>1143.5</v>
      </c>
      <c r="D460" s="38">
        <v>1139.3</v>
      </c>
      <c r="E460" s="38">
        <v>1124.0999999999999</v>
      </c>
      <c r="F460" s="38">
        <v>1104.7</v>
      </c>
      <c r="G460" s="38">
        <v>1089.5</v>
      </c>
      <c r="H460" s="38">
        <v>1158.6999999999998</v>
      </c>
      <c r="I460" s="38">
        <v>1173.9000000000001</v>
      </c>
      <c r="J460" s="38">
        <v>1193.2999999999997</v>
      </c>
      <c r="K460" s="31">
        <v>1154.5</v>
      </c>
      <c r="L460" s="31">
        <v>1119.9000000000001</v>
      </c>
      <c r="M460" s="31">
        <v>38.052140000000001</v>
      </c>
      <c r="N460" s="1"/>
      <c r="O460" s="1"/>
    </row>
    <row r="461" spans="1:15" ht="12.75" customHeight="1">
      <c r="A461" s="33">
        <v>451</v>
      </c>
      <c r="B461" s="58" t="s">
        <v>538</v>
      </c>
      <c r="C461" s="31">
        <v>808.35</v>
      </c>
      <c r="D461" s="38">
        <v>813.26666666666677</v>
      </c>
      <c r="E461" s="38">
        <v>799.53333333333353</v>
      </c>
      <c r="F461" s="38">
        <v>790.71666666666681</v>
      </c>
      <c r="G461" s="38">
        <v>776.98333333333358</v>
      </c>
      <c r="H461" s="38">
        <v>822.08333333333348</v>
      </c>
      <c r="I461" s="38">
        <v>835.81666666666683</v>
      </c>
      <c r="J461" s="38">
        <v>844.63333333333344</v>
      </c>
      <c r="K461" s="31">
        <v>827</v>
      </c>
      <c r="L461" s="31">
        <v>804.45</v>
      </c>
      <c r="M461" s="31">
        <v>5.0476000000000001</v>
      </c>
      <c r="N461" s="1"/>
      <c r="O461" s="1"/>
    </row>
    <row r="462" spans="1:15" ht="12.75" customHeight="1">
      <c r="A462" s="33">
        <v>452</v>
      </c>
      <c r="B462" s="58" t="s">
        <v>539</v>
      </c>
      <c r="C462" s="31">
        <v>126.2</v>
      </c>
      <c r="D462" s="38">
        <v>127.01666666666667</v>
      </c>
      <c r="E462" s="38">
        <v>123.68333333333334</v>
      </c>
      <c r="F462" s="38">
        <v>121.16666666666667</v>
      </c>
      <c r="G462" s="38">
        <v>117.83333333333334</v>
      </c>
      <c r="H462" s="38">
        <v>129.53333333333333</v>
      </c>
      <c r="I462" s="38">
        <v>132.86666666666667</v>
      </c>
      <c r="J462" s="38">
        <v>135.38333333333333</v>
      </c>
      <c r="K462" s="31">
        <v>130.35</v>
      </c>
      <c r="L462" s="31">
        <v>124.5</v>
      </c>
      <c r="M462" s="31">
        <v>36.312629999999999</v>
      </c>
      <c r="N462" s="1"/>
      <c r="O462" s="1"/>
    </row>
    <row r="463" spans="1:15" ht="12.75" customHeight="1">
      <c r="A463" s="33">
        <v>453</v>
      </c>
      <c r="B463" s="58" t="s">
        <v>208</v>
      </c>
      <c r="C463" s="31">
        <v>883.2</v>
      </c>
      <c r="D463" s="38">
        <v>885.88333333333321</v>
      </c>
      <c r="E463" s="38">
        <v>876.86666666666645</v>
      </c>
      <c r="F463" s="38">
        <v>870.53333333333319</v>
      </c>
      <c r="G463" s="38">
        <v>861.51666666666642</v>
      </c>
      <c r="H463" s="38">
        <v>892.21666666666647</v>
      </c>
      <c r="I463" s="38">
        <v>901.23333333333335</v>
      </c>
      <c r="J463" s="38">
        <v>907.56666666666649</v>
      </c>
      <c r="K463" s="31">
        <v>894.9</v>
      </c>
      <c r="L463" s="31">
        <v>879.55</v>
      </c>
      <c r="M463" s="31">
        <v>3.5859999999999999</v>
      </c>
      <c r="N463" s="1"/>
      <c r="O463" s="1"/>
    </row>
    <row r="464" spans="1:15" ht="12.75" customHeight="1">
      <c r="A464" s="33">
        <v>454</v>
      </c>
      <c r="B464" s="58" t="s">
        <v>540</v>
      </c>
      <c r="C464" s="31">
        <v>2516.35</v>
      </c>
      <c r="D464" s="38">
        <v>2547.4500000000003</v>
      </c>
      <c r="E464" s="38">
        <v>2473.9000000000005</v>
      </c>
      <c r="F464" s="38">
        <v>2431.4500000000003</v>
      </c>
      <c r="G464" s="38">
        <v>2357.9000000000005</v>
      </c>
      <c r="H464" s="38">
        <v>2589.9000000000005</v>
      </c>
      <c r="I464" s="38">
        <v>2663.4500000000007</v>
      </c>
      <c r="J464" s="38">
        <v>2705.9000000000005</v>
      </c>
      <c r="K464" s="31">
        <v>2621</v>
      </c>
      <c r="L464" s="31">
        <v>2505</v>
      </c>
      <c r="M464" s="31">
        <v>0.45045000000000002</v>
      </c>
      <c r="N464" s="1"/>
      <c r="O464" s="1"/>
    </row>
    <row r="465" spans="1:15" ht="12.75" customHeight="1">
      <c r="A465" s="33">
        <v>455</v>
      </c>
      <c r="B465" s="58" t="s">
        <v>541</v>
      </c>
      <c r="C465" s="31">
        <v>3534.75</v>
      </c>
      <c r="D465" s="38">
        <v>3533.2000000000003</v>
      </c>
      <c r="E465" s="38">
        <v>3496.5500000000006</v>
      </c>
      <c r="F465" s="38">
        <v>3458.3500000000004</v>
      </c>
      <c r="G465" s="38">
        <v>3421.7000000000007</v>
      </c>
      <c r="H465" s="38">
        <v>3571.4000000000005</v>
      </c>
      <c r="I465" s="38">
        <v>3608.05</v>
      </c>
      <c r="J465" s="38">
        <v>3646.2500000000005</v>
      </c>
      <c r="K465" s="31">
        <v>3569.85</v>
      </c>
      <c r="L465" s="31">
        <v>3495</v>
      </c>
      <c r="M465" s="31">
        <v>1.08213</v>
      </c>
      <c r="N465" s="1"/>
      <c r="O465" s="1"/>
    </row>
    <row r="466" spans="1:15" ht="12.75" customHeight="1">
      <c r="A466" s="33">
        <v>456</v>
      </c>
      <c r="B466" s="58" t="s">
        <v>231</v>
      </c>
      <c r="C466" s="31">
        <v>3001.9</v>
      </c>
      <c r="D466" s="38">
        <v>3005.6999999999994</v>
      </c>
      <c r="E466" s="38">
        <v>2983.8999999999987</v>
      </c>
      <c r="F466" s="38">
        <v>2965.8999999999992</v>
      </c>
      <c r="G466" s="38">
        <v>2944.0999999999985</v>
      </c>
      <c r="H466" s="38">
        <v>3023.6999999999989</v>
      </c>
      <c r="I466" s="38">
        <v>3045.4999999999991</v>
      </c>
      <c r="J466" s="38">
        <v>3063.4999999999991</v>
      </c>
      <c r="K466" s="31">
        <v>3027.5</v>
      </c>
      <c r="L466" s="31">
        <v>2987.7</v>
      </c>
      <c r="M466" s="31">
        <v>6.0228799999999998</v>
      </c>
      <c r="N466" s="1"/>
      <c r="O466" s="1"/>
    </row>
    <row r="467" spans="1:15" ht="12.75" customHeight="1">
      <c r="A467" s="33">
        <v>457</v>
      </c>
      <c r="B467" s="58" t="s">
        <v>232</v>
      </c>
      <c r="C467" s="31">
        <v>1983.5</v>
      </c>
      <c r="D467" s="38">
        <v>1993.2666666666667</v>
      </c>
      <c r="E467" s="38">
        <v>1964.6333333333332</v>
      </c>
      <c r="F467" s="38">
        <v>1945.7666666666667</v>
      </c>
      <c r="G467" s="38">
        <v>1917.1333333333332</v>
      </c>
      <c r="H467" s="38">
        <v>2012.1333333333332</v>
      </c>
      <c r="I467" s="38">
        <v>2040.7666666666669</v>
      </c>
      <c r="J467" s="38">
        <v>2059.6333333333332</v>
      </c>
      <c r="K467" s="31">
        <v>2021.9</v>
      </c>
      <c r="L467" s="31">
        <v>1974.4</v>
      </c>
      <c r="M467" s="31">
        <v>5.2138900000000001</v>
      </c>
      <c r="N467" s="1"/>
      <c r="O467" s="1"/>
    </row>
    <row r="468" spans="1:15" ht="12.75" customHeight="1">
      <c r="A468" s="33">
        <v>458</v>
      </c>
      <c r="B468" s="58" t="s">
        <v>300</v>
      </c>
      <c r="C468" s="31">
        <v>677.8</v>
      </c>
      <c r="D468" s="38">
        <v>675.3</v>
      </c>
      <c r="E468" s="38">
        <v>670.69999999999993</v>
      </c>
      <c r="F468" s="38">
        <v>663.6</v>
      </c>
      <c r="G468" s="38">
        <v>659</v>
      </c>
      <c r="H468" s="38">
        <v>682.39999999999986</v>
      </c>
      <c r="I468" s="38">
        <v>686.99999999999977</v>
      </c>
      <c r="J468" s="38">
        <v>694.0999999999998</v>
      </c>
      <c r="K468" s="31">
        <v>679.9</v>
      </c>
      <c r="L468" s="31">
        <v>668.2</v>
      </c>
      <c r="M468" s="31">
        <v>3.87941</v>
      </c>
      <c r="N468" s="1"/>
      <c r="O468" s="1"/>
    </row>
    <row r="469" spans="1:15" ht="12.75" customHeight="1">
      <c r="A469" s="33">
        <v>459</v>
      </c>
      <c r="B469" s="58" t="s">
        <v>542</v>
      </c>
      <c r="C469" s="31">
        <v>760.15</v>
      </c>
      <c r="D469" s="38">
        <v>760.25</v>
      </c>
      <c r="E469" s="38">
        <v>754.5</v>
      </c>
      <c r="F469" s="38">
        <v>748.85</v>
      </c>
      <c r="G469" s="38">
        <v>743.1</v>
      </c>
      <c r="H469" s="38">
        <v>765.9</v>
      </c>
      <c r="I469" s="38">
        <v>771.65</v>
      </c>
      <c r="J469" s="38">
        <v>777.3</v>
      </c>
      <c r="K469" s="31">
        <v>766</v>
      </c>
      <c r="L469" s="31">
        <v>754.6</v>
      </c>
      <c r="M469" s="31">
        <v>0.44257999999999997</v>
      </c>
      <c r="N469" s="1"/>
      <c r="O469" s="1"/>
    </row>
    <row r="470" spans="1:15" ht="12.75" customHeight="1">
      <c r="A470" s="33">
        <v>460</v>
      </c>
      <c r="B470" s="58" t="s">
        <v>233</v>
      </c>
      <c r="C470" s="31">
        <v>1707.6</v>
      </c>
      <c r="D470" s="38">
        <v>1723.8499999999997</v>
      </c>
      <c r="E470" s="38">
        <v>1685.6499999999994</v>
      </c>
      <c r="F470" s="38">
        <v>1663.6999999999998</v>
      </c>
      <c r="G470" s="38">
        <v>1625.4999999999995</v>
      </c>
      <c r="H470" s="38">
        <v>1745.7999999999993</v>
      </c>
      <c r="I470" s="38">
        <v>1783.9999999999995</v>
      </c>
      <c r="J470" s="38">
        <v>1805.9499999999991</v>
      </c>
      <c r="K470" s="31">
        <v>1762.05</v>
      </c>
      <c r="L470" s="31">
        <v>1701.9</v>
      </c>
      <c r="M470" s="31">
        <v>2.60609</v>
      </c>
      <c r="N470" s="1"/>
      <c r="O470" s="1"/>
    </row>
    <row r="471" spans="1:15" ht="12.75" customHeight="1">
      <c r="A471" s="33">
        <v>461</v>
      </c>
      <c r="B471" s="58" t="s">
        <v>301</v>
      </c>
      <c r="C471" s="31">
        <v>32.299999999999997</v>
      </c>
      <c r="D471" s="38">
        <v>32.4</v>
      </c>
      <c r="E471" s="38">
        <v>32.15</v>
      </c>
      <c r="F471" s="38">
        <v>32</v>
      </c>
      <c r="G471" s="38">
        <v>31.75</v>
      </c>
      <c r="H471" s="38">
        <v>32.549999999999997</v>
      </c>
      <c r="I471" s="38">
        <v>32.799999999999997</v>
      </c>
      <c r="J471" s="38">
        <v>32.949999999999996</v>
      </c>
      <c r="K471" s="31">
        <v>32.65</v>
      </c>
      <c r="L471" s="31">
        <v>32.25</v>
      </c>
      <c r="M471" s="31">
        <v>55.7866</v>
      </c>
      <c r="N471" s="1"/>
      <c r="O471" s="1"/>
    </row>
    <row r="472" spans="1:15" ht="12.75" customHeight="1">
      <c r="A472" s="33">
        <v>462</v>
      </c>
      <c r="B472" s="58" t="s">
        <v>543</v>
      </c>
      <c r="C472" s="31">
        <v>297.8</v>
      </c>
      <c r="D472" s="38">
        <v>299.63333333333333</v>
      </c>
      <c r="E472" s="38">
        <v>294.26666666666665</v>
      </c>
      <c r="F472" s="38">
        <v>290.73333333333335</v>
      </c>
      <c r="G472" s="38">
        <v>285.36666666666667</v>
      </c>
      <c r="H472" s="38">
        <v>303.16666666666663</v>
      </c>
      <c r="I472" s="38">
        <v>308.5333333333333</v>
      </c>
      <c r="J472" s="38">
        <v>312.06666666666661</v>
      </c>
      <c r="K472" s="31">
        <v>305</v>
      </c>
      <c r="L472" s="31">
        <v>296.10000000000002</v>
      </c>
      <c r="M472" s="31">
        <v>6.2926900000000003</v>
      </c>
      <c r="N472" s="1"/>
      <c r="O472" s="1"/>
    </row>
    <row r="473" spans="1:15" ht="12.75" customHeight="1">
      <c r="A473" s="33">
        <v>463</v>
      </c>
      <c r="B473" s="58" t="s">
        <v>544</v>
      </c>
      <c r="C473" s="31">
        <v>393.25</v>
      </c>
      <c r="D473" s="38">
        <v>396.40000000000003</v>
      </c>
      <c r="E473" s="38">
        <v>387.85000000000008</v>
      </c>
      <c r="F473" s="38">
        <v>382.45000000000005</v>
      </c>
      <c r="G473" s="38">
        <v>373.90000000000009</v>
      </c>
      <c r="H473" s="38">
        <v>401.80000000000007</v>
      </c>
      <c r="I473" s="38">
        <v>410.35</v>
      </c>
      <c r="J473" s="38">
        <v>415.75000000000006</v>
      </c>
      <c r="K473" s="31">
        <v>404.95</v>
      </c>
      <c r="L473" s="31">
        <v>391</v>
      </c>
      <c r="M473" s="31">
        <v>8.0462299999999995</v>
      </c>
      <c r="N473" s="1"/>
      <c r="O473" s="1"/>
    </row>
    <row r="474" spans="1:15" ht="12.75" customHeight="1">
      <c r="A474" s="33">
        <v>464</v>
      </c>
      <c r="B474" s="58" t="s">
        <v>532</v>
      </c>
      <c r="C474" s="31">
        <v>785.75</v>
      </c>
      <c r="D474" s="38">
        <v>787.55000000000007</v>
      </c>
      <c r="E474" s="38">
        <v>778.90000000000009</v>
      </c>
      <c r="F474" s="38">
        <v>772.05000000000007</v>
      </c>
      <c r="G474" s="38">
        <v>763.40000000000009</v>
      </c>
      <c r="H474" s="38">
        <v>794.40000000000009</v>
      </c>
      <c r="I474" s="38">
        <v>803.05</v>
      </c>
      <c r="J474" s="38">
        <v>809.90000000000009</v>
      </c>
      <c r="K474" s="31">
        <v>796.2</v>
      </c>
      <c r="L474" s="31">
        <v>780.7</v>
      </c>
      <c r="M474" s="31">
        <v>0.41672999999999999</v>
      </c>
      <c r="N474" s="1"/>
      <c r="O474" s="1"/>
    </row>
    <row r="475" spans="1:15" ht="12.75" customHeight="1">
      <c r="A475" s="33">
        <v>465</v>
      </c>
      <c r="B475" s="58" t="s">
        <v>302</v>
      </c>
      <c r="C475" s="31">
        <v>3059.75</v>
      </c>
      <c r="D475" s="38">
        <v>3088.2166666666667</v>
      </c>
      <c r="E475" s="38">
        <v>3001.4833333333336</v>
      </c>
      <c r="F475" s="38">
        <v>2943.2166666666667</v>
      </c>
      <c r="G475" s="38">
        <v>2856.4833333333336</v>
      </c>
      <c r="H475" s="38">
        <v>3146.4833333333336</v>
      </c>
      <c r="I475" s="38">
        <v>3233.2166666666662</v>
      </c>
      <c r="J475" s="38">
        <v>3291.4833333333336</v>
      </c>
      <c r="K475" s="31">
        <v>3174.95</v>
      </c>
      <c r="L475" s="31">
        <v>3029.95</v>
      </c>
      <c r="M475" s="31">
        <v>1.5361199999999999</v>
      </c>
      <c r="N475" s="1"/>
      <c r="O475" s="1"/>
    </row>
    <row r="476" spans="1:15" ht="12.75" customHeight="1">
      <c r="A476" s="33">
        <v>466</v>
      </c>
      <c r="B476" s="58" t="s">
        <v>533</v>
      </c>
      <c r="C476" s="31">
        <v>40.25</v>
      </c>
      <c r="D476" s="38">
        <v>40.433333333333337</v>
      </c>
      <c r="E476" s="38">
        <v>39.966666666666676</v>
      </c>
      <c r="F476" s="38">
        <v>39.683333333333337</v>
      </c>
      <c r="G476" s="38">
        <v>39.216666666666676</v>
      </c>
      <c r="H476" s="38">
        <v>40.716666666666676</v>
      </c>
      <c r="I476" s="38">
        <v>41.183333333333344</v>
      </c>
      <c r="J476" s="38">
        <v>41.466666666666676</v>
      </c>
      <c r="K476" s="31">
        <v>40.9</v>
      </c>
      <c r="L476" s="31">
        <v>40.15</v>
      </c>
      <c r="M476" s="31">
        <v>46.300629999999998</v>
      </c>
      <c r="N476" s="1"/>
      <c r="O476" s="1"/>
    </row>
    <row r="477" spans="1:15" ht="12.75" customHeight="1">
      <c r="A477" s="33">
        <v>467</v>
      </c>
      <c r="B477" s="58" t="s">
        <v>234</v>
      </c>
      <c r="C477" s="31">
        <v>1369.7</v>
      </c>
      <c r="D477" s="38">
        <v>1369.3500000000001</v>
      </c>
      <c r="E477" s="38">
        <v>1359.4000000000003</v>
      </c>
      <c r="F477" s="38">
        <v>1349.1000000000001</v>
      </c>
      <c r="G477" s="38">
        <v>1339.1500000000003</v>
      </c>
      <c r="H477" s="38">
        <v>1379.6500000000003</v>
      </c>
      <c r="I477" s="38">
        <v>1389.6000000000001</v>
      </c>
      <c r="J477" s="38">
        <v>1399.9000000000003</v>
      </c>
      <c r="K477" s="31">
        <v>1379.3</v>
      </c>
      <c r="L477" s="31">
        <v>1359.05</v>
      </c>
      <c r="M477" s="31">
        <v>3.2558699999999998</v>
      </c>
      <c r="N477" s="1"/>
      <c r="O477" s="1"/>
    </row>
    <row r="478" spans="1:15" ht="12.75" customHeight="1">
      <c r="A478" s="33">
        <v>468</v>
      </c>
      <c r="B478" s="58" t="s">
        <v>545</v>
      </c>
      <c r="C478" s="31">
        <v>28.25</v>
      </c>
      <c r="D478" s="38">
        <v>28.366666666666664</v>
      </c>
      <c r="E478" s="38">
        <v>27.833333333333329</v>
      </c>
      <c r="F478" s="38">
        <v>27.416666666666664</v>
      </c>
      <c r="G478" s="38">
        <v>26.883333333333329</v>
      </c>
      <c r="H478" s="38">
        <v>28.783333333333328</v>
      </c>
      <c r="I478" s="38">
        <v>29.316666666666666</v>
      </c>
      <c r="J478" s="38">
        <v>29.733333333333327</v>
      </c>
      <c r="K478" s="31">
        <v>28.9</v>
      </c>
      <c r="L478" s="31">
        <v>27.95</v>
      </c>
      <c r="M478" s="31">
        <v>119.77301</v>
      </c>
      <c r="N478" s="1"/>
      <c r="O478" s="1"/>
    </row>
    <row r="479" spans="1:15" ht="12.75" customHeight="1">
      <c r="A479" s="33">
        <v>469</v>
      </c>
      <c r="B479" s="58" t="s">
        <v>546</v>
      </c>
      <c r="C479" s="31">
        <v>432.95</v>
      </c>
      <c r="D479" s="38">
        <v>434.73333333333335</v>
      </c>
      <c r="E479" s="38">
        <v>429.51666666666671</v>
      </c>
      <c r="F479" s="38">
        <v>426.08333333333337</v>
      </c>
      <c r="G479" s="38">
        <v>420.86666666666673</v>
      </c>
      <c r="H479" s="38">
        <v>438.16666666666669</v>
      </c>
      <c r="I479" s="38">
        <v>443.38333333333338</v>
      </c>
      <c r="J479" s="38">
        <v>446.81666666666666</v>
      </c>
      <c r="K479" s="31">
        <v>439.95</v>
      </c>
      <c r="L479" s="31">
        <v>431.3</v>
      </c>
      <c r="M479" s="31">
        <v>1.11839</v>
      </c>
      <c r="N479" s="1"/>
      <c r="O479" s="1"/>
    </row>
    <row r="480" spans="1:15" ht="12.75" customHeight="1">
      <c r="A480" s="33">
        <v>470</v>
      </c>
      <c r="B480" s="58" t="s">
        <v>236</v>
      </c>
      <c r="C480" s="31">
        <v>8281.7999999999993</v>
      </c>
      <c r="D480" s="38">
        <v>8306.8000000000011</v>
      </c>
      <c r="E480" s="38">
        <v>8245.6000000000022</v>
      </c>
      <c r="F480" s="38">
        <v>8209.4000000000015</v>
      </c>
      <c r="G480" s="38">
        <v>8148.2000000000025</v>
      </c>
      <c r="H480" s="38">
        <v>8343.0000000000018</v>
      </c>
      <c r="I480" s="38">
        <v>8404.2000000000025</v>
      </c>
      <c r="J480" s="38">
        <v>8440.4000000000015</v>
      </c>
      <c r="K480" s="31">
        <v>8368</v>
      </c>
      <c r="L480" s="31">
        <v>8270.6</v>
      </c>
      <c r="M480" s="31">
        <v>2.1756199999999999</v>
      </c>
      <c r="N480" s="1"/>
      <c r="O480" s="1"/>
    </row>
    <row r="481" spans="1:15" ht="12.75" customHeight="1">
      <c r="A481" s="33">
        <v>471</v>
      </c>
      <c r="B481" s="58" t="s">
        <v>303</v>
      </c>
      <c r="C481" s="31">
        <v>89.75</v>
      </c>
      <c r="D481" s="38">
        <v>89.566666666666663</v>
      </c>
      <c r="E481" s="38">
        <v>88.933333333333323</v>
      </c>
      <c r="F481" s="38">
        <v>88.11666666666666</v>
      </c>
      <c r="G481" s="38">
        <v>87.48333333333332</v>
      </c>
      <c r="H481" s="38">
        <v>90.383333333333326</v>
      </c>
      <c r="I481" s="38">
        <v>91.016666666666652</v>
      </c>
      <c r="J481" s="38">
        <v>91.833333333333329</v>
      </c>
      <c r="K481" s="31">
        <v>90.2</v>
      </c>
      <c r="L481" s="31">
        <v>88.75</v>
      </c>
      <c r="M481" s="31">
        <v>87.511160000000004</v>
      </c>
      <c r="N481" s="1"/>
      <c r="O481" s="1"/>
    </row>
    <row r="482" spans="1:15" ht="12.75" customHeight="1">
      <c r="A482" s="33">
        <v>472</v>
      </c>
      <c r="B482" s="58" t="s">
        <v>235</v>
      </c>
      <c r="C482" s="31">
        <v>1591.35</v>
      </c>
      <c r="D482" s="38">
        <v>1579.4166666666667</v>
      </c>
      <c r="E482" s="38">
        <v>1553.9833333333336</v>
      </c>
      <c r="F482" s="38">
        <v>1516.6166666666668</v>
      </c>
      <c r="G482" s="38">
        <v>1491.1833333333336</v>
      </c>
      <c r="H482" s="38">
        <v>1616.7833333333335</v>
      </c>
      <c r="I482" s="38">
        <v>1642.2166666666665</v>
      </c>
      <c r="J482" s="38">
        <v>1679.5833333333335</v>
      </c>
      <c r="K482" s="31">
        <v>1604.85</v>
      </c>
      <c r="L482" s="31">
        <v>1542.05</v>
      </c>
      <c r="M482" s="31">
        <v>14.3843</v>
      </c>
      <c r="N482" s="1"/>
      <c r="O482" s="1"/>
    </row>
    <row r="483" spans="1:15" ht="12.75" customHeight="1">
      <c r="A483" s="33">
        <v>473</v>
      </c>
      <c r="B483" s="31" t="s">
        <v>176</v>
      </c>
      <c r="C483" s="38">
        <v>1017.75</v>
      </c>
      <c r="D483" s="38">
        <v>1020.3166666666666</v>
      </c>
      <c r="E483" s="38">
        <v>1010.6333333333332</v>
      </c>
      <c r="F483" s="38">
        <v>1003.5166666666667</v>
      </c>
      <c r="G483" s="38">
        <v>993.83333333333326</v>
      </c>
      <c r="H483" s="38">
        <v>1027.4333333333332</v>
      </c>
      <c r="I483" s="38">
        <v>1037.1166666666666</v>
      </c>
      <c r="J483" s="31">
        <v>1044.2333333333331</v>
      </c>
      <c r="K483" s="31">
        <v>1030</v>
      </c>
      <c r="L483" s="31">
        <v>1013.2</v>
      </c>
      <c r="M483" s="58">
        <v>9.5807500000000001</v>
      </c>
      <c r="N483" s="1"/>
      <c r="O483" s="1"/>
    </row>
    <row r="484" spans="1:15" ht="12.75" customHeight="1">
      <c r="A484" s="33">
        <v>474</v>
      </c>
      <c r="B484" s="31" t="s">
        <v>547</v>
      </c>
      <c r="C484" s="38">
        <v>581.15</v>
      </c>
      <c r="D484" s="38">
        <v>586.36666666666667</v>
      </c>
      <c r="E484" s="38">
        <v>573.33333333333337</v>
      </c>
      <c r="F484" s="38">
        <v>565.51666666666665</v>
      </c>
      <c r="G484" s="38">
        <v>552.48333333333335</v>
      </c>
      <c r="H484" s="38">
        <v>594.18333333333339</v>
      </c>
      <c r="I484" s="38">
        <v>607.2166666666667</v>
      </c>
      <c r="J484" s="31">
        <v>615.03333333333342</v>
      </c>
      <c r="K484" s="31">
        <v>599.4</v>
      </c>
      <c r="L484" s="31">
        <v>578.54999999999995</v>
      </c>
      <c r="M484" s="58">
        <v>4.3927199999999997</v>
      </c>
      <c r="N484" s="1"/>
      <c r="O484" s="1"/>
    </row>
    <row r="485" spans="1:15" ht="12.75" customHeight="1">
      <c r="A485" s="33">
        <v>475</v>
      </c>
      <c r="B485" s="31" t="s">
        <v>237</v>
      </c>
      <c r="C485" s="31">
        <v>625.70000000000005</v>
      </c>
      <c r="D485" s="38">
        <v>621.66666666666663</v>
      </c>
      <c r="E485" s="38">
        <v>615.0333333333333</v>
      </c>
      <c r="F485" s="38">
        <v>604.36666666666667</v>
      </c>
      <c r="G485" s="38">
        <v>597.73333333333335</v>
      </c>
      <c r="H485" s="38">
        <v>632.33333333333326</v>
      </c>
      <c r="I485" s="38">
        <v>638.9666666666667</v>
      </c>
      <c r="J485" s="38">
        <v>649.63333333333321</v>
      </c>
      <c r="K485" s="31">
        <v>628.29999999999995</v>
      </c>
      <c r="L485" s="31">
        <v>611</v>
      </c>
      <c r="M485" s="31">
        <v>75.657640000000001</v>
      </c>
      <c r="N485" s="1"/>
      <c r="O485" s="1"/>
    </row>
    <row r="486" spans="1:15" ht="12.75" customHeight="1">
      <c r="A486" s="33">
        <v>476</v>
      </c>
      <c r="B486" s="31" t="s">
        <v>548</v>
      </c>
      <c r="C486" s="38">
        <v>802.15</v>
      </c>
      <c r="D486" s="38">
        <v>800.08333333333337</v>
      </c>
      <c r="E486" s="38">
        <v>792.06666666666672</v>
      </c>
      <c r="F486" s="38">
        <v>781.98333333333335</v>
      </c>
      <c r="G486" s="38">
        <v>773.9666666666667</v>
      </c>
      <c r="H486" s="38">
        <v>810.16666666666674</v>
      </c>
      <c r="I486" s="38">
        <v>818.18333333333339</v>
      </c>
      <c r="J486" s="31">
        <v>828.26666666666677</v>
      </c>
      <c r="K486" s="31">
        <v>808.1</v>
      </c>
      <c r="L486" s="31">
        <v>790</v>
      </c>
      <c r="M486" s="58">
        <v>1.0070699999999999</v>
      </c>
      <c r="N486" s="1"/>
      <c r="O486" s="1"/>
    </row>
    <row r="487" spans="1:15" ht="12.75" customHeight="1">
      <c r="A487" s="33">
        <v>477</v>
      </c>
      <c r="B487" s="31" t="s">
        <v>551</v>
      </c>
      <c r="C487" s="31">
        <v>599.54999999999995</v>
      </c>
      <c r="D487" s="38">
        <v>600.44999999999993</v>
      </c>
      <c r="E487" s="38">
        <v>596.09999999999991</v>
      </c>
      <c r="F487" s="38">
        <v>592.65</v>
      </c>
      <c r="G487" s="38">
        <v>588.29999999999995</v>
      </c>
      <c r="H487" s="38">
        <v>603.89999999999986</v>
      </c>
      <c r="I487" s="38">
        <v>608.25</v>
      </c>
      <c r="J487" s="38">
        <v>611.69999999999982</v>
      </c>
      <c r="K487" s="31">
        <v>604.79999999999995</v>
      </c>
      <c r="L487" s="31">
        <v>597</v>
      </c>
      <c r="M487" s="31">
        <v>1.53285</v>
      </c>
      <c r="N487" s="1"/>
      <c r="O487" s="1"/>
    </row>
    <row r="488" spans="1:15" ht="12.75" customHeight="1">
      <c r="A488" s="33">
        <v>478</v>
      </c>
      <c r="B488" s="31" t="s">
        <v>552</v>
      </c>
      <c r="C488" s="38">
        <v>350.9</v>
      </c>
      <c r="D488" s="38">
        <v>350.5333333333333</v>
      </c>
      <c r="E488" s="38">
        <v>346.36666666666662</v>
      </c>
      <c r="F488" s="38">
        <v>341.83333333333331</v>
      </c>
      <c r="G488" s="38">
        <v>337.66666666666663</v>
      </c>
      <c r="H488" s="38">
        <v>355.06666666666661</v>
      </c>
      <c r="I488" s="38">
        <v>359.23333333333335</v>
      </c>
      <c r="J488" s="38">
        <v>363.76666666666659</v>
      </c>
      <c r="K488" s="31">
        <v>354.7</v>
      </c>
      <c r="L488" s="31">
        <v>346</v>
      </c>
      <c r="M488" s="31">
        <v>3.32572</v>
      </c>
      <c r="N488" s="1"/>
      <c r="O488" s="1"/>
    </row>
    <row r="489" spans="1:15" ht="12.75" customHeight="1">
      <c r="A489" s="33">
        <v>479</v>
      </c>
      <c r="B489" s="31" t="s">
        <v>553</v>
      </c>
      <c r="C489" s="31">
        <v>362.1</v>
      </c>
      <c r="D489" s="38">
        <v>364.68333333333334</v>
      </c>
      <c r="E489" s="38">
        <v>357.41666666666669</v>
      </c>
      <c r="F489" s="38">
        <v>352.73333333333335</v>
      </c>
      <c r="G489" s="38">
        <v>345.4666666666667</v>
      </c>
      <c r="H489" s="38">
        <v>369.36666666666667</v>
      </c>
      <c r="I489" s="38">
        <v>376.63333333333333</v>
      </c>
      <c r="J489" s="38">
        <v>381.31666666666666</v>
      </c>
      <c r="K489" s="31">
        <v>371.95</v>
      </c>
      <c r="L489" s="31">
        <v>360</v>
      </c>
      <c r="M489" s="31">
        <v>3.3045900000000001</v>
      </c>
      <c r="N489" s="1"/>
      <c r="O489" s="1"/>
    </row>
    <row r="490" spans="1:15" ht="12.75" customHeight="1">
      <c r="A490" s="33">
        <v>480</v>
      </c>
      <c r="B490" s="31" t="s">
        <v>554</v>
      </c>
      <c r="C490" s="38">
        <v>352.8</v>
      </c>
      <c r="D490" s="38">
        <v>352.9666666666667</v>
      </c>
      <c r="E490" s="38">
        <v>347.93333333333339</v>
      </c>
      <c r="F490" s="38">
        <v>343.06666666666672</v>
      </c>
      <c r="G490" s="38">
        <v>338.03333333333342</v>
      </c>
      <c r="H490" s="38">
        <v>357.83333333333337</v>
      </c>
      <c r="I490" s="38">
        <v>362.86666666666667</v>
      </c>
      <c r="J490" s="38">
        <v>367.73333333333335</v>
      </c>
      <c r="K490" s="31">
        <v>358</v>
      </c>
      <c r="L490" s="31">
        <v>348.1</v>
      </c>
      <c r="M490" s="31">
        <v>1.7857700000000001</v>
      </c>
      <c r="N490" s="1"/>
      <c r="O490" s="1"/>
    </row>
    <row r="491" spans="1:15" ht="12.75" customHeight="1">
      <c r="A491" s="33">
        <v>481</v>
      </c>
      <c r="B491" s="58" t="s">
        <v>304</v>
      </c>
      <c r="C491" s="31">
        <v>800.7</v>
      </c>
      <c r="D491" s="38">
        <v>804.83333333333337</v>
      </c>
      <c r="E491" s="38">
        <v>794.81666666666672</v>
      </c>
      <c r="F491" s="38">
        <v>788.93333333333339</v>
      </c>
      <c r="G491" s="38">
        <v>778.91666666666674</v>
      </c>
      <c r="H491" s="38">
        <v>810.7166666666667</v>
      </c>
      <c r="I491" s="38">
        <v>820.73333333333335</v>
      </c>
      <c r="J491" s="38">
        <v>826.61666666666667</v>
      </c>
      <c r="K491" s="31">
        <v>814.85</v>
      </c>
      <c r="L491" s="31">
        <v>798.95</v>
      </c>
      <c r="M491" s="31">
        <v>16.19746</v>
      </c>
      <c r="N491" s="1"/>
      <c r="O491" s="1"/>
    </row>
    <row r="492" spans="1:15" ht="12.75" customHeight="1">
      <c r="A492" s="33">
        <v>482</v>
      </c>
      <c r="B492" s="58" t="s">
        <v>555</v>
      </c>
      <c r="C492" s="38">
        <v>1297.0999999999999</v>
      </c>
      <c r="D492" s="38">
        <v>1287.3666666666666</v>
      </c>
      <c r="E492" s="38">
        <v>1269.7333333333331</v>
      </c>
      <c r="F492" s="38">
        <v>1242.3666666666666</v>
      </c>
      <c r="G492" s="38">
        <v>1224.7333333333331</v>
      </c>
      <c r="H492" s="38">
        <v>1314.7333333333331</v>
      </c>
      <c r="I492" s="38">
        <v>1332.3666666666668</v>
      </c>
      <c r="J492" s="38">
        <v>1359.7333333333331</v>
      </c>
      <c r="K492" s="31">
        <v>1305</v>
      </c>
      <c r="L492" s="31">
        <v>1260</v>
      </c>
      <c r="M492" s="31">
        <v>2.6875100000000001</v>
      </c>
      <c r="N492" s="1"/>
      <c r="O492" s="1"/>
    </row>
    <row r="493" spans="1:15" ht="12.75" customHeight="1">
      <c r="A493" s="33">
        <v>483</v>
      </c>
      <c r="B493" s="58" t="s">
        <v>238</v>
      </c>
      <c r="C493" s="31">
        <v>276.89999999999998</v>
      </c>
      <c r="D493" s="38">
        <v>277.16666666666669</v>
      </c>
      <c r="E493" s="38">
        <v>275.33333333333337</v>
      </c>
      <c r="F493" s="38">
        <v>273.76666666666671</v>
      </c>
      <c r="G493" s="38">
        <v>271.93333333333339</v>
      </c>
      <c r="H493" s="38">
        <v>278.73333333333335</v>
      </c>
      <c r="I493" s="38">
        <v>280.56666666666672</v>
      </c>
      <c r="J493" s="38">
        <v>282.13333333333333</v>
      </c>
      <c r="K493" s="31">
        <v>279</v>
      </c>
      <c r="L493" s="31">
        <v>275.60000000000002</v>
      </c>
      <c r="M493" s="31">
        <v>56.154829999999997</v>
      </c>
      <c r="N493" s="1"/>
      <c r="O493" s="1"/>
    </row>
    <row r="494" spans="1:15" ht="12.75" customHeight="1">
      <c r="A494" s="33">
        <v>484</v>
      </c>
      <c r="B494" s="58" t="s">
        <v>549</v>
      </c>
      <c r="C494" s="38">
        <v>282.85000000000002</v>
      </c>
      <c r="D494" s="38">
        <v>283.40000000000003</v>
      </c>
      <c r="E494" s="38">
        <v>281.90000000000009</v>
      </c>
      <c r="F494" s="38">
        <v>280.95000000000005</v>
      </c>
      <c r="G494" s="38">
        <v>279.4500000000001</v>
      </c>
      <c r="H494" s="38">
        <v>284.35000000000008</v>
      </c>
      <c r="I494" s="38">
        <v>285.84999999999997</v>
      </c>
      <c r="J494" s="38">
        <v>286.80000000000007</v>
      </c>
      <c r="K494" s="31">
        <v>284.89999999999998</v>
      </c>
      <c r="L494" s="31">
        <v>282.45</v>
      </c>
      <c r="M494" s="31">
        <v>0.69181999999999999</v>
      </c>
      <c r="N494" s="1"/>
      <c r="O494" s="1"/>
    </row>
    <row r="495" spans="1:15" ht="12.75" customHeight="1">
      <c r="A495" s="33">
        <v>485</v>
      </c>
      <c r="B495" s="58" t="s">
        <v>556</v>
      </c>
      <c r="C495" s="38">
        <v>448.8</v>
      </c>
      <c r="D495" s="38">
        <v>448.59999999999997</v>
      </c>
      <c r="E495" s="38">
        <v>444.24999999999994</v>
      </c>
      <c r="F495" s="38">
        <v>439.7</v>
      </c>
      <c r="G495" s="38">
        <v>435.34999999999997</v>
      </c>
      <c r="H495" s="38">
        <v>453.14999999999992</v>
      </c>
      <c r="I495" s="38">
        <v>457.49999999999994</v>
      </c>
      <c r="J495" s="38">
        <v>462.0499999999999</v>
      </c>
      <c r="K495" s="31">
        <v>452.95</v>
      </c>
      <c r="L495" s="31">
        <v>444.05</v>
      </c>
      <c r="M495" s="31">
        <v>0.34476000000000001</v>
      </c>
      <c r="N495" s="1"/>
      <c r="O495" s="1"/>
    </row>
    <row r="496" spans="1:15" ht="12.75" customHeight="1">
      <c r="A496" s="33">
        <v>486</v>
      </c>
      <c r="B496" s="58" t="s">
        <v>557</v>
      </c>
      <c r="C496" s="38">
        <v>1889.7</v>
      </c>
      <c r="D496" s="38">
        <v>1880.5</v>
      </c>
      <c r="E496" s="38">
        <v>1840.25</v>
      </c>
      <c r="F496" s="38">
        <v>1790.8</v>
      </c>
      <c r="G496" s="38">
        <v>1750.55</v>
      </c>
      <c r="H496" s="38">
        <v>1929.95</v>
      </c>
      <c r="I496" s="38">
        <v>1970.2</v>
      </c>
      <c r="J496" s="38">
        <v>2019.65</v>
      </c>
      <c r="K496" s="31">
        <v>1920.75</v>
      </c>
      <c r="L496" s="31">
        <v>1831.05</v>
      </c>
      <c r="M496" s="31">
        <v>1.8151600000000001</v>
      </c>
      <c r="N496" s="1"/>
      <c r="O496" s="1"/>
    </row>
    <row r="497" spans="1:15" ht="12.75" customHeight="1">
      <c r="A497" s="33">
        <v>487</v>
      </c>
      <c r="B497" s="58" t="s">
        <v>550</v>
      </c>
      <c r="C497" s="38">
        <v>2290.85</v>
      </c>
      <c r="D497" s="38">
        <v>2289.6166666666668</v>
      </c>
      <c r="E497" s="38">
        <v>2259.2333333333336</v>
      </c>
      <c r="F497" s="38">
        <v>2227.6166666666668</v>
      </c>
      <c r="G497" s="38">
        <v>2197.2333333333336</v>
      </c>
      <c r="H497" s="38">
        <v>2321.2333333333336</v>
      </c>
      <c r="I497" s="38">
        <v>2351.6166666666668</v>
      </c>
      <c r="J497" s="38">
        <v>2383.2333333333336</v>
      </c>
      <c r="K497" s="31">
        <v>2320</v>
      </c>
      <c r="L497" s="31">
        <v>2258</v>
      </c>
      <c r="M497" s="31">
        <v>0.60536000000000001</v>
      </c>
      <c r="N497" s="1"/>
      <c r="O497" s="1"/>
    </row>
    <row r="498" spans="1:15" ht="12.75" customHeight="1">
      <c r="A498" s="33">
        <v>488</v>
      </c>
      <c r="B498" s="58" t="s">
        <v>141</v>
      </c>
      <c r="C498" s="38">
        <v>8.25</v>
      </c>
      <c r="D498" s="38">
        <v>8.3166666666666664</v>
      </c>
      <c r="E498" s="38">
        <v>8.1833333333333336</v>
      </c>
      <c r="F498" s="38">
        <v>8.1166666666666671</v>
      </c>
      <c r="G498" s="38">
        <v>7.9833333333333343</v>
      </c>
      <c r="H498" s="38">
        <v>8.3833333333333329</v>
      </c>
      <c r="I498" s="38">
        <v>8.5166666666666657</v>
      </c>
      <c r="J498" s="38">
        <v>8.5833333333333321</v>
      </c>
      <c r="K498" s="31">
        <v>8.4499999999999993</v>
      </c>
      <c r="L498" s="31">
        <v>8.25</v>
      </c>
      <c r="M498" s="31">
        <v>533.41718000000003</v>
      </c>
      <c r="N498" s="1"/>
      <c r="O498" s="1"/>
    </row>
    <row r="499" spans="1:15" ht="12.75" customHeight="1">
      <c r="A499" s="33">
        <v>489</v>
      </c>
      <c r="B499" s="58" t="s">
        <v>239</v>
      </c>
      <c r="C499" s="38">
        <v>797.4</v>
      </c>
      <c r="D499" s="38">
        <v>792.7166666666667</v>
      </c>
      <c r="E499" s="38">
        <v>784.93333333333339</v>
      </c>
      <c r="F499" s="38">
        <v>772.4666666666667</v>
      </c>
      <c r="G499" s="38">
        <v>764.68333333333339</v>
      </c>
      <c r="H499" s="38">
        <v>805.18333333333339</v>
      </c>
      <c r="I499" s="38">
        <v>812.9666666666667</v>
      </c>
      <c r="J499" s="38">
        <v>825.43333333333339</v>
      </c>
      <c r="K499" s="31">
        <v>800.5</v>
      </c>
      <c r="L499" s="31">
        <v>780.25</v>
      </c>
      <c r="M499" s="31">
        <v>22.99859</v>
      </c>
      <c r="N499" s="1"/>
      <c r="O499" s="1"/>
    </row>
    <row r="500" spans="1:15" ht="12.75" customHeight="1">
      <c r="A500" s="33">
        <v>490</v>
      </c>
      <c r="B500" s="58" t="s">
        <v>558</v>
      </c>
      <c r="C500" s="38">
        <v>326</v>
      </c>
      <c r="D500" s="38">
        <v>327.06666666666666</v>
      </c>
      <c r="E500" s="38">
        <v>320.43333333333334</v>
      </c>
      <c r="F500" s="38">
        <v>314.86666666666667</v>
      </c>
      <c r="G500" s="38">
        <v>308.23333333333335</v>
      </c>
      <c r="H500" s="38">
        <v>332.63333333333333</v>
      </c>
      <c r="I500" s="38">
        <v>339.26666666666665</v>
      </c>
      <c r="J500" s="38">
        <v>344.83333333333331</v>
      </c>
      <c r="K500" s="31">
        <v>333.7</v>
      </c>
      <c r="L500" s="31">
        <v>321.5</v>
      </c>
      <c r="M500" s="31">
        <v>14.41508</v>
      </c>
      <c r="N500" s="1"/>
      <c r="O500" s="1"/>
    </row>
    <row r="501" spans="1:15" ht="12.75" customHeight="1">
      <c r="A501" s="33">
        <v>491</v>
      </c>
      <c r="B501" s="58" t="s">
        <v>559</v>
      </c>
      <c r="C501" s="58">
        <v>114.6</v>
      </c>
      <c r="D501" s="38">
        <v>113.60000000000001</v>
      </c>
      <c r="E501" s="38">
        <v>111.25000000000001</v>
      </c>
      <c r="F501" s="38">
        <v>107.9</v>
      </c>
      <c r="G501" s="38">
        <v>105.55000000000001</v>
      </c>
      <c r="H501" s="38">
        <v>116.95000000000002</v>
      </c>
      <c r="I501" s="38">
        <v>119.30000000000001</v>
      </c>
      <c r="J501" s="38">
        <v>122.65000000000002</v>
      </c>
      <c r="K501" s="31">
        <v>115.95</v>
      </c>
      <c r="L501" s="31">
        <v>110.25</v>
      </c>
      <c r="M501" s="31">
        <v>175.36946</v>
      </c>
      <c r="N501" s="1"/>
      <c r="O501" s="1"/>
    </row>
    <row r="502" spans="1:15" ht="12.75" customHeight="1">
      <c r="A502" s="33">
        <v>492</v>
      </c>
      <c r="B502" s="58" t="s">
        <v>560</v>
      </c>
      <c r="C502" s="58">
        <v>942.2</v>
      </c>
      <c r="D502" s="38">
        <v>948.08333333333337</v>
      </c>
      <c r="E502" s="38">
        <v>930.26666666666677</v>
      </c>
      <c r="F502" s="38">
        <v>918.33333333333337</v>
      </c>
      <c r="G502" s="38">
        <v>900.51666666666677</v>
      </c>
      <c r="H502" s="38">
        <v>960.01666666666677</v>
      </c>
      <c r="I502" s="38">
        <v>977.83333333333337</v>
      </c>
      <c r="J502" s="38">
        <v>989.76666666666677</v>
      </c>
      <c r="K502" s="31">
        <v>965.9</v>
      </c>
      <c r="L502" s="31">
        <v>936.15</v>
      </c>
      <c r="M502" s="31">
        <v>1.9683600000000001</v>
      </c>
      <c r="N502" s="1"/>
      <c r="O502" s="1"/>
    </row>
    <row r="503" spans="1:15" ht="12.75" customHeight="1">
      <c r="A503" s="33">
        <v>493</v>
      </c>
      <c r="B503" s="58" t="s">
        <v>305</v>
      </c>
      <c r="C503" s="58">
        <v>1458.8</v>
      </c>
      <c r="D503" s="38">
        <v>1458.4333333333334</v>
      </c>
      <c r="E503" s="38">
        <v>1450.3666666666668</v>
      </c>
      <c r="F503" s="38">
        <v>1441.9333333333334</v>
      </c>
      <c r="G503" s="38">
        <v>1433.8666666666668</v>
      </c>
      <c r="H503" s="38">
        <v>1466.8666666666668</v>
      </c>
      <c r="I503" s="38">
        <v>1474.9333333333334</v>
      </c>
      <c r="J503" s="38">
        <v>1483.3666666666668</v>
      </c>
      <c r="K503" s="31">
        <v>1466.5</v>
      </c>
      <c r="L503" s="31">
        <v>1450</v>
      </c>
      <c r="M503" s="31">
        <v>0.26638000000000001</v>
      </c>
      <c r="N503" s="1"/>
      <c r="O503" s="1"/>
    </row>
    <row r="504" spans="1:15" ht="12.75" customHeight="1">
      <c r="A504" s="33">
        <v>494</v>
      </c>
      <c r="B504" s="58" t="s">
        <v>240</v>
      </c>
      <c r="C504" s="58">
        <v>406.95</v>
      </c>
      <c r="D504" s="38">
        <v>406.33333333333331</v>
      </c>
      <c r="E504" s="38">
        <v>404.66666666666663</v>
      </c>
      <c r="F504" s="38">
        <v>402.38333333333333</v>
      </c>
      <c r="G504" s="38">
        <v>400.71666666666664</v>
      </c>
      <c r="H504" s="38">
        <v>408.61666666666662</v>
      </c>
      <c r="I504" s="38">
        <v>410.28333333333325</v>
      </c>
      <c r="J504" s="38">
        <v>412.56666666666661</v>
      </c>
      <c r="K504" s="31">
        <v>408</v>
      </c>
      <c r="L504" s="31">
        <v>404.05</v>
      </c>
      <c r="M504" s="31">
        <v>35.909019999999998</v>
      </c>
      <c r="N504" s="1"/>
      <c r="O504" s="1"/>
    </row>
    <row r="505" spans="1:15" ht="12.75" customHeight="1">
      <c r="A505" s="33">
        <v>495</v>
      </c>
      <c r="B505" s="58" t="s">
        <v>306</v>
      </c>
      <c r="C505" s="38">
        <v>17.100000000000001</v>
      </c>
      <c r="D505" s="38">
        <v>17.099999999999998</v>
      </c>
      <c r="E505" s="38">
        <v>16.999999999999996</v>
      </c>
      <c r="F505" s="38">
        <v>16.899999999999999</v>
      </c>
      <c r="G505" s="38">
        <v>16.799999999999997</v>
      </c>
      <c r="H505" s="38">
        <v>17.199999999999996</v>
      </c>
      <c r="I505" s="38">
        <v>17.299999999999997</v>
      </c>
      <c r="J505" s="31">
        <v>17.399999999999995</v>
      </c>
      <c r="K505" s="31">
        <v>17.2</v>
      </c>
      <c r="L505" s="31">
        <v>17</v>
      </c>
      <c r="M505" s="58">
        <v>699.43055000000004</v>
      </c>
      <c r="N505" s="1"/>
      <c r="O505" s="1"/>
    </row>
    <row r="506" spans="1:15" ht="12.75" customHeight="1">
      <c r="A506" s="33">
        <v>496</v>
      </c>
      <c r="B506" s="58" t="s">
        <v>241</v>
      </c>
      <c r="C506" s="38">
        <v>237.05</v>
      </c>
      <c r="D506" s="38">
        <v>239.41666666666666</v>
      </c>
      <c r="E506" s="38">
        <v>232.88333333333333</v>
      </c>
      <c r="F506" s="38">
        <v>228.71666666666667</v>
      </c>
      <c r="G506" s="38">
        <v>222.18333333333334</v>
      </c>
      <c r="H506" s="38">
        <v>243.58333333333331</v>
      </c>
      <c r="I506" s="38">
        <v>250.11666666666667</v>
      </c>
      <c r="J506" s="31">
        <v>254.2833333333333</v>
      </c>
      <c r="K506" s="31">
        <v>245.95</v>
      </c>
      <c r="L506" s="31">
        <v>235.25</v>
      </c>
      <c r="M506" s="58">
        <v>90.557940000000002</v>
      </c>
      <c r="N506" s="1"/>
      <c r="O506" s="1"/>
    </row>
    <row r="507" spans="1:15" ht="12.75" customHeight="1">
      <c r="A507" s="33">
        <v>497</v>
      </c>
      <c r="B507" s="58" t="s">
        <v>562</v>
      </c>
      <c r="C507" s="58">
        <v>491</v>
      </c>
      <c r="D507" s="38">
        <v>494.10000000000008</v>
      </c>
      <c r="E507" s="38">
        <v>484.00000000000017</v>
      </c>
      <c r="F507" s="38">
        <v>477.00000000000011</v>
      </c>
      <c r="G507" s="38">
        <v>466.9000000000002</v>
      </c>
      <c r="H507" s="38">
        <v>501.10000000000014</v>
      </c>
      <c r="I507" s="38">
        <v>511.20000000000005</v>
      </c>
      <c r="J507" s="38">
        <v>518.20000000000005</v>
      </c>
      <c r="K507" s="31">
        <v>504.2</v>
      </c>
      <c r="L507" s="31">
        <v>487.1</v>
      </c>
      <c r="M507" s="31">
        <v>18.277190000000001</v>
      </c>
      <c r="N507" s="1"/>
      <c r="O507" s="1"/>
    </row>
    <row r="508" spans="1:15" ht="12.75" customHeight="1">
      <c r="A508" s="33">
        <v>498</v>
      </c>
      <c r="B508" s="58" t="s">
        <v>561</v>
      </c>
      <c r="C508" s="58">
        <v>13780.05</v>
      </c>
      <c r="D508" s="38">
        <v>13593.6</v>
      </c>
      <c r="E508" s="38">
        <v>13037.2</v>
      </c>
      <c r="F508" s="38">
        <v>12294.35</v>
      </c>
      <c r="G508" s="38">
        <v>11737.95</v>
      </c>
      <c r="H508" s="38">
        <v>14336.45</v>
      </c>
      <c r="I508" s="38">
        <v>14892.849999999999</v>
      </c>
      <c r="J508" s="38">
        <v>15635.7</v>
      </c>
      <c r="K508" s="31">
        <v>14150</v>
      </c>
      <c r="L508" s="31">
        <v>12850.75</v>
      </c>
      <c r="M508" s="31">
        <v>0.14355000000000001</v>
      </c>
      <c r="N508" s="1"/>
      <c r="O508" s="1"/>
    </row>
    <row r="509" spans="1:15" ht="12.75" customHeight="1">
      <c r="A509" s="33">
        <v>499</v>
      </c>
      <c r="B509" s="58" t="s">
        <v>307</v>
      </c>
      <c r="C509" s="38">
        <v>84.75</v>
      </c>
      <c r="D509" s="38">
        <v>84.883333333333326</v>
      </c>
      <c r="E509" s="38">
        <v>84.066666666666649</v>
      </c>
      <c r="F509" s="38">
        <v>83.383333333333326</v>
      </c>
      <c r="G509" s="38">
        <v>82.566666666666649</v>
      </c>
      <c r="H509" s="38">
        <v>85.566666666666649</v>
      </c>
      <c r="I509" s="38">
        <v>86.383333333333312</v>
      </c>
      <c r="J509" s="31">
        <v>87.066666666666649</v>
      </c>
      <c r="K509" s="31">
        <v>85.7</v>
      </c>
      <c r="L509" s="31">
        <v>84.2</v>
      </c>
      <c r="M509" s="58">
        <v>349.50470000000001</v>
      </c>
      <c r="N509" s="1"/>
      <c r="O509" s="1"/>
    </row>
    <row r="510" spans="1:15" ht="12.75" customHeight="1">
      <c r="A510" s="33">
        <v>500</v>
      </c>
      <c r="B510" s="58" t="s">
        <v>242</v>
      </c>
      <c r="C510" s="58">
        <v>633.9</v>
      </c>
      <c r="D510" s="38">
        <v>635.0333333333333</v>
      </c>
      <c r="E510" s="38">
        <v>628.16666666666663</v>
      </c>
      <c r="F510" s="38">
        <v>622.43333333333328</v>
      </c>
      <c r="G510" s="38">
        <v>615.56666666666661</v>
      </c>
      <c r="H510" s="38">
        <v>640.76666666666665</v>
      </c>
      <c r="I510" s="38">
        <v>647.63333333333344</v>
      </c>
      <c r="J510" s="38">
        <v>653.36666666666667</v>
      </c>
      <c r="K510" s="31">
        <v>641.9</v>
      </c>
      <c r="L510" s="31">
        <v>629.29999999999995</v>
      </c>
      <c r="M510" s="31">
        <v>11.59496</v>
      </c>
      <c r="N510" s="1"/>
      <c r="O510" s="1"/>
    </row>
    <row r="511" spans="1:15" ht="12.75" customHeight="1">
      <c r="A511" s="33">
        <v>501</v>
      </c>
      <c r="B511" s="58" t="s">
        <v>563</v>
      </c>
      <c r="C511" s="58">
        <v>1479.75</v>
      </c>
      <c r="D511" s="38">
        <v>1480.25</v>
      </c>
      <c r="E511" s="38">
        <v>1474.55</v>
      </c>
      <c r="F511" s="38">
        <v>1469.35</v>
      </c>
      <c r="G511" s="38">
        <v>1463.6499999999999</v>
      </c>
      <c r="H511" s="38">
        <v>1485.45</v>
      </c>
      <c r="I511" s="38">
        <v>1491.1499999999999</v>
      </c>
      <c r="J511" s="38">
        <v>1496.3500000000001</v>
      </c>
      <c r="K511" s="31">
        <v>1485.95</v>
      </c>
      <c r="L511" s="31">
        <v>1475.05</v>
      </c>
      <c r="M511" s="31">
        <v>0.27811999999999998</v>
      </c>
      <c r="N511" s="1"/>
      <c r="O511" s="1"/>
    </row>
    <row r="512" spans="1:15" ht="12.75" customHeight="1"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</row>
    <row r="513" spans="1:15" ht="12.75" customHeight="1"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</row>
    <row r="514" spans="1:15" ht="12.75" customHeight="1"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</row>
    <row r="515" spans="1:15" ht="12.75" customHeight="1"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</row>
    <row r="516" spans="1:15" ht="12.75" customHeight="1"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</row>
    <row r="517" spans="1:15" ht="12.75" customHeight="1">
      <c r="A517" s="69" t="s">
        <v>565</v>
      </c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</row>
    <row r="518" spans="1:15" ht="12.75" customHeight="1">
      <c r="A518" s="49" t="s">
        <v>243</v>
      </c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</row>
    <row r="519" spans="1:15" ht="12.75" customHeight="1">
      <c r="A519" s="49" t="s">
        <v>244</v>
      </c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</row>
    <row r="520" spans="1:15" ht="12.75" customHeight="1">
      <c r="A520" s="49" t="s">
        <v>245</v>
      </c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</row>
    <row r="521" spans="1:15" ht="12.75" customHeight="1">
      <c r="A521" s="49" t="s">
        <v>246</v>
      </c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</row>
    <row r="522" spans="1:15" ht="12.75" customHeight="1">
      <c r="A522" s="49" t="s">
        <v>247</v>
      </c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</row>
    <row r="523" spans="1:15" ht="12.75" customHeight="1">
      <c r="A523" s="73" t="s">
        <v>249</v>
      </c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</row>
    <row r="524" spans="1:15" ht="12.75" customHeight="1">
      <c r="A524" s="73" t="s">
        <v>250</v>
      </c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</row>
    <row r="525" spans="1:15" ht="12.75" customHeight="1">
      <c r="A525" s="73" t="s">
        <v>251</v>
      </c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</row>
    <row r="526" spans="1:15" ht="12.75" customHeight="1">
      <c r="A526" s="73" t="s">
        <v>252</v>
      </c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</row>
    <row r="527" spans="1:15" ht="12.75" customHeight="1">
      <c r="A527" s="73" t="s">
        <v>253</v>
      </c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</row>
    <row r="528" spans="1:15" ht="12.75" customHeight="1">
      <c r="A528" s="73" t="s">
        <v>254</v>
      </c>
      <c r="N528" s="1"/>
      <c r="O528" s="1"/>
    </row>
    <row r="529" spans="1:15" ht="12.75" customHeight="1">
      <c r="A529" s="73" t="s">
        <v>255</v>
      </c>
      <c r="N529" s="1"/>
      <c r="O529" s="1"/>
    </row>
    <row r="530" spans="1:15" ht="12.75" customHeight="1">
      <c r="A530" s="73" t="s">
        <v>256</v>
      </c>
      <c r="N530" s="1"/>
      <c r="O530" s="1"/>
    </row>
    <row r="531" spans="1:15" ht="12.75" customHeight="1">
      <c r="A531" s="73" t="s">
        <v>257</v>
      </c>
      <c r="N531" s="1"/>
      <c r="O531" s="1"/>
    </row>
  </sheetData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17"/>
  <sheetViews>
    <sheetView zoomScale="85" zoomScaleNormal="85" workbookViewId="0">
      <pane ySplit="9" topLeftCell="A10" activePane="bottomLeft" state="frozen"/>
      <selection pane="bottomLeft" activeCell="A10" sqref="A10"/>
    </sheetView>
  </sheetViews>
  <sheetFormatPr defaultColWidth="14.42578125" defaultRowHeight="15" customHeight="1"/>
  <cols>
    <col min="1" max="1" width="12.140625" customWidth="1"/>
    <col min="2" max="2" width="14.28515625" customWidth="1"/>
    <col min="3" max="3" width="28.28515625" customWidth="1"/>
    <col min="4" max="4" width="55.7109375" customWidth="1"/>
    <col min="5" max="5" width="12.42578125" customWidth="1"/>
    <col min="6" max="6" width="13.140625" customWidth="1"/>
    <col min="7" max="7" width="9.5703125" customWidth="1"/>
    <col min="8" max="8" width="10.28515625" customWidth="1"/>
    <col min="9" max="9" width="9.28515625" customWidth="1"/>
    <col min="10" max="10" width="14.28515625" customWidth="1"/>
    <col min="11" max="28" width="9.28515625" customWidth="1"/>
  </cols>
  <sheetData>
    <row r="1" spans="1:28" ht="12" customHeight="1">
      <c r="A1" s="77" t="s">
        <v>312</v>
      </c>
      <c r="B1" s="78"/>
      <c r="C1" s="79"/>
      <c r="D1" s="80"/>
      <c r="E1" s="78"/>
      <c r="F1" s="78"/>
      <c r="G1" s="78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  <c r="AB1" s="81"/>
    </row>
    <row r="2" spans="1:28" ht="12.75" customHeight="1">
      <c r="A2" s="82"/>
      <c r="B2" s="83"/>
      <c r="C2" s="84"/>
      <c r="D2" s="85"/>
      <c r="E2" s="83"/>
      <c r="F2" s="83"/>
      <c r="G2" s="83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  <c r="AB2" s="81"/>
    </row>
    <row r="3" spans="1:28" ht="12.75" customHeight="1">
      <c r="A3" s="82"/>
      <c r="B3" s="83"/>
      <c r="C3" s="84"/>
      <c r="D3" s="85"/>
      <c r="E3" s="83"/>
      <c r="F3" s="83"/>
      <c r="G3" s="83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</row>
    <row r="4" spans="1:28" ht="12.75" customHeight="1">
      <c r="A4" s="82"/>
      <c r="B4" s="83"/>
      <c r="C4" s="84"/>
      <c r="D4" s="85"/>
      <c r="E4" s="83"/>
      <c r="F4" s="83"/>
      <c r="G4" s="83"/>
      <c r="H4" s="81"/>
      <c r="I4" s="81"/>
      <c r="J4" s="81"/>
      <c r="K4" s="81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</row>
    <row r="5" spans="1:28" ht="6" customHeight="1">
      <c r="A5" s="322"/>
      <c r="B5" s="323"/>
      <c r="C5" s="322"/>
      <c r="D5" s="323"/>
      <c r="E5" s="78"/>
      <c r="F5" s="78"/>
      <c r="G5" s="78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</row>
    <row r="6" spans="1:28" ht="26.25" customHeight="1">
      <c r="A6" s="81"/>
      <c r="B6" s="86"/>
      <c r="C6" s="74"/>
      <c r="D6" s="74"/>
      <c r="E6" s="23" t="s">
        <v>311</v>
      </c>
      <c r="F6" s="78"/>
      <c r="G6" s="78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</row>
    <row r="7" spans="1:28" ht="16.5" customHeight="1">
      <c r="A7" s="87" t="s">
        <v>566</v>
      </c>
      <c r="B7" s="324" t="s">
        <v>567</v>
      </c>
      <c r="C7" s="323"/>
      <c r="D7" s="7">
        <f>Main!B10</f>
        <v>45140</v>
      </c>
      <c r="E7" s="88"/>
      <c r="F7" s="78"/>
      <c r="G7" s="89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</row>
    <row r="8" spans="1:28" ht="12.75" customHeight="1">
      <c r="A8" s="77"/>
      <c r="B8" s="78"/>
      <c r="C8" s="79"/>
      <c r="D8" s="80"/>
      <c r="E8" s="88"/>
      <c r="F8" s="88"/>
      <c r="G8" s="88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1"/>
      <c r="AA8" s="81"/>
      <c r="AB8" s="81"/>
    </row>
    <row r="9" spans="1:28" ht="51">
      <c r="A9" s="90" t="s">
        <v>568</v>
      </c>
      <c r="B9" s="91" t="s">
        <v>569</v>
      </c>
      <c r="C9" s="91" t="s">
        <v>570</v>
      </c>
      <c r="D9" s="91" t="s">
        <v>571</v>
      </c>
      <c r="E9" s="91" t="s">
        <v>572</v>
      </c>
      <c r="F9" s="91" t="s">
        <v>573</v>
      </c>
      <c r="G9" s="91" t="s">
        <v>574</v>
      </c>
      <c r="H9" s="91" t="s">
        <v>575</v>
      </c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</row>
    <row r="10" spans="1:28" ht="12.75" customHeight="1">
      <c r="A10" s="92">
        <v>45139</v>
      </c>
      <c r="B10" s="32">
        <v>538812</v>
      </c>
      <c r="C10" s="31" t="s">
        <v>912</v>
      </c>
      <c r="D10" s="31" t="s">
        <v>970</v>
      </c>
      <c r="E10" s="31" t="s">
        <v>577</v>
      </c>
      <c r="F10" s="93">
        <v>150000</v>
      </c>
      <c r="G10" s="32">
        <v>15.94</v>
      </c>
      <c r="H10" s="32" t="s">
        <v>335</v>
      </c>
      <c r="I10" s="81"/>
      <c r="J10" s="81"/>
      <c r="K10" s="81"/>
      <c r="L10" s="81"/>
      <c r="M10" s="81"/>
      <c r="N10" s="81"/>
      <c r="O10" s="81"/>
      <c r="P10" s="81"/>
      <c r="Q10" s="81"/>
      <c r="R10" s="81"/>
      <c r="S10" s="81"/>
      <c r="T10" s="81"/>
      <c r="U10" s="81"/>
      <c r="V10" s="81"/>
      <c r="W10" s="81"/>
      <c r="X10" s="81"/>
      <c r="Y10" s="81"/>
      <c r="Z10" s="81"/>
      <c r="AA10" s="81"/>
      <c r="AB10" s="81"/>
    </row>
    <row r="11" spans="1:28" ht="12.75" customHeight="1">
      <c r="A11" s="92">
        <v>45139</v>
      </c>
      <c r="B11" s="32">
        <v>539115</v>
      </c>
      <c r="C11" s="31" t="s">
        <v>936</v>
      </c>
      <c r="D11" s="31" t="s">
        <v>971</v>
      </c>
      <c r="E11" s="31" t="s">
        <v>576</v>
      </c>
      <c r="F11" s="93">
        <v>15000</v>
      </c>
      <c r="G11" s="32">
        <v>45.66</v>
      </c>
      <c r="H11" s="32" t="s">
        <v>335</v>
      </c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</row>
    <row r="12" spans="1:28" ht="12.75" customHeight="1">
      <c r="A12" s="92">
        <v>45139</v>
      </c>
      <c r="B12" s="32">
        <v>517546</v>
      </c>
      <c r="C12" s="31" t="s">
        <v>972</v>
      </c>
      <c r="D12" s="31" t="s">
        <v>973</v>
      </c>
      <c r="E12" s="31" t="s">
        <v>576</v>
      </c>
      <c r="F12" s="93">
        <v>100000</v>
      </c>
      <c r="G12" s="32">
        <v>41.21</v>
      </c>
      <c r="H12" s="32" t="s">
        <v>335</v>
      </c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</row>
    <row r="13" spans="1:28" ht="12.75" customHeight="1">
      <c r="A13" s="92">
        <v>45139</v>
      </c>
      <c r="B13" s="32">
        <v>543453</v>
      </c>
      <c r="C13" s="31" t="s">
        <v>917</v>
      </c>
      <c r="D13" s="31" t="s">
        <v>974</v>
      </c>
      <c r="E13" s="31" t="s">
        <v>576</v>
      </c>
      <c r="F13" s="93">
        <v>7500</v>
      </c>
      <c r="G13" s="32">
        <v>99.38</v>
      </c>
      <c r="H13" s="32" t="s">
        <v>335</v>
      </c>
      <c r="I13" s="81"/>
      <c r="J13" s="81"/>
      <c r="K13" s="81"/>
      <c r="L13" s="81"/>
      <c r="M13" s="81"/>
      <c r="N13" s="81"/>
      <c r="O13" s="81"/>
      <c r="P13" s="81"/>
      <c r="Q13" s="81"/>
      <c r="R13" s="81"/>
      <c r="S13" s="81"/>
      <c r="T13" s="81"/>
      <c r="U13" s="81"/>
      <c r="V13" s="81"/>
      <c r="W13" s="81"/>
      <c r="X13" s="81"/>
      <c r="Y13" s="81"/>
      <c r="Z13" s="81"/>
      <c r="AA13" s="81"/>
      <c r="AB13" s="81"/>
    </row>
    <row r="14" spans="1:28" ht="12.75" customHeight="1">
      <c r="A14" s="92">
        <v>45139</v>
      </c>
      <c r="B14" s="32">
        <v>543453</v>
      </c>
      <c r="C14" s="31" t="s">
        <v>917</v>
      </c>
      <c r="D14" s="31" t="s">
        <v>937</v>
      </c>
      <c r="E14" s="31" t="s">
        <v>577</v>
      </c>
      <c r="F14" s="93">
        <v>54000</v>
      </c>
      <c r="G14" s="32">
        <v>97.25</v>
      </c>
      <c r="H14" s="32" t="s">
        <v>335</v>
      </c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  <c r="V14" s="81"/>
      <c r="W14" s="81"/>
      <c r="X14" s="81"/>
      <c r="Y14" s="81"/>
      <c r="Z14" s="81"/>
      <c r="AA14" s="81"/>
      <c r="AB14" s="81"/>
    </row>
    <row r="15" spans="1:28" ht="12.75" customHeight="1">
      <c r="A15" s="92">
        <v>45139</v>
      </c>
      <c r="B15" s="32">
        <v>543453</v>
      </c>
      <c r="C15" s="31" t="s">
        <v>917</v>
      </c>
      <c r="D15" s="31" t="s">
        <v>974</v>
      </c>
      <c r="E15" s="31" t="s">
        <v>577</v>
      </c>
      <c r="F15" s="93">
        <v>39000</v>
      </c>
      <c r="G15" s="32">
        <v>97.53</v>
      </c>
      <c r="H15" s="32" t="s">
        <v>335</v>
      </c>
      <c r="I15" s="81"/>
      <c r="J15" s="81"/>
      <c r="K15" s="81"/>
      <c r="L15" s="81"/>
      <c r="M15" s="81"/>
      <c r="N15" s="81"/>
      <c r="O15" s="81"/>
      <c r="P15" s="81"/>
      <c r="Q15" s="81"/>
      <c r="R15" s="81"/>
      <c r="S15" s="81"/>
      <c r="T15" s="81"/>
      <c r="U15" s="81"/>
      <c r="V15" s="81"/>
      <c r="W15" s="81"/>
      <c r="X15" s="81"/>
      <c r="Y15" s="81"/>
      <c r="Z15" s="81"/>
      <c r="AA15" s="81"/>
      <c r="AB15" s="81"/>
    </row>
    <row r="16" spans="1:28" ht="12.75" customHeight="1">
      <c r="A16" s="92">
        <v>45139</v>
      </c>
      <c r="B16" s="32">
        <v>543453</v>
      </c>
      <c r="C16" s="31" t="s">
        <v>917</v>
      </c>
      <c r="D16" s="31" t="s">
        <v>975</v>
      </c>
      <c r="E16" s="31" t="s">
        <v>576</v>
      </c>
      <c r="F16" s="93">
        <v>51000</v>
      </c>
      <c r="G16" s="32">
        <v>97.25</v>
      </c>
      <c r="H16" s="32" t="s">
        <v>335</v>
      </c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</row>
    <row r="17" spans="1:28" ht="12.75" customHeight="1">
      <c r="A17" s="92">
        <v>45139</v>
      </c>
      <c r="B17" s="32">
        <v>543453</v>
      </c>
      <c r="C17" s="31" t="s">
        <v>917</v>
      </c>
      <c r="D17" s="31" t="s">
        <v>976</v>
      </c>
      <c r="E17" s="31" t="s">
        <v>576</v>
      </c>
      <c r="F17" s="93">
        <v>51000</v>
      </c>
      <c r="G17" s="32">
        <v>97.25</v>
      </c>
      <c r="H17" s="32" t="s">
        <v>335</v>
      </c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</row>
    <row r="18" spans="1:28" ht="12.75" customHeight="1">
      <c r="A18" s="92">
        <v>45139</v>
      </c>
      <c r="B18" s="32">
        <v>531878</v>
      </c>
      <c r="C18" s="31" t="s">
        <v>977</v>
      </c>
      <c r="D18" s="31" t="s">
        <v>978</v>
      </c>
      <c r="E18" s="31" t="s">
        <v>577</v>
      </c>
      <c r="F18" s="93">
        <v>52000</v>
      </c>
      <c r="G18" s="32">
        <v>8.5</v>
      </c>
      <c r="H18" s="32" t="s">
        <v>335</v>
      </c>
      <c r="I18" s="81"/>
      <c r="J18" s="81"/>
      <c r="K18" s="81"/>
      <c r="L18" s="81"/>
      <c r="M18" s="81"/>
      <c r="N18" s="81"/>
      <c r="O18" s="81"/>
      <c r="P18" s="81"/>
      <c r="Q18" s="81"/>
      <c r="R18" s="81"/>
      <c r="S18" s="81"/>
      <c r="T18" s="81"/>
      <c r="U18" s="81"/>
      <c r="V18" s="81"/>
      <c r="W18" s="81"/>
      <c r="X18" s="81"/>
      <c r="Y18" s="81"/>
      <c r="Z18" s="81"/>
      <c r="AA18" s="81"/>
      <c r="AB18" s="81"/>
    </row>
    <row r="19" spans="1:28" ht="12.75" customHeight="1">
      <c r="A19" s="92">
        <v>45139</v>
      </c>
      <c r="B19" s="32">
        <v>538716</v>
      </c>
      <c r="C19" s="31" t="s">
        <v>979</v>
      </c>
      <c r="D19" s="31" t="s">
        <v>980</v>
      </c>
      <c r="E19" s="31" t="s">
        <v>577</v>
      </c>
      <c r="F19" s="93">
        <v>110000</v>
      </c>
      <c r="G19" s="32">
        <v>50</v>
      </c>
      <c r="H19" s="32" t="s">
        <v>335</v>
      </c>
      <c r="I19" s="81"/>
      <c r="J19" s="81"/>
      <c r="K19" s="81"/>
      <c r="L19" s="81"/>
      <c r="M19" s="81"/>
      <c r="N19" s="81"/>
      <c r="O19" s="81"/>
      <c r="P19" s="81"/>
      <c r="Q19" s="81"/>
      <c r="R19" s="81"/>
      <c r="S19" s="81"/>
      <c r="T19" s="81"/>
      <c r="U19" s="81"/>
      <c r="V19" s="81"/>
      <c r="W19" s="81"/>
      <c r="X19" s="81"/>
      <c r="Y19" s="81"/>
      <c r="Z19" s="81"/>
      <c r="AA19" s="81"/>
      <c r="AB19" s="81"/>
    </row>
    <row r="20" spans="1:28" ht="12.75" customHeight="1">
      <c r="A20" s="92">
        <v>45139</v>
      </c>
      <c r="B20" s="32">
        <v>538716</v>
      </c>
      <c r="C20" s="31" t="s">
        <v>979</v>
      </c>
      <c r="D20" s="31" t="s">
        <v>981</v>
      </c>
      <c r="E20" s="31" t="s">
        <v>576</v>
      </c>
      <c r="F20" s="93">
        <v>110000</v>
      </c>
      <c r="G20" s="32">
        <v>50</v>
      </c>
      <c r="H20" s="32" t="s">
        <v>335</v>
      </c>
      <c r="I20" s="81"/>
      <c r="J20" s="81"/>
      <c r="K20" s="81"/>
      <c r="L20" s="81"/>
      <c r="M20" s="81"/>
      <c r="N20" s="81"/>
      <c r="O20" s="81"/>
      <c r="P20" s="81"/>
      <c r="Q20" s="81"/>
      <c r="R20" s="81"/>
      <c r="S20" s="81"/>
      <c r="T20" s="81"/>
      <c r="U20" s="81"/>
      <c r="V20" s="81"/>
      <c r="W20" s="81"/>
      <c r="X20" s="81"/>
      <c r="Y20" s="81"/>
      <c r="Z20" s="81"/>
      <c r="AA20" s="81"/>
      <c r="AB20" s="81"/>
    </row>
    <row r="21" spans="1:28" ht="12.75" customHeight="1">
      <c r="A21" s="92">
        <v>45139</v>
      </c>
      <c r="B21" s="32">
        <v>531489</v>
      </c>
      <c r="C21" s="31" t="s">
        <v>982</v>
      </c>
      <c r="D21" s="31" t="s">
        <v>983</v>
      </c>
      <c r="E21" s="31" t="s">
        <v>577</v>
      </c>
      <c r="F21" s="93">
        <v>89556</v>
      </c>
      <c r="G21" s="32">
        <v>555.99</v>
      </c>
      <c r="H21" s="32" t="s">
        <v>335</v>
      </c>
      <c r="I21" s="81"/>
      <c r="J21" s="81"/>
      <c r="K21" s="81"/>
      <c r="L21" s="81"/>
      <c r="M21" s="81"/>
      <c r="N21" s="81"/>
      <c r="O21" s="81"/>
      <c r="P21" s="81"/>
      <c r="Q21" s="81"/>
      <c r="R21" s="81"/>
      <c r="S21" s="81"/>
      <c r="T21" s="81"/>
      <c r="U21" s="81"/>
      <c r="V21" s="81"/>
      <c r="W21" s="81"/>
      <c r="X21" s="81"/>
      <c r="Y21" s="81"/>
      <c r="Z21" s="81"/>
      <c r="AA21" s="81"/>
      <c r="AB21" s="81"/>
    </row>
    <row r="22" spans="1:28" ht="12.75" customHeight="1">
      <c r="A22" s="92">
        <v>45139</v>
      </c>
      <c r="B22" s="32">
        <v>535267</v>
      </c>
      <c r="C22" s="31" t="s">
        <v>984</v>
      </c>
      <c r="D22" s="31" t="s">
        <v>985</v>
      </c>
      <c r="E22" s="31" t="s">
        <v>577</v>
      </c>
      <c r="F22" s="93">
        <v>372576</v>
      </c>
      <c r="G22" s="32">
        <v>7.68</v>
      </c>
      <c r="H22" s="32" t="s">
        <v>335</v>
      </c>
      <c r="I22" s="81"/>
      <c r="J22" s="81"/>
      <c r="K22" s="81"/>
      <c r="L22" s="81"/>
      <c r="M22" s="81"/>
      <c r="N22" s="81"/>
      <c r="O22" s="81"/>
      <c r="P22" s="81"/>
      <c r="Q22" s="81"/>
      <c r="R22" s="81"/>
      <c r="S22" s="81"/>
      <c r="T22" s="81"/>
      <c r="U22" s="81"/>
      <c r="V22" s="81"/>
      <c r="W22" s="81"/>
      <c r="X22" s="81"/>
      <c r="Y22" s="81"/>
      <c r="Z22" s="81"/>
      <c r="AA22" s="81"/>
      <c r="AB22" s="81"/>
    </row>
    <row r="23" spans="1:28" ht="12.75" customHeight="1">
      <c r="A23" s="92">
        <v>45139</v>
      </c>
      <c r="B23" s="32">
        <v>532868</v>
      </c>
      <c r="C23" s="31" t="s">
        <v>109</v>
      </c>
      <c r="D23" s="31" t="s">
        <v>986</v>
      </c>
      <c r="E23" s="31" t="s">
        <v>577</v>
      </c>
      <c r="F23" s="93">
        <v>14495360</v>
      </c>
      <c r="G23" s="32">
        <v>504.21</v>
      </c>
      <c r="H23" s="32" t="s">
        <v>335</v>
      </c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</row>
    <row r="24" spans="1:28" ht="12.75" customHeight="1">
      <c r="A24" s="92">
        <v>45139</v>
      </c>
      <c r="B24" s="32">
        <v>543765</v>
      </c>
      <c r="C24" s="31" t="s">
        <v>987</v>
      </c>
      <c r="D24" s="31" t="s">
        <v>988</v>
      </c>
      <c r="E24" s="31" t="s">
        <v>577</v>
      </c>
      <c r="F24" s="93">
        <v>90000</v>
      </c>
      <c r="G24" s="32">
        <v>65.08</v>
      </c>
      <c r="H24" s="32" t="s">
        <v>335</v>
      </c>
      <c r="I24" s="81"/>
      <c r="J24" s="81"/>
      <c r="K24" s="81"/>
      <c r="L24" s="81"/>
      <c r="M24" s="81"/>
      <c r="N24" s="81"/>
      <c r="O24" s="81"/>
      <c r="P24" s="81"/>
      <c r="Q24" s="81"/>
      <c r="R24" s="81"/>
      <c r="S24" s="81"/>
      <c r="T24" s="81"/>
      <c r="U24" s="81"/>
      <c r="V24" s="81"/>
      <c r="W24" s="81"/>
      <c r="X24" s="81"/>
      <c r="Y24" s="81"/>
      <c r="Z24" s="81"/>
      <c r="AA24" s="81"/>
      <c r="AB24" s="81"/>
    </row>
    <row r="25" spans="1:28" ht="12.75" customHeight="1">
      <c r="A25" s="92">
        <v>45139</v>
      </c>
      <c r="B25" s="32">
        <v>542724</v>
      </c>
      <c r="C25" s="31" t="s">
        <v>989</v>
      </c>
      <c r="D25" s="31" t="s">
        <v>990</v>
      </c>
      <c r="E25" s="31" t="s">
        <v>577</v>
      </c>
      <c r="F25" s="93">
        <v>2210922</v>
      </c>
      <c r="G25" s="32">
        <v>1.35</v>
      </c>
      <c r="H25" s="32" t="s">
        <v>335</v>
      </c>
      <c r="I25" s="81"/>
      <c r="J25" s="81"/>
      <c r="K25" s="81"/>
      <c r="L25" s="81"/>
      <c r="M25" s="81"/>
      <c r="N25" s="81"/>
      <c r="O25" s="81"/>
      <c r="P25" s="81"/>
      <c r="Q25" s="81"/>
      <c r="R25" s="81"/>
      <c r="S25" s="81"/>
      <c r="T25" s="81"/>
      <c r="U25" s="81"/>
      <c r="V25" s="81"/>
      <c r="W25" s="81"/>
      <c r="X25" s="81"/>
      <c r="Y25" s="81"/>
      <c r="Z25" s="81"/>
      <c r="AA25" s="81"/>
      <c r="AB25" s="81"/>
    </row>
    <row r="26" spans="1:28" ht="12.75" customHeight="1">
      <c r="A26" s="92">
        <v>45139</v>
      </c>
      <c r="B26" s="32">
        <v>531739</v>
      </c>
      <c r="C26" s="31" t="s">
        <v>991</v>
      </c>
      <c r="D26" s="31" t="s">
        <v>992</v>
      </c>
      <c r="E26" s="31" t="s">
        <v>576</v>
      </c>
      <c r="F26" s="93">
        <v>2000000</v>
      </c>
      <c r="G26" s="32">
        <v>8.17</v>
      </c>
      <c r="H26" s="32" t="s">
        <v>335</v>
      </c>
      <c r="I26" s="81"/>
      <c r="J26" s="81"/>
      <c r="K26" s="81"/>
      <c r="L26" s="81"/>
      <c r="M26" s="81"/>
      <c r="N26" s="81"/>
      <c r="O26" s="81"/>
      <c r="P26" s="81"/>
      <c r="Q26" s="81"/>
      <c r="R26" s="81"/>
      <c r="S26" s="81"/>
      <c r="T26" s="81"/>
      <c r="U26" s="81"/>
      <c r="V26" s="81"/>
      <c r="W26" s="81"/>
      <c r="X26" s="81"/>
      <c r="Y26" s="81"/>
      <c r="Z26" s="81"/>
      <c r="AA26" s="81"/>
      <c r="AB26" s="81"/>
    </row>
    <row r="27" spans="1:28" ht="12.75" customHeight="1">
      <c r="A27" s="92">
        <v>45139</v>
      </c>
      <c r="B27" s="32">
        <v>531739</v>
      </c>
      <c r="C27" s="31" t="s">
        <v>991</v>
      </c>
      <c r="D27" s="31" t="s">
        <v>993</v>
      </c>
      <c r="E27" s="31" t="s">
        <v>577</v>
      </c>
      <c r="F27" s="93">
        <v>973249</v>
      </c>
      <c r="G27" s="32">
        <v>8.0500000000000007</v>
      </c>
      <c r="H27" s="32" t="s">
        <v>335</v>
      </c>
      <c r="I27" s="81"/>
      <c r="J27" s="81"/>
      <c r="K27" s="81"/>
      <c r="L27" s="81"/>
      <c r="M27" s="81"/>
      <c r="N27" s="81"/>
      <c r="O27" s="81"/>
      <c r="P27" s="81"/>
      <c r="Q27" s="81"/>
      <c r="R27" s="81"/>
      <c r="S27" s="81"/>
      <c r="T27" s="81"/>
      <c r="U27" s="81"/>
      <c r="V27" s="81"/>
      <c r="W27" s="81"/>
      <c r="X27" s="81"/>
      <c r="Y27" s="81"/>
      <c r="Z27" s="81"/>
      <c r="AA27" s="81"/>
      <c r="AB27" s="81"/>
    </row>
    <row r="28" spans="1:28" ht="12.75" customHeight="1">
      <c r="A28" s="92">
        <v>45139</v>
      </c>
      <c r="B28" s="32">
        <v>531739</v>
      </c>
      <c r="C28" s="31" t="s">
        <v>991</v>
      </c>
      <c r="D28" s="31" t="s">
        <v>994</v>
      </c>
      <c r="E28" s="31" t="s">
        <v>576</v>
      </c>
      <c r="F28" s="93">
        <v>1000000</v>
      </c>
      <c r="G28" s="32">
        <v>7.91</v>
      </c>
      <c r="H28" s="32" t="s">
        <v>335</v>
      </c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</row>
    <row r="29" spans="1:28" ht="12.75" customHeight="1">
      <c r="A29" s="92">
        <v>45139</v>
      </c>
      <c r="B29" s="32">
        <v>540614</v>
      </c>
      <c r="C29" s="31" t="s">
        <v>995</v>
      </c>
      <c r="D29" s="31" t="s">
        <v>924</v>
      </c>
      <c r="E29" s="31" t="s">
        <v>577</v>
      </c>
      <c r="F29" s="93">
        <v>4439414</v>
      </c>
      <c r="G29" s="32">
        <v>1.1499999999999999</v>
      </c>
      <c r="H29" s="32" t="s">
        <v>335</v>
      </c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  <c r="V29" s="81"/>
      <c r="W29" s="81"/>
      <c r="X29" s="81"/>
      <c r="Y29" s="81"/>
      <c r="Z29" s="81"/>
      <c r="AA29" s="81"/>
      <c r="AB29" s="81"/>
    </row>
    <row r="30" spans="1:28" ht="12.75" customHeight="1">
      <c r="A30" s="92">
        <v>45139</v>
      </c>
      <c r="B30" s="32">
        <v>531913</v>
      </c>
      <c r="C30" s="31" t="s">
        <v>925</v>
      </c>
      <c r="D30" s="31" t="s">
        <v>996</v>
      </c>
      <c r="E30" s="31" t="s">
        <v>577</v>
      </c>
      <c r="F30" s="93">
        <v>30000</v>
      </c>
      <c r="G30" s="32">
        <v>7.57</v>
      </c>
      <c r="H30" s="32" t="s">
        <v>335</v>
      </c>
      <c r="I30" s="81"/>
      <c r="J30" s="81"/>
      <c r="K30" s="81"/>
      <c r="L30" s="81"/>
      <c r="M30" s="81"/>
      <c r="N30" s="81"/>
      <c r="O30" s="81"/>
      <c r="P30" s="81"/>
      <c r="Q30" s="81"/>
      <c r="R30" s="81"/>
      <c r="S30" s="81"/>
      <c r="T30" s="81"/>
      <c r="U30" s="81"/>
      <c r="V30" s="81"/>
      <c r="W30" s="81"/>
      <c r="X30" s="81"/>
      <c r="Y30" s="81"/>
      <c r="Z30" s="81"/>
      <c r="AA30" s="81"/>
      <c r="AB30" s="81"/>
    </row>
    <row r="31" spans="1:28" ht="12.75" customHeight="1">
      <c r="A31" s="92">
        <v>45139</v>
      </c>
      <c r="B31" s="32">
        <v>531913</v>
      </c>
      <c r="C31" s="31" t="s">
        <v>925</v>
      </c>
      <c r="D31" s="31" t="s">
        <v>997</v>
      </c>
      <c r="E31" s="31" t="s">
        <v>577</v>
      </c>
      <c r="F31" s="93">
        <v>3682</v>
      </c>
      <c r="G31" s="32">
        <v>7.57</v>
      </c>
      <c r="H31" s="32" t="s">
        <v>335</v>
      </c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</row>
    <row r="32" spans="1:28" ht="12.75" customHeight="1">
      <c r="A32" s="92">
        <v>45139</v>
      </c>
      <c r="B32" s="32">
        <v>531913</v>
      </c>
      <c r="C32" s="31" t="s">
        <v>925</v>
      </c>
      <c r="D32" s="31" t="s">
        <v>997</v>
      </c>
      <c r="E32" s="31" t="s">
        <v>576</v>
      </c>
      <c r="F32" s="93">
        <v>35111</v>
      </c>
      <c r="G32" s="32">
        <v>7.55</v>
      </c>
      <c r="H32" s="32" t="s">
        <v>335</v>
      </c>
      <c r="I32" s="81"/>
      <c r="J32" s="81"/>
      <c r="K32" s="81"/>
      <c r="L32" s="81"/>
      <c r="M32" s="81"/>
      <c r="N32" s="81"/>
      <c r="O32" s="81"/>
      <c r="P32" s="81"/>
      <c r="Q32" s="81"/>
      <c r="R32" s="81"/>
      <c r="S32" s="81"/>
      <c r="T32" s="81"/>
      <c r="U32" s="81"/>
      <c r="V32" s="81"/>
      <c r="W32" s="81"/>
      <c r="X32" s="81"/>
      <c r="Y32" s="81"/>
      <c r="Z32" s="81"/>
      <c r="AA32" s="81"/>
      <c r="AB32" s="81"/>
    </row>
    <row r="33" spans="1:28" ht="12.75" customHeight="1">
      <c r="A33" s="92">
        <v>45139</v>
      </c>
      <c r="B33" s="32">
        <v>542682</v>
      </c>
      <c r="C33" s="31" t="s">
        <v>998</v>
      </c>
      <c r="D33" s="31" t="s">
        <v>999</v>
      </c>
      <c r="E33" s="31" t="s">
        <v>576</v>
      </c>
      <c r="F33" s="93">
        <v>19227</v>
      </c>
      <c r="G33" s="32">
        <v>52.98</v>
      </c>
      <c r="H33" s="32" t="s">
        <v>335</v>
      </c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</row>
    <row r="34" spans="1:28" ht="12.75" customHeight="1">
      <c r="A34" s="92">
        <v>45139</v>
      </c>
      <c r="B34" s="32">
        <v>542924</v>
      </c>
      <c r="C34" s="31" t="s">
        <v>939</v>
      </c>
      <c r="D34" s="31" t="s">
        <v>1000</v>
      </c>
      <c r="E34" s="31" t="s">
        <v>577</v>
      </c>
      <c r="F34" s="93">
        <v>276500</v>
      </c>
      <c r="G34" s="32">
        <v>3.62</v>
      </c>
      <c r="H34" s="32" t="s">
        <v>335</v>
      </c>
      <c r="I34" s="81"/>
      <c r="J34" s="81"/>
      <c r="K34" s="81"/>
      <c r="L34" s="81"/>
      <c r="M34" s="81"/>
      <c r="N34" s="81"/>
      <c r="O34" s="81"/>
      <c r="P34" s="81"/>
      <c r="Q34" s="81"/>
      <c r="R34" s="81"/>
      <c r="S34" s="81"/>
      <c r="T34" s="81"/>
      <c r="U34" s="81"/>
      <c r="V34" s="81"/>
      <c r="W34" s="81"/>
      <c r="X34" s="81"/>
      <c r="Y34" s="81"/>
      <c r="Z34" s="81"/>
      <c r="AA34" s="81"/>
      <c r="AB34" s="81"/>
    </row>
    <row r="35" spans="1:28" ht="12.75" customHeight="1">
      <c r="A35" s="92">
        <v>45139</v>
      </c>
      <c r="B35" s="32">
        <v>542924</v>
      </c>
      <c r="C35" s="31" t="s">
        <v>939</v>
      </c>
      <c r="D35" s="31" t="s">
        <v>1001</v>
      </c>
      <c r="E35" s="31" t="s">
        <v>576</v>
      </c>
      <c r="F35" s="93">
        <v>101500</v>
      </c>
      <c r="G35" s="32">
        <v>3.77</v>
      </c>
      <c r="H35" s="32" t="s">
        <v>335</v>
      </c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</row>
    <row r="36" spans="1:28" ht="12.75" customHeight="1">
      <c r="A36" s="92">
        <v>45139</v>
      </c>
      <c r="B36" s="32">
        <v>542924</v>
      </c>
      <c r="C36" s="31" t="s">
        <v>939</v>
      </c>
      <c r="D36" s="31" t="s">
        <v>1002</v>
      </c>
      <c r="E36" s="31" t="s">
        <v>576</v>
      </c>
      <c r="F36" s="93">
        <v>115500</v>
      </c>
      <c r="G36" s="32">
        <v>3.75</v>
      </c>
      <c r="H36" s="32" t="s">
        <v>335</v>
      </c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</row>
    <row r="37" spans="1:28" ht="12.75" customHeight="1">
      <c r="A37" s="92">
        <v>45139</v>
      </c>
      <c r="B37" s="32">
        <v>542924</v>
      </c>
      <c r="C37" s="31" t="s">
        <v>939</v>
      </c>
      <c r="D37" s="31" t="s">
        <v>1002</v>
      </c>
      <c r="E37" s="31" t="s">
        <v>577</v>
      </c>
      <c r="F37" s="93">
        <v>108500</v>
      </c>
      <c r="G37" s="32">
        <v>3.82</v>
      </c>
      <c r="H37" s="32" t="s">
        <v>335</v>
      </c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</row>
    <row r="38" spans="1:28" ht="12.75" customHeight="1">
      <c r="A38" s="92">
        <v>45139</v>
      </c>
      <c r="B38" s="32">
        <v>542924</v>
      </c>
      <c r="C38" s="31" t="s">
        <v>939</v>
      </c>
      <c r="D38" s="31" t="s">
        <v>1003</v>
      </c>
      <c r="E38" s="31" t="s">
        <v>576</v>
      </c>
      <c r="F38" s="93">
        <v>105000</v>
      </c>
      <c r="G38" s="32">
        <v>3.8</v>
      </c>
      <c r="H38" s="32" t="s">
        <v>335</v>
      </c>
      <c r="I38" s="81"/>
      <c r="J38" s="81"/>
      <c r="K38" s="81"/>
      <c r="L38" s="81"/>
      <c r="M38" s="81"/>
      <c r="N38" s="81"/>
      <c r="O38" s="81"/>
      <c r="P38" s="81"/>
      <c r="Q38" s="81"/>
      <c r="R38" s="81"/>
      <c r="S38" s="81"/>
      <c r="T38" s="81"/>
      <c r="U38" s="81"/>
      <c r="V38" s="81"/>
      <c r="W38" s="81"/>
      <c r="X38" s="81"/>
      <c r="Y38" s="81"/>
      <c r="Z38" s="81"/>
      <c r="AA38" s="81"/>
      <c r="AB38" s="81"/>
    </row>
    <row r="39" spans="1:28" ht="12.75" customHeight="1">
      <c r="A39" s="92">
        <v>45139</v>
      </c>
      <c r="B39" s="32">
        <v>542924</v>
      </c>
      <c r="C39" s="31" t="s">
        <v>939</v>
      </c>
      <c r="D39" s="31" t="s">
        <v>938</v>
      </c>
      <c r="E39" s="31" t="s">
        <v>577</v>
      </c>
      <c r="F39" s="93">
        <v>80500</v>
      </c>
      <c r="G39" s="32">
        <v>3.6</v>
      </c>
      <c r="H39" s="32" t="s">
        <v>335</v>
      </c>
      <c r="I39" s="81"/>
      <c r="J39" s="81"/>
      <c r="K39" s="81"/>
      <c r="L39" s="81"/>
      <c r="M39" s="81"/>
      <c r="N39" s="81"/>
      <c r="O39" s="81"/>
      <c r="P39" s="81"/>
      <c r="Q39" s="81"/>
      <c r="R39" s="81"/>
      <c r="S39" s="81"/>
      <c r="T39" s="81"/>
      <c r="U39" s="81"/>
      <c r="V39" s="81"/>
      <c r="W39" s="81"/>
      <c r="X39" s="81"/>
      <c r="Y39" s="81"/>
      <c r="Z39" s="81"/>
      <c r="AA39" s="81"/>
      <c r="AB39" s="81"/>
    </row>
    <row r="40" spans="1:28" ht="12.75" customHeight="1">
      <c r="A40" s="92">
        <v>45139</v>
      </c>
      <c r="B40" s="32">
        <v>542924</v>
      </c>
      <c r="C40" s="31" t="s">
        <v>939</v>
      </c>
      <c r="D40" s="31" t="s">
        <v>938</v>
      </c>
      <c r="E40" s="31" t="s">
        <v>576</v>
      </c>
      <c r="F40" s="93">
        <v>150500</v>
      </c>
      <c r="G40" s="32">
        <v>3.78</v>
      </c>
      <c r="H40" s="32" t="s">
        <v>335</v>
      </c>
      <c r="I40" s="81"/>
      <c r="J40" s="81"/>
      <c r="K40" s="81"/>
      <c r="L40" s="81"/>
      <c r="M40" s="81"/>
      <c r="N40" s="81"/>
      <c r="O40" s="81"/>
      <c r="P40" s="81"/>
      <c r="Q40" s="81"/>
      <c r="R40" s="81"/>
      <c r="S40" s="81"/>
      <c r="T40" s="81"/>
      <c r="U40" s="81"/>
      <c r="V40" s="81"/>
      <c r="W40" s="81"/>
      <c r="X40" s="81"/>
      <c r="Y40" s="81"/>
      <c r="Z40" s="81"/>
      <c r="AA40" s="81"/>
      <c r="AB40" s="81"/>
    </row>
    <row r="41" spans="1:28" ht="12.75" customHeight="1">
      <c r="A41" s="92">
        <v>45139</v>
      </c>
      <c r="B41" s="32">
        <v>542924</v>
      </c>
      <c r="C41" s="31" t="s">
        <v>939</v>
      </c>
      <c r="D41" s="31" t="s">
        <v>1004</v>
      </c>
      <c r="E41" s="31" t="s">
        <v>576</v>
      </c>
      <c r="F41" s="93">
        <v>73500</v>
      </c>
      <c r="G41" s="32">
        <v>3.61</v>
      </c>
      <c r="H41" s="32" t="s">
        <v>335</v>
      </c>
      <c r="I41" s="81"/>
      <c r="J41" s="81"/>
      <c r="K41" s="81"/>
      <c r="L41" s="81"/>
      <c r="M41" s="81"/>
      <c r="N41" s="81"/>
      <c r="O41" s="81"/>
      <c r="P41" s="81"/>
      <c r="Q41" s="81"/>
      <c r="R41" s="81"/>
      <c r="S41" s="81"/>
      <c r="T41" s="81"/>
      <c r="U41" s="81"/>
      <c r="V41" s="81"/>
      <c r="W41" s="81"/>
      <c r="X41" s="81"/>
      <c r="Y41" s="81"/>
      <c r="Z41" s="81"/>
      <c r="AA41" s="81"/>
      <c r="AB41" s="81"/>
    </row>
    <row r="42" spans="1:28" ht="12.75" customHeight="1">
      <c r="A42" s="92">
        <v>45139</v>
      </c>
      <c r="B42" s="32">
        <v>542924</v>
      </c>
      <c r="C42" s="31" t="s">
        <v>939</v>
      </c>
      <c r="D42" s="31" t="s">
        <v>1005</v>
      </c>
      <c r="E42" s="31" t="s">
        <v>577</v>
      </c>
      <c r="F42" s="93">
        <v>171500</v>
      </c>
      <c r="G42" s="32">
        <v>3.78</v>
      </c>
      <c r="H42" s="32" t="s">
        <v>335</v>
      </c>
      <c r="I42" s="81"/>
      <c r="J42" s="81"/>
      <c r="K42" s="81"/>
      <c r="L42" s="81"/>
      <c r="M42" s="81"/>
      <c r="N42" s="81"/>
      <c r="O42" s="81"/>
      <c r="P42" s="81"/>
      <c r="Q42" s="81"/>
      <c r="R42" s="81"/>
      <c r="S42" s="81"/>
      <c r="T42" s="81"/>
      <c r="U42" s="81"/>
      <c r="V42" s="81"/>
      <c r="W42" s="81"/>
      <c r="X42" s="81"/>
      <c r="Y42" s="81"/>
      <c r="Z42" s="81"/>
      <c r="AA42" s="81"/>
      <c r="AB42" s="81"/>
    </row>
    <row r="43" spans="1:28" ht="12.75" customHeight="1">
      <c r="A43" s="92">
        <v>45139</v>
      </c>
      <c r="B43" s="32">
        <v>531784</v>
      </c>
      <c r="C43" s="31" t="s">
        <v>1006</v>
      </c>
      <c r="D43" s="31" t="s">
        <v>1007</v>
      </c>
      <c r="E43" s="31" t="s">
        <v>576</v>
      </c>
      <c r="F43" s="93">
        <v>704096</v>
      </c>
      <c r="G43" s="32">
        <v>1.78</v>
      </c>
      <c r="H43" s="32" t="s">
        <v>335</v>
      </c>
      <c r="I43" s="81"/>
      <c r="J43" s="81"/>
      <c r="K43" s="81"/>
      <c r="L43" s="81"/>
      <c r="M43" s="81"/>
      <c r="N43" s="81"/>
      <c r="O43" s="81"/>
      <c r="P43" s="81"/>
      <c r="Q43" s="81"/>
      <c r="R43" s="81"/>
      <c r="S43" s="81"/>
      <c r="T43" s="81"/>
      <c r="U43" s="81"/>
      <c r="V43" s="81"/>
      <c r="W43" s="81"/>
      <c r="X43" s="81"/>
      <c r="Y43" s="81"/>
      <c r="Z43" s="81"/>
      <c r="AA43" s="81"/>
      <c r="AB43" s="81"/>
    </row>
    <row r="44" spans="1:28" ht="12.75" customHeight="1">
      <c r="A44" s="92">
        <v>45139</v>
      </c>
      <c r="B44" s="32">
        <v>531784</v>
      </c>
      <c r="C44" s="31" t="s">
        <v>1006</v>
      </c>
      <c r="D44" s="31" t="s">
        <v>1008</v>
      </c>
      <c r="E44" s="31" t="s">
        <v>577</v>
      </c>
      <c r="F44" s="93">
        <v>1250405</v>
      </c>
      <c r="G44" s="32">
        <v>1.78</v>
      </c>
      <c r="H44" s="32" t="s">
        <v>335</v>
      </c>
      <c r="I44" s="81"/>
      <c r="J44" s="81"/>
      <c r="K44" s="81"/>
      <c r="L44" s="81"/>
      <c r="M44" s="81"/>
      <c r="N44" s="81"/>
      <c r="O44" s="81"/>
      <c r="P44" s="81"/>
      <c r="Q44" s="81"/>
      <c r="R44" s="81"/>
      <c r="S44" s="81"/>
      <c r="T44" s="81"/>
      <c r="U44" s="81"/>
      <c r="V44" s="81"/>
      <c r="W44" s="81"/>
      <c r="X44" s="81"/>
      <c r="Y44" s="81"/>
      <c r="Z44" s="81"/>
      <c r="AA44" s="81"/>
      <c r="AB44" s="81"/>
    </row>
    <row r="45" spans="1:28" ht="12.75" customHeight="1">
      <c r="A45" s="92">
        <v>45139</v>
      </c>
      <c r="B45" s="32">
        <v>543579</v>
      </c>
      <c r="C45" s="31" t="s">
        <v>941</v>
      </c>
      <c r="D45" s="31" t="s">
        <v>942</v>
      </c>
      <c r="E45" s="31" t="s">
        <v>577</v>
      </c>
      <c r="F45" s="93">
        <v>88000</v>
      </c>
      <c r="G45" s="32">
        <v>13.93</v>
      </c>
      <c r="H45" s="32" t="s">
        <v>335</v>
      </c>
      <c r="I45" s="81"/>
      <c r="J45" s="81"/>
      <c r="K45" s="81"/>
      <c r="L45" s="81"/>
      <c r="M45" s="81"/>
      <c r="N45" s="81"/>
      <c r="O45" s="81"/>
      <c r="P45" s="81"/>
      <c r="Q45" s="81"/>
      <c r="R45" s="81"/>
      <c r="S45" s="81"/>
      <c r="T45" s="81"/>
      <c r="U45" s="81"/>
      <c r="V45" s="81"/>
      <c r="W45" s="81"/>
      <c r="X45" s="81"/>
      <c r="Y45" s="81"/>
      <c r="Z45" s="81"/>
      <c r="AA45" s="81"/>
      <c r="AB45" s="81"/>
    </row>
    <row r="46" spans="1:28" ht="12.75" customHeight="1">
      <c r="A46" s="92">
        <v>45139</v>
      </c>
      <c r="B46" s="32">
        <v>543305</v>
      </c>
      <c r="C46" s="31" t="s">
        <v>943</v>
      </c>
      <c r="D46" s="31" t="s">
        <v>1009</v>
      </c>
      <c r="E46" s="31" t="s">
        <v>576</v>
      </c>
      <c r="F46" s="93">
        <v>240000</v>
      </c>
      <c r="G46" s="32">
        <v>9.83</v>
      </c>
      <c r="H46" s="32" t="s">
        <v>335</v>
      </c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</row>
    <row r="47" spans="1:28" ht="12.75" customHeight="1">
      <c r="A47" s="92">
        <v>45139</v>
      </c>
      <c r="B47" s="32">
        <v>543814</v>
      </c>
      <c r="C47" s="31" t="s">
        <v>1010</v>
      </c>
      <c r="D47" s="31" t="s">
        <v>1011</v>
      </c>
      <c r="E47" s="31" t="s">
        <v>577</v>
      </c>
      <c r="F47" s="93">
        <v>10000</v>
      </c>
      <c r="G47" s="32">
        <v>73</v>
      </c>
      <c r="H47" s="32" t="s">
        <v>335</v>
      </c>
      <c r="I47" s="81"/>
      <c r="J47" s="81"/>
      <c r="K47" s="81"/>
      <c r="L47" s="81"/>
      <c r="M47" s="81"/>
      <c r="N47" s="81"/>
      <c r="O47" s="81"/>
      <c r="P47" s="81"/>
      <c r="Q47" s="81"/>
      <c r="R47" s="81"/>
      <c r="S47" s="81"/>
      <c r="T47" s="81"/>
      <c r="U47" s="81"/>
      <c r="V47" s="81"/>
      <c r="W47" s="81"/>
      <c r="X47" s="81"/>
      <c r="Y47" s="81"/>
      <c r="Z47" s="81"/>
      <c r="AA47" s="81"/>
      <c r="AB47" s="81"/>
    </row>
    <row r="48" spans="1:28" ht="12.75" customHeight="1">
      <c r="A48" s="92">
        <v>45139</v>
      </c>
      <c r="B48" s="32">
        <v>543814</v>
      </c>
      <c r="C48" s="31" t="s">
        <v>1010</v>
      </c>
      <c r="D48" s="31" t="s">
        <v>1011</v>
      </c>
      <c r="E48" s="31" t="s">
        <v>576</v>
      </c>
      <c r="F48" s="93">
        <v>22000</v>
      </c>
      <c r="G48" s="32">
        <v>69.510000000000005</v>
      </c>
      <c r="H48" s="32" t="s">
        <v>335</v>
      </c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</row>
    <row r="49" spans="1:28" ht="12.75" customHeight="1">
      <c r="A49" s="92">
        <v>45139</v>
      </c>
      <c r="B49" s="32">
        <v>543617</v>
      </c>
      <c r="C49" s="31" t="s">
        <v>1012</v>
      </c>
      <c r="D49" s="31" t="s">
        <v>1013</v>
      </c>
      <c r="E49" s="31" t="s">
        <v>576</v>
      </c>
      <c r="F49" s="93">
        <v>22800</v>
      </c>
      <c r="G49" s="32">
        <v>61.33</v>
      </c>
      <c r="H49" s="32" t="s">
        <v>335</v>
      </c>
      <c r="I49" s="81"/>
      <c r="J49" s="81"/>
      <c r="K49" s="81"/>
      <c r="L49" s="81"/>
      <c r="M49" s="81"/>
      <c r="N49" s="81"/>
      <c r="O49" s="81"/>
      <c r="P49" s="81"/>
      <c r="Q49" s="81"/>
      <c r="R49" s="81"/>
      <c r="S49" s="81"/>
      <c r="T49" s="81"/>
      <c r="U49" s="81"/>
      <c r="V49" s="81"/>
      <c r="W49" s="81"/>
      <c r="X49" s="81"/>
      <c r="Y49" s="81"/>
      <c r="Z49" s="81"/>
      <c r="AA49" s="81"/>
      <c r="AB49" s="81"/>
    </row>
    <row r="50" spans="1:28" ht="12.75" customHeight="1">
      <c r="A50" s="92">
        <v>45139</v>
      </c>
      <c r="B50" s="32">
        <v>539124</v>
      </c>
      <c r="C50" s="31" t="s">
        <v>1014</v>
      </c>
      <c r="D50" s="31" t="s">
        <v>1015</v>
      </c>
      <c r="E50" s="31" t="s">
        <v>577</v>
      </c>
      <c r="F50" s="93">
        <v>147556</v>
      </c>
      <c r="G50" s="32">
        <v>31.5</v>
      </c>
      <c r="H50" s="32" t="s">
        <v>335</v>
      </c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1"/>
      <c r="U50" s="81"/>
      <c r="V50" s="81"/>
      <c r="W50" s="81"/>
      <c r="X50" s="81"/>
      <c r="Y50" s="81"/>
      <c r="Z50" s="81"/>
      <c r="AA50" s="81"/>
      <c r="AB50" s="81"/>
    </row>
    <row r="51" spans="1:28" ht="12.75" customHeight="1">
      <c r="A51" s="92">
        <v>45139</v>
      </c>
      <c r="B51" s="32">
        <v>539124</v>
      </c>
      <c r="C51" s="31" t="s">
        <v>1014</v>
      </c>
      <c r="D51" s="31" t="s">
        <v>1015</v>
      </c>
      <c r="E51" s="31" t="s">
        <v>576</v>
      </c>
      <c r="F51" s="93">
        <v>1010</v>
      </c>
      <c r="G51" s="32">
        <v>31.18</v>
      </c>
      <c r="H51" s="32" t="s">
        <v>335</v>
      </c>
      <c r="I51" s="81"/>
      <c r="J51" s="81"/>
      <c r="K51" s="81"/>
      <c r="L51" s="81"/>
      <c r="M51" s="81"/>
      <c r="N51" s="81"/>
      <c r="O51" s="81"/>
      <c r="P51" s="81"/>
      <c r="Q51" s="81"/>
      <c r="R51" s="81"/>
      <c r="S51" s="81"/>
      <c r="T51" s="81"/>
      <c r="U51" s="81"/>
      <c r="V51" s="81"/>
      <c r="W51" s="81"/>
      <c r="X51" s="81"/>
      <c r="Y51" s="81"/>
      <c r="Z51" s="81"/>
      <c r="AA51" s="81"/>
      <c r="AB51" s="81"/>
    </row>
    <row r="52" spans="1:28" ht="12.75" customHeight="1">
      <c r="A52" s="92">
        <v>45139</v>
      </c>
      <c r="B52" s="32">
        <v>538923</v>
      </c>
      <c r="C52" s="31" t="s">
        <v>1016</v>
      </c>
      <c r="D52" s="31" t="s">
        <v>1017</v>
      </c>
      <c r="E52" s="31" t="s">
        <v>577</v>
      </c>
      <c r="F52" s="93">
        <v>30002</v>
      </c>
      <c r="G52" s="32">
        <v>60.9</v>
      </c>
      <c r="H52" s="32" t="s">
        <v>335</v>
      </c>
      <c r="I52" s="81"/>
      <c r="J52" s="81"/>
      <c r="K52" s="81"/>
      <c r="L52" s="81"/>
      <c r="M52" s="81"/>
      <c r="N52" s="81"/>
      <c r="O52" s="81"/>
      <c r="P52" s="81"/>
      <c r="Q52" s="81"/>
      <c r="R52" s="81"/>
      <c r="S52" s="81"/>
      <c r="T52" s="81"/>
      <c r="U52" s="81"/>
      <c r="V52" s="81"/>
      <c r="W52" s="81"/>
      <c r="X52" s="81"/>
      <c r="Y52" s="81"/>
      <c r="Z52" s="81"/>
      <c r="AA52" s="81"/>
      <c r="AB52" s="81"/>
    </row>
    <row r="53" spans="1:28" ht="12.75" customHeight="1">
      <c r="A53" s="92">
        <v>45139</v>
      </c>
      <c r="B53" s="32">
        <v>538923</v>
      </c>
      <c r="C53" s="31" t="s">
        <v>1016</v>
      </c>
      <c r="D53" s="31" t="s">
        <v>1018</v>
      </c>
      <c r="E53" s="31" t="s">
        <v>576</v>
      </c>
      <c r="F53" s="93">
        <v>40000</v>
      </c>
      <c r="G53" s="32">
        <v>60.91</v>
      </c>
      <c r="H53" s="32" t="s">
        <v>335</v>
      </c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</row>
    <row r="54" spans="1:28" ht="12.75" customHeight="1">
      <c r="A54" s="92">
        <v>45139</v>
      </c>
      <c r="B54" s="32">
        <v>543924</v>
      </c>
      <c r="C54" s="31" t="s">
        <v>1019</v>
      </c>
      <c r="D54" s="31" t="s">
        <v>1020</v>
      </c>
      <c r="E54" s="31" t="s">
        <v>577</v>
      </c>
      <c r="F54" s="93">
        <v>16000</v>
      </c>
      <c r="G54" s="32">
        <v>66.06</v>
      </c>
      <c r="H54" s="32" t="s">
        <v>335</v>
      </c>
      <c r="I54" s="81"/>
      <c r="J54" s="81"/>
      <c r="K54" s="81"/>
      <c r="L54" s="81"/>
      <c r="M54" s="81"/>
      <c r="N54" s="81"/>
      <c r="O54" s="81"/>
      <c r="P54" s="81"/>
      <c r="Q54" s="81"/>
      <c r="R54" s="81"/>
      <c r="S54" s="81"/>
      <c r="T54" s="81"/>
      <c r="U54" s="81"/>
      <c r="V54" s="81"/>
      <c r="W54" s="81"/>
      <c r="X54" s="81"/>
      <c r="Y54" s="81"/>
      <c r="Z54" s="81"/>
      <c r="AA54" s="81"/>
      <c r="AB54" s="81"/>
    </row>
    <row r="55" spans="1:28" ht="12.75" customHeight="1">
      <c r="A55" s="92">
        <v>45139</v>
      </c>
      <c r="B55" s="32">
        <v>543924</v>
      </c>
      <c r="C55" s="31" t="s">
        <v>1019</v>
      </c>
      <c r="D55" s="31" t="s">
        <v>1021</v>
      </c>
      <c r="E55" s="31" t="s">
        <v>576</v>
      </c>
      <c r="F55" s="93">
        <v>16000</v>
      </c>
      <c r="G55" s="32">
        <v>67.06</v>
      </c>
      <c r="H55" s="32" t="s">
        <v>335</v>
      </c>
      <c r="I55" s="81"/>
      <c r="J55" s="81"/>
      <c r="K55" s="81"/>
      <c r="L55" s="81"/>
      <c r="M55" s="81"/>
      <c r="N55" s="81"/>
      <c r="O55" s="81"/>
      <c r="P55" s="81"/>
      <c r="Q55" s="81"/>
      <c r="R55" s="81"/>
      <c r="S55" s="81"/>
      <c r="T55" s="81"/>
      <c r="U55" s="81"/>
      <c r="V55" s="81"/>
      <c r="W55" s="81"/>
      <c r="X55" s="81"/>
      <c r="Y55" s="81"/>
      <c r="Z55" s="81"/>
      <c r="AA55" s="81"/>
      <c r="AB55" s="81"/>
    </row>
    <row r="56" spans="1:28" ht="12.75" customHeight="1">
      <c r="A56" s="92">
        <v>45139</v>
      </c>
      <c r="B56" s="32">
        <v>540914</v>
      </c>
      <c r="C56" s="31" t="s">
        <v>1022</v>
      </c>
      <c r="D56" s="31" t="s">
        <v>1023</v>
      </c>
      <c r="E56" s="31" t="s">
        <v>577</v>
      </c>
      <c r="F56" s="93">
        <v>277778</v>
      </c>
      <c r="G56" s="32">
        <v>20.8</v>
      </c>
      <c r="H56" s="32" t="s">
        <v>335</v>
      </c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81"/>
      <c r="U56" s="81"/>
      <c r="V56" s="81"/>
      <c r="W56" s="81"/>
      <c r="X56" s="81"/>
      <c r="Y56" s="81"/>
      <c r="Z56" s="81"/>
      <c r="AA56" s="81"/>
      <c r="AB56" s="81"/>
    </row>
    <row r="57" spans="1:28" ht="12.75" customHeight="1">
      <c r="A57" s="92">
        <v>45139</v>
      </c>
      <c r="B57" s="32">
        <v>540914</v>
      </c>
      <c r="C57" s="31" t="s">
        <v>1022</v>
      </c>
      <c r="D57" s="31" t="s">
        <v>1024</v>
      </c>
      <c r="E57" s="31" t="s">
        <v>576</v>
      </c>
      <c r="F57" s="93">
        <v>100000</v>
      </c>
      <c r="G57" s="32">
        <v>20.8</v>
      </c>
      <c r="H57" s="32" t="s">
        <v>335</v>
      </c>
      <c r="I57" s="81"/>
      <c r="J57" s="81"/>
      <c r="K57" s="81"/>
      <c r="L57" s="81"/>
      <c r="M57" s="81"/>
      <c r="N57" s="81"/>
      <c r="O57" s="81"/>
      <c r="P57" s="81"/>
      <c r="Q57" s="81"/>
      <c r="R57" s="81"/>
      <c r="S57" s="81"/>
      <c r="T57" s="81"/>
      <c r="U57" s="81"/>
      <c r="V57" s="81"/>
      <c r="W57" s="81"/>
      <c r="X57" s="81"/>
      <c r="Y57" s="81"/>
      <c r="Z57" s="81"/>
      <c r="AA57" s="81"/>
      <c r="AB57" s="81"/>
    </row>
    <row r="58" spans="1:28" ht="12.75" customHeight="1">
      <c r="A58" s="92">
        <v>45139</v>
      </c>
      <c r="B58" s="32">
        <v>542803</v>
      </c>
      <c r="C58" s="31" t="s">
        <v>926</v>
      </c>
      <c r="D58" s="31" t="s">
        <v>944</v>
      </c>
      <c r="E58" s="31" t="s">
        <v>577</v>
      </c>
      <c r="F58" s="93">
        <v>20004</v>
      </c>
      <c r="G58" s="32">
        <v>20.25</v>
      </c>
      <c r="H58" s="32" t="s">
        <v>335</v>
      </c>
      <c r="I58" s="81"/>
      <c r="J58" s="81"/>
      <c r="K58" s="81"/>
      <c r="L58" s="81"/>
      <c r="M58" s="81"/>
      <c r="N58" s="81"/>
      <c r="O58" s="81"/>
      <c r="P58" s="81"/>
      <c r="Q58" s="81"/>
      <c r="R58" s="81"/>
      <c r="S58" s="81"/>
      <c r="T58" s="81"/>
      <c r="U58" s="81"/>
      <c r="V58" s="81"/>
      <c r="W58" s="81"/>
      <c r="X58" s="81"/>
      <c r="Y58" s="81"/>
      <c r="Z58" s="81"/>
      <c r="AA58" s="81"/>
      <c r="AB58" s="81"/>
    </row>
    <row r="59" spans="1:28" ht="12.75" customHeight="1">
      <c r="A59" s="92">
        <v>45139</v>
      </c>
      <c r="B59" s="32">
        <v>542803</v>
      </c>
      <c r="C59" s="31" t="s">
        <v>926</v>
      </c>
      <c r="D59" s="31" t="s">
        <v>944</v>
      </c>
      <c r="E59" s="31" t="s">
        <v>576</v>
      </c>
      <c r="F59" s="93">
        <v>47557</v>
      </c>
      <c r="G59" s="32">
        <v>20.68</v>
      </c>
      <c r="H59" s="32" t="s">
        <v>335</v>
      </c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</row>
    <row r="60" spans="1:28" ht="12.75" customHeight="1">
      <c r="A60" s="92">
        <v>45139</v>
      </c>
      <c r="B60" s="32" t="s">
        <v>1025</v>
      </c>
      <c r="C60" s="31" t="s">
        <v>1026</v>
      </c>
      <c r="D60" s="31" t="s">
        <v>578</v>
      </c>
      <c r="E60" s="31" t="s">
        <v>576</v>
      </c>
      <c r="F60" s="93">
        <v>106215</v>
      </c>
      <c r="G60" s="32">
        <v>683.38</v>
      </c>
      <c r="H60" s="32" t="s">
        <v>907</v>
      </c>
      <c r="I60" s="81"/>
      <c r="J60" s="81"/>
      <c r="K60" s="81"/>
      <c r="L60" s="81"/>
      <c r="M60" s="81"/>
      <c r="N60" s="81"/>
      <c r="O60" s="81"/>
      <c r="P60" s="81"/>
      <c r="Q60" s="81"/>
      <c r="R60" s="81"/>
      <c r="S60" s="81"/>
      <c r="T60" s="81"/>
      <c r="U60" s="81"/>
      <c r="V60" s="81"/>
      <c r="W60" s="81"/>
      <c r="X60" s="81"/>
      <c r="Y60" s="81"/>
      <c r="Z60" s="81"/>
      <c r="AA60" s="81"/>
      <c r="AB60" s="81"/>
    </row>
    <row r="61" spans="1:28" ht="12.75" customHeight="1">
      <c r="A61" s="92">
        <v>45139</v>
      </c>
      <c r="B61" s="32" t="s">
        <v>1027</v>
      </c>
      <c r="C61" s="31" t="s">
        <v>1028</v>
      </c>
      <c r="D61" s="31" t="s">
        <v>578</v>
      </c>
      <c r="E61" s="31" t="s">
        <v>576</v>
      </c>
      <c r="F61" s="93">
        <v>78844</v>
      </c>
      <c r="G61" s="32">
        <v>272.85000000000002</v>
      </c>
      <c r="H61" s="32" t="s">
        <v>907</v>
      </c>
      <c r="I61" s="81"/>
      <c r="J61" s="81"/>
      <c r="K61" s="81"/>
      <c r="L61" s="81"/>
      <c r="M61" s="81"/>
      <c r="N61" s="81"/>
      <c r="O61" s="81"/>
      <c r="P61" s="81"/>
      <c r="Q61" s="81"/>
      <c r="R61" s="81"/>
      <c r="S61" s="81"/>
      <c r="T61" s="81"/>
      <c r="U61" s="81"/>
      <c r="V61" s="81"/>
      <c r="W61" s="81"/>
      <c r="X61" s="81"/>
      <c r="Y61" s="81"/>
      <c r="Z61" s="81"/>
      <c r="AA61" s="81"/>
      <c r="AB61" s="81"/>
    </row>
    <row r="62" spans="1:28" ht="12.75" customHeight="1">
      <c r="A62" s="92">
        <v>45139</v>
      </c>
      <c r="B62" s="32" t="s">
        <v>1029</v>
      </c>
      <c r="C62" s="31" t="s">
        <v>1030</v>
      </c>
      <c r="D62" s="31" t="s">
        <v>578</v>
      </c>
      <c r="E62" s="31" t="s">
        <v>576</v>
      </c>
      <c r="F62" s="93">
        <v>1268053</v>
      </c>
      <c r="G62" s="32">
        <v>294.62</v>
      </c>
      <c r="H62" s="32" t="s">
        <v>907</v>
      </c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</row>
    <row r="63" spans="1:28" ht="12.75" customHeight="1">
      <c r="A63" s="92">
        <v>45139</v>
      </c>
      <c r="B63" s="32" t="s">
        <v>1031</v>
      </c>
      <c r="C63" s="31" t="s">
        <v>1032</v>
      </c>
      <c r="D63" s="31" t="s">
        <v>1033</v>
      </c>
      <c r="E63" s="31" t="s">
        <v>576</v>
      </c>
      <c r="F63" s="93">
        <v>121420</v>
      </c>
      <c r="G63" s="32">
        <v>196.82</v>
      </c>
      <c r="H63" s="32" t="s">
        <v>907</v>
      </c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</row>
    <row r="64" spans="1:28" ht="12.75" customHeight="1">
      <c r="A64" s="92">
        <v>45139</v>
      </c>
      <c r="B64" s="32" t="s">
        <v>902</v>
      </c>
      <c r="C64" s="31" t="s">
        <v>903</v>
      </c>
      <c r="D64" s="31" t="s">
        <v>940</v>
      </c>
      <c r="E64" s="31" t="s">
        <v>576</v>
      </c>
      <c r="F64" s="93">
        <v>548714</v>
      </c>
      <c r="G64" s="32">
        <v>12.99</v>
      </c>
      <c r="H64" s="32" t="s">
        <v>907</v>
      </c>
      <c r="I64" s="81"/>
      <c r="J64" s="81"/>
      <c r="K64" s="81"/>
      <c r="L64" s="81"/>
      <c r="M64" s="81"/>
      <c r="N64" s="81"/>
      <c r="O64" s="81"/>
      <c r="P64" s="81"/>
      <c r="Q64" s="81"/>
      <c r="R64" s="81"/>
      <c r="S64" s="81"/>
      <c r="T64" s="81"/>
      <c r="U64" s="81"/>
      <c r="V64" s="81"/>
      <c r="W64" s="81"/>
      <c r="X64" s="81"/>
      <c r="Y64" s="81"/>
      <c r="Z64" s="81"/>
      <c r="AA64" s="81"/>
      <c r="AB64" s="81"/>
    </row>
    <row r="65" spans="1:28" ht="12.75" customHeight="1">
      <c r="A65" s="92">
        <v>45139</v>
      </c>
      <c r="B65" s="32" t="s">
        <v>902</v>
      </c>
      <c r="C65" s="31" t="s">
        <v>903</v>
      </c>
      <c r="D65" s="31" t="s">
        <v>945</v>
      </c>
      <c r="E65" s="31" t="s">
        <v>576</v>
      </c>
      <c r="F65" s="93">
        <v>1000000</v>
      </c>
      <c r="G65" s="32">
        <v>12.9</v>
      </c>
      <c r="H65" s="32" t="s">
        <v>907</v>
      </c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</row>
    <row r="66" spans="1:28" ht="12.75" customHeight="1">
      <c r="A66" s="92">
        <v>45139</v>
      </c>
      <c r="B66" s="32" t="s">
        <v>902</v>
      </c>
      <c r="C66" s="31" t="s">
        <v>903</v>
      </c>
      <c r="D66" s="31" t="s">
        <v>1034</v>
      </c>
      <c r="E66" s="31" t="s">
        <v>576</v>
      </c>
      <c r="F66" s="93">
        <v>522573</v>
      </c>
      <c r="G66" s="32">
        <v>13.01</v>
      </c>
      <c r="H66" s="32" t="s">
        <v>907</v>
      </c>
      <c r="I66" s="81"/>
      <c r="J66" s="81"/>
      <c r="K66" s="81"/>
      <c r="L66" s="81"/>
      <c r="M66" s="81"/>
      <c r="N66" s="81"/>
      <c r="O66" s="81"/>
      <c r="P66" s="81"/>
      <c r="Q66" s="81"/>
      <c r="R66" s="81"/>
      <c r="S66" s="81"/>
      <c r="T66" s="81"/>
      <c r="U66" s="81"/>
      <c r="V66" s="81"/>
      <c r="W66" s="81"/>
      <c r="X66" s="81"/>
      <c r="Y66" s="81"/>
      <c r="Z66" s="81"/>
      <c r="AA66" s="81"/>
      <c r="AB66" s="81"/>
    </row>
    <row r="67" spans="1:28" ht="12.75" customHeight="1">
      <c r="A67" s="92">
        <v>45139</v>
      </c>
      <c r="B67" s="32" t="s">
        <v>1035</v>
      </c>
      <c r="C67" s="31" t="s">
        <v>1036</v>
      </c>
      <c r="D67" s="31" t="s">
        <v>578</v>
      </c>
      <c r="E67" s="31" t="s">
        <v>576</v>
      </c>
      <c r="F67" s="93">
        <v>120834</v>
      </c>
      <c r="G67" s="32">
        <v>461.79</v>
      </c>
      <c r="H67" s="32" t="s">
        <v>907</v>
      </c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</row>
    <row r="68" spans="1:28" ht="12.75" customHeight="1">
      <c r="A68" s="92">
        <v>45139</v>
      </c>
      <c r="B68" s="32" t="s">
        <v>1037</v>
      </c>
      <c r="C68" s="31" t="s">
        <v>1038</v>
      </c>
      <c r="D68" s="31" t="s">
        <v>1039</v>
      </c>
      <c r="E68" s="31" t="s">
        <v>576</v>
      </c>
      <c r="F68" s="93">
        <v>3374630</v>
      </c>
      <c r="G68" s="32">
        <v>1.05</v>
      </c>
      <c r="H68" s="32" t="s">
        <v>907</v>
      </c>
      <c r="I68" s="81"/>
      <c r="J68" s="81"/>
      <c r="K68" s="81"/>
      <c r="L68" s="81"/>
      <c r="M68" s="81"/>
      <c r="N68" s="81"/>
      <c r="O68" s="81"/>
      <c r="P68" s="81"/>
      <c r="Q68" s="81"/>
      <c r="R68" s="81"/>
      <c r="S68" s="81"/>
      <c r="T68" s="81"/>
      <c r="U68" s="81"/>
      <c r="V68" s="81"/>
      <c r="W68" s="81"/>
      <c r="X68" s="81"/>
      <c r="Y68" s="81"/>
      <c r="Z68" s="81"/>
      <c r="AA68" s="81"/>
      <c r="AB68" s="81"/>
    </row>
    <row r="69" spans="1:28" ht="12.75" customHeight="1">
      <c r="A69" s="92">
        <v>45139</v>
      </c>
      <c r="B69" s="32" t="s">
        <v>946</v>
      </c>
      <c r="C69" s="31" t="s">
        <v>947</v>
      </c>
      <c r="D69" s="31" t="s">
        <v>1040</v>
      </c>
      <c r="E69" s="31" t="s">
        <v>576</v>
      </c>
      <c r="F69" s="93">
        <v>5400044</v>
      </c>
      <c r="G69" s="32">
        <v>15.91</v>
      </c>
      <c r="H69" s="32" t="s">
        <v>907</v>
      </c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</row>
    <row r="70" spans="1:28" ht="12.75" customHeight="1">
      <c r="A70" s="92">
        <v>45139</v>
      </c>
      <c r="B70" s="32" t="s">
        <v>946</v>
      </c>
      <c r="C70" s="31" t="s">
        <v>947</v>
      </c>
      <c r="D70" s="31" t="s">
        <v>948</v>
      </c>
      <c r="E70" s="31" t="s">
        <v>576</v>
      </c>
      <c r="F70" s="93">
        <v>6682103</v>
      </c>
      <c r="G70" s="32">
        <v>15.89</v>
      </c>
      <c r="H70" s="32" t="s">
        <v>907</v>
      </c>
      <c r="I70" s="81"/>
      <c r="J70" s="81"/>
      <c r="K70" s="81"/>
      <c r="L70" s="81"/>
      <c r="M70" s="81"/>
      <c r="N70" s="81"/>
      <c r="O70" s="81"/>
      <c r="P70" s="81"/>
      <c r="Q70" s="81"/>
      <c r="R70" s="81"/>
      <c r="S70" s="81"/>
      <c r="T70" s="81"/>
      <c r="U70" s="81"/>
      <c r="V70" s="81"/>
      <c r="W70" s="81"/>
      <c r="X70" s="81"/>
      <c r="Y70" s="81"/>
      <c r="Z70" s="81"/>
      <c r="AA70" s="81"/>
      <c r="AB70" s="81"/>
    </row>
    <row r="71" spans="1:28" ht="12.75" customHeight="1">
      <c r="A71" s="92">
        <v>45139</v>
      </c>
      <c r="B71" s="32" t="s">
        <v>946</v>
      </c>
      <c r="C71" s="31" t="s">
        <v>947</v>
      </c>
      <c r="D71" s="31" t="s">
        <v>895</v>
      </c>
      <c r="E71" s="31" t="s">
        <v>576</v>
      </c>
      <c r="F71" s="93">
        <v>8341342</v>
      </c>
      <c r="G71" s="32">
        <v>15.79</v>
      </c>
      <c r="H71" s="32" t="s">
        <v>907</v>
      </c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  <c r="AB71" s="81"/>
    </row>
    <row r="72" spans="1:28" ht="12.75" customHeight="1">
      <c r="A72" s="92">
        <v>45139</v>
      </c>
      <c r="B72" s="32" t="s">
        <v>1041</v>
      </c>
      <c r="C72" s="31" t="s">
        <v>1042</v>
      </c>
      <c r="D72" s="31" t="s">
        <v>1043</v>
      </c>
      <c r="E72" s="31" t="s">
        <v>576</v>
      </c>
      <c r="F72" s="93">
        <v>45650</v>
      </c>
      <c r="G72" s="32">
        <v>38.81</v>
      </c>
      <c r="H72" s="32" t="s">
        <v>907</v>
      </c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  <c r="AB72" s="81"/>
    </row>
    <row r="73" spans="1:28" ht="12.75" customHeight="1">
      <c r="A73" s="92">
        <v>45139</v>
      </c>
      <c r="B73" s="32" t="s">
        <v>1041</v>
      </c>
      <c r="C73" s="31" t="s">
        <v>1042</v>
      </c>
      <c r="D73" s="31" t="s">
        <v>1044</v>
      </c>
      <c r="E73" s="31" t="s">
        <v>576</v>
      </c>
      <c r="F73" s="93">
        <v>190075</v>
      </c>
      <c r="G73" s="32">
        <v>38.79</v>
      </c>
      <c r="H73" s="32" t="s">
        <v>907</v>
      </c>
      <c r="I73" s="81"/>
      <c r="J73" s="81"/>
      <c r="K73" s="81"/>
      <c r="L73" s="81"/>
      <c r="M73" s="81"/>
      <c r="N73" s="81"/>
      <c r="O73" s="81"/>
      <c r="P73" s="81"/>
      <c r="Q73" s="81"/>
      <c r="R73" s="81"/>
      <c r="S73" s="81"/>
      <c r="T73" s="81"/>
      <c r="U73" s="81"/>
      <c r="V73" s="81"/>
      <c r="W73" s="81"/>
      <c r="X73" s="81"/>
      <c r="Y73" s="81"/>
      <c r="Z73" s="81"/>
      <c r="AA73" s="81"/>
      <c r="AB73" s="81"/>
    </row>
    <row r="74" spans="1:28" ht="12.75" customHeight="1">
      <c r="A74" s="92">
        <v>45139</v>
      </c>
      <c r="B74" s="32" t="s">
        <v>1045</v>
      </c>
      <c r="C74" s="31" t="s">
        <v>1046</v>
      </c>
      <c r="D74" s="31" t="s">
        <v>1047</v>
      </c>
      <c r="E74" s="31" t="s">
        <v>576</v>
      </c>
      <c r="F74" s="93">
        <v>3800000</v>
      </c>
      <c r="G74" s="32">
        <v>43.1</v>
      </c>
      <c r="H74" s="32" t="s">
        <v>907</v>
      </c>
      <c r="I74" s="81"/>
      <c r="J74" s="81"/>
      <c r="K74" s="81"/>
      <c r="L74" s="81"/>
      <c r="M74" s="81"/>
      <c r="N74" s="81"/>
      <c r="O74" s="81"/>
      <c r="P74" s="81"/>
      <c r="Q74" s="81"/>
      <c r="R74" s="81"/>
      <c r="S74" s="81"/>
      <c r="T74" s="81"/>
      <c r="U74" s="81"/>
      <c r="V74" s="81"/>
      <c r="W74" s="81"/>
      <c r="X74" s="81"/>
      <c r="Y74" s="81"/>
      <c r="Z74" s="81"/>
      <c r="AA74" s="81"/>
      <c r="AB74" s="81"/>
    </row>
    <row r="75" spans="1:28" ht="12.75" customHeight="1">
      <c r="A75" s="92">
        <v>45139</v>
      </c>
      <c r="B75" s="32" t="s">
        <v>1045</v>
      </c>
      <c r="C75" s="31" t="s">
        <v>1046</v>
      </c>
      <c r="D75" s="31" t="s">
        <v>1048</v>
      </c>
      <c r="E75" s="31" t="s">
        <v>576</v>
      </c>
      <c r="F75" s="93">
        <v>1624994</v>
      </c>
      <c r="G75" s="32">
        <v>44.1</v>
      </c>
      <c r="H75" s="32" t="s">
        <v>907</v>
      </c>
      <c r="I75" s="81"/>
      <c r="J75" s="81"/>
      <c r="K75" s="81"/>
      <c r="L75" s="81"/>
      <c r="M75" s="81"/>
      <c r="N75" s="81"/>
      <c r="O75" s="81"/>
      <c r="P75" s="81"/>
      <c r="Q75" s="81"/>
      <c r="R75" s="81"/>
      <c r="S75" s="81"/>
      <c r="T75" s="81"/>
      <c r="U75" s="81"/>
      <c r="V75" s="81"/>
      <c r="W75" s="81"/>
      <c r="X75" s="81"/>
      <c r="Y75" s="81"/>
      <c r="Z75" s="81"/>
      <c r="AA75" s="81"/>
      <c r="AB75" s="81"/>
    </row>
    <row r="76" spans="1:28" ht="12.75" customHeight="1">
      <c r="A76" s="92">
        <v>45139</v>
      </c>
      <c r="B76" s="32" t="s">
        <v>1045</v>
      </c>
      <c r="C76" s="31" t="s">
        <v>1046</v>
      </c>
      <c r="D76" s="31" t="s">
        <v>1049</v>
      </c>
      <c r="E76" s="31" t="s">
        <v>576</v>
      </c>
      <c r="F76" s="93">
        <v>5149717</v>
      </c>
      <c r="G76" s="32">
        <v>43.66</v>
      </c>
      <c r="H76" s="32" t="s">
        <v>907</v>
      </c>
      <c r="I76" s="81"/>
      <c r="J76" s="81"/>
      <c r="K76" s="81"/>
      <c r="L76" s="81"/>
      <c r="M76" s="81"/>
      <c r="N76" s="81"/>
      <c r="O76" s="81"/>
      <c r="P76" s="81"/>
      <c r="Q76" s="81"/>
      <c r="R76" s="81"/>
      <c r="S76" s="81"/>
      <c r="T76" s="81"/>
      <c r="U76" s="81"/>
      <c r="V76" s="81"/>
      <c r="W76" s="81"/>
      <c r="X76" s="81"/>
      <c r="Y76" s="81"/>
      <c r="Z76" s="81"/>
      <c r="AA76" s="81"/>
      <c r="AB76" s="81"/>
    </row>
    <row r="77" spans="1:28" ht="12.75" customHeight="1">
      <c r="A77" s="92">
        <v>45139</v>
      </c>
      <c r="B77" s="32" t="s">
        <v>1045</v>
      </c>
      <c r="C77" s="31" t="s">
        <v>1046</v>
      </c>
      <c r="D77" s="31" t="s">
        <v>578</v>
      </c>
      <c r="E77" s="31" t="s">
        <v>576</v>
      </c>
      <c r="F77" s="93">
        <v>2903130</v>
      </c>
      <c r="G77" s="32">
        <v>43.65</v>
      </c>
      <c r="H77" s="32" t="s">
        <v>907</v>
      </c>
      <c r="I77" s="81"/>
      <c r="J77" s="81"/>
      <c r="K77" s="81"/>
      <c r="L77" s="81"/>
      <c r="M77" s="81"/>
      <c r="N77" s="81"/>
      <c r="O77" s="81"/>
      <c r="P77" s="81"/>
      <c r="Q77" s="81"/>
      <c r="R77" s="81"/>
      <c r="S77" s="81"/>
      <c r="T77" s="81"/>
      <c r="U77" s="81"/>
      <c r="V77" s="81"/>
      <c r="W77" s="81"/>
      <c r="X77" s="81"/>
      <c r="Y77" s="81"/>
      <c r="Z77" s="81"/>
      <c r="AA77" s="81"/>
      <c r="AB77" s="81"/>
    </row>
    <row r="78" spans="1:28" ht="12.75" customHeight="1">
      <c r="A78" s="92">
        <v>45139</v>
      </c>
      <c r="B78" s="32" t="s">
        <v>1045</v>
      </c>
      <c r="C78" s="31" t="s">
        <v>1046</v>
      </c>
      <c r="D78" s="31" t="s">
        <v>1050</v>
      </c>
      <c r="E78" s="31" t="s">
        <v>576</v>
      </c>
      <c r="F78" s="93">
        <v>2888117</v>
      </c>
      <c r="G78" s="32">
        <v>43.58</v>
      </c>
      <c r="H78" s="32" t="s">
        <v>907</v>
      </c>
      <c r="I78" s="81"/>
      <c r="J78" s="81"/>
      <c r="K78" s="81"/>
      <c r="L78" s="81"/>
      <c r="M78" s="81"/>
      <c r="N78" s="81"/>
      <c r="O78" s="81"/>
      <c r="P78" s="81"/>
      <c r="Q78" s="81"/>
      <c r="R78" s="81"/>
      <c r="S78" s="81"/>
      <c r="T78" s="81"/>
      <c r="U78" s="81"/>
      <c r="V78" s="81"/>
      <c r="W78" s="81"/>
      <c r="X78" s="81"/>
      <c r="Y78" s="81"/>
      <c r="Z78" s="81"/>
      <c r="AA78" s="81"/>
      <c r="AB78" s="81"/>
    </row>
    <row r="79" spans="1:28" ht="12.75" customHeight="1">
      <c r="A79" s="92">
        <v>45139</v>
      </c>
      <c r="B79" s="32" t="s">
        <v>1045</v>
      </c>
      <c r="C79" s="31" t="s">
        <v>1046</v>
      </c>
      <c r="D79" s="31" t="s">
        <v>895</v>
      </c>
      <c r="E79" s="31" t="s">
        <v>576</v>
      </c>
      <c r="F79" s="93">
        <v>2402717</v>
      </c>
      <c r="G79" s="32">
        <v>43.62</v>
      </c>
      <c r="H79" s="32" t="s">
        <v>907</v>
      </c>
      <c r="I79" s="81"/>
      <c r="J79" s="81"/>
      <c r="K79" s="81"/>
      <c r="L79" s="81"/>
      <c r="M79" s="81"/>
      <c r="N79" s="81"/>
      <c r="O79" s="81"/>
      <c r="P79" s="81"/>
      <c r="Q79" s="81"/>
      <c r="R79" s="81"/>
      <c r="S79" s="81"/>
      <c r="T79" s="81"/>
      <c r="U79" s="81"/>
      <c r="V79" s="81"/>
      <c r="W79" s="81"/>
      <c r="X79" s="81"/>
      <c r="Y79" s="81"/>
      <c r="Z79" s="81"/>
      <c r="AA79" s="81"/>
      <c r="AB79" s="81"/>
    </row>
    <row r="80" spans="1:28" ht="12.75" customHeight="1">
      <c r="A80" s="92">
        <v>45139</v>
      </c>
      <c r="B80" s="32" t="s">
        <v>1045</v>
      </c>
      <c r="C80" s="31" t="s">
        <v>1046</v>
      </c>
      <c r="D80" s="31" t="s">
        <v>949</v>
      </c>
      <c r="E80" s="31" t="s">
        <v>576</v>
      </c>
      <c r="F80" s="93">
        <v>7387881</v>
      </c>
      <c r="G80" s="32">
        <v>44.08</v>
      </c>
      <c r="H80" s="32" t="s">
        <v>907</v>
      </c>
      <c r="I80" s="81"/>
      <c r="J80" s="81"/>
      <c r="K80" s="81"/>
      <c r="L80" s="81"/>
      <c r="M80" s="81"/>
      <c r="N80" s="81"/>
      <c r="O80" s="81"/>
      <c r="P80" s="81"/>
      <c r="Q80" s="81"/>
      <c r="R80" s="81"/>
      <c r="S80" s="81"/>
      <c r="T80" s="81"/>
      <c r="U80" s="81"/>
      <c r="V80" s="81"/>
      <c r="W80" s="81"/>
      <c r="X80" s="81"/>
      <c r="Y80" s="81"/>
      <c r="Z80" s="81"/>
      <c r="AA80" s="81"/>
      <c r="AB80" s="81"/>
    </row>
    <row r="81" spans="1:28" ht="12.75" customHeight="1">
      <c r="A81" s="92">
        <v>45139</v>
      </c>
      <c r="B81" s="32" t="s">
        <v>1051</v>
      </c>
      <c r="C81" s="31" t="s">
        <v>1052</v>
      </c>
      <c r="D81" s="31" t="s">
        <v>1053</v>
      </c>
      <c r="E81" s="31" t="s">
        <v>576</v>
      </c>
      <c r="F81" s="93">
        <v>13000</v>
      </c>
      <c r="G81" s="32">
        <v>99</v>
      </c>
      <c r="H81" s="32" t="s">
        <v>907</v>
      </c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</row>
    <row r="82" spans="1:28" ht="12.75" customHeight="1">
      <c r="A82" s="92">
        <v>45139</v>
      </c>
      <c r="B82" s="32" t="s">
        <v>1051</v>
      </c>
      <c r="C82" s="31" t="s">
        <v>1052</v>
      </c>
      <c r="D82" s="31" t="s">
        <v>1054</v>
      </c>
      <c r="E82" s="31" t="s">
        <v>576</v>
      </c>
      <c r="F82" s="93">
        <v>17000</v>
      </c>
      <c r="G82" s="32">
        <v>93</v>
      </c>
      <c r="H82" s="32" t="s">
        <v>907</v>
      </c>
      <c r="I82" s="81"/>
      <c r="J82" s="81"/>
      <c r="K82" s="81"/>
      <c r="L82" s="81"/>
      <c r="M82" s="81"/>
      <c r="N82" s="81"/>
      <c r="O82" s="81"/>
      <c r="P82" s="81"/>
      <c r="Q82" s="81"/>
      <c r="R82" s="81"/>
      <c r="S82" s="81"/>
      <c r="T82" s="81"/>
      <c r="U82" s="81"/>
      <c r="V82" s="81"/>
      <c r="W82" s="81"/>
      <c r="X82" s="81"/>
      <c r="Y82" s="81"/>
      <c r="Z82" s="81"/>
      <c r="AA82" s="81"/>
      <c r="AB82" s="81"/>
    </row>
    <row r="83" spans="1:28" ht="12.75" customHeight="1">
      <c r="A83" s="92">
        <v>45139</v>
      </c>
      <c r="B83" s="32" t="s">
        <v>1055</v>
      </c>
      <c r="C83" s="31" t="s">
        <v>1056</v>
      </c>
      <c r="D83" s="31" t="s">
        <v>1040</v>
      </c>
      <c r="E83" s="31" t="s">
        <v>576</v>
      </c>
      <c r="F83" s="93">
        <v>88656</v>
      </c>
      <c r="G83" s="32">
        <v>1010.1</v>
      </c>
      <c r="H83" s="32" t="s">
        <v>907</v>
      </c>
      <c r="I83" s="81"/>
      <c r="J83" s="81"/>
      <c r="K83" s="81"/>
      <c r="L83" s="81"/>
      <c r="M83" s="81"/>
      <c r="N83" s="81"/>
      <c r="O83" s="81"/>
      <c r="P83" s="81"/>
      <c r="Q83" s="81"/>
      <c r="R83" s="81"/>
      <c r="S83" s="81"/>
      <c r="T83" s="81"/>
      <c r="U83" s="81"/>
      <c r="V83" s="81"/>
      <c r="W83" s="81"/>
      <c r="X83" s="81"/>
      <c r="Y83" s="81"/>
      <c r="Z83" s="81"/>
      <c r="AA83" s="81"/>
      <c r="AB83" s="81"/>
    </row>
    <row r="84" spans="1:28" ht="12.75" customHeight="1">
      <c r="A84" s="92">
        <v>45139</v>
      </c>
      <c r="B84" s="32" t="s">
        <v>1055</v>
      </c>
      <c r="C84" s="31" t="s">
        <v>1056</v>
      </c>
      <c r="D84" s="31" t="s">
        <v>578</v>
      </c>
      <c r="E84" s="31" t="s">
        <v>576</v>
      </c>
      <c r="F84" s="93">
        <v>198422</v>
      </c>
      <c r="G84" s="32">
        <v>1012.13</v>
      </c>
      <c r="H84" s="32" t="s">
        <v>907</v>
      </c>
      <c r="I84" s="81"/>
      <c r="J84" s="81"/>
      <c r="K84" s="81"/>
      <c r="L84" s="81"/>
      <c r="M84" s="81"/>
      <c r="N84" s="81"/>
      <c r="O84" s="81"/>
      <c r="P84" s="81"/>
      <c r="Q84" s="81"/>
      <c r="R84" s="81"/>
      <c r="S84" s="81"/>
      <c r="T84" s="81"/>
      <c r="U84" s="81"/>
      <c r="V84" s="81"/>
      <c r="W84" s="81"/>
      <c r="X84" s="81"/>
      <c r="Y84" s="81"/>
      <c r="Z84" s="81"/>
      <c r="AA84" s="81"/>
      <c r="AB84" s="81"/>
    </row>
    <row r="85" spans="1:28" ht="12.75" customHeight="1">
      <c r="A85" s="92">
        <v>45139</v>
      </c>
      <c r="B85" s="32" t="s">
        <v>1055</v>
      </c>
      <c r="C85" s="31" t="s">
        <v>1056</v>
      </c>
      <c r="D85" s="31" t="s">
        <v>1057</v>
      </c>
      <c r="E85" s="31" t="s">
        <v>576</v>
      </c>
      <c r="F85" s="93">
        <v>90991</v>
      </c>
      <c r="G85" s="32">
        <v>1017.86</v>
      </c>
      <c r="H85" s="32" t="s">
        <v>907</v>
      </c>
      <c r="I85" s="81"/>
      <c r="J85" s="94"/>
      <c r="K85" s="81"/>
      <c r="L85" s="81"/>
      <c r="M85" s="81"/>
      <c r="N85" s="81"/>
      <c r="O85" s="81"/>
      <c r="P85" s="81"/>
      <c r="Q85" s="81"/>
      <c r="R85" s="81"/>
      <c r="S85" s="81"/>
      <c r="T85" s="81"/>
      <c r="U85" s="81"/>
      <c r="V85" s="81"/>
      <c r="W85" s="81"/>
      <c r="X85" s="81"/>
      <c r="Y85" s="81"/>
      <c r="Z85" s="81"/>
      <c r="AA85" s="81"/>
      <c r="AB85" s="81"/>
    </row>
    <row r="86" spans="1:28" ht="12.75" customHeight="1">
      <c r="A86" s="92">
        <v>45139</v>
      </c>
      <c r="B86" s="32" t="s">
        <v>1058</v>
      </c>
      <c r="C86" s="31" t="s">
        <v>1059</v>
      </c>
      <c r="D86" s="31" t="s">
        <v>895</v>
      </c>
      <c r="E86" s="31" t="s">
        <v>576</v>
      </c>
      <c r="F86" s="93">
        <v>28687697</v>
      </c>
      <c r="G86" s="32">
        <v>16.940000000000001</v>
      </c>
      <c r="H86" s="32" t="s">
        <v>907</v>
      </c>
      <c r="I86" s="81"/>
      <c r="J86" s="81"/>
      <c r="K86" s="81"/>
      <c r="L86" s="81"/>
      <c r="M86" s="81"/>
      <c r="N86" s="81"/>
      <c r="O86" s="81"/>
      <c r="P86" s="81"/>
      <c r="Q86" s="81"/>
      <c r="R86" s="81"/>
      <c r="S86" s="81"/>
      <c r="T86" s="81"/>
      <c r="U86" s="81"/>
      <c r="V86" s="81"/>
      <c r="W86" s="81"/>
      <c r="X86" s="81"/>
      <c r="Y86" s="81"/>
      <c r="Z86" s="81"/>
      <c r="AA86" s="81"/>
      <c r="AB86" s="81"/>
    </row>
    <row r="87" spans="1:28" ht="12.75" customHeight="1">
      <c r="A87" s="92">
        <v>45139</v>
      </c>
      <c r="B87" s="32" t="s">
        <v>1060</v>
      </c>
      <c r="C87" s="31" t="s">
        <v>1061</v>
      </c>
      <c r="D87" s="31" t="s">
        <v>1062</v>
      </c>
      <c r="E87" s="31" t="s">
        <v>576</v>
      </c>
      <c r="F87" s="93">
        <v>470000</v>
      </c>
      <c r="G87" s="32">
        <v>10.7</v>
      </c>
      <c r="H87" s="32" t="s">
        <v>907</v>
      </c>
      <c r="I87" s="81"/>
      <c r="J87" s="81"/>
      <c r="K87" s="81"/>
      <c r="L87" s="81"/>
      <c r="M87" s="81"/>
      <c r="N87" s="81"/>
      <c r="O87" s="81"/>
      <c r="P87" s="81"/>
      <c r="Q87" s="81"/>
      <c r="R87" s="81"/>
      <c r="S87" s="81"/>
      <c r="T87" s="81"/>
      <c r="U87" s="81"/>
      <c r="V87" s="81"/>
      <c r="W87" s="81"/>
      <c r="X87" s="81"/>
      <c r="Y87" s="81"/>
      <c r="Z87" s="81"/>
      <c r="AA87" s="81"/>
      <c r="AB87" s="81"/>
    </row>
    <row r="88" spans="1:28" ht="12.75" customHeight="1">
      <c r="A88" s="92">
        <v>45139</v>
      </c>
      <c r="B88" s="32" t="s">
        <v>1063</v>
      </c>
      <c r="C88" s="31" t="s">
        <v>1064</v>
      </c>
      <c r="D88" s="31" t="s">
        <v>1065</v>
      </c>
      <c r="E88" s="31" t="s">
        <v>576</v>
      </c>
      <c r="F88" s="93">
        <v>2400000</v>
      </c>
      <c r="G88" s="32">
        <v>2.95</v>
      </c>
      <c r="H88" s="32" t="s">
        <v>907</v>
      </c>
      <c r="I88" s="81"/>
      <c r="J88" s="81"/>
      <c r="K88" s="81"/>
      <c r="L88" s="81"/>
      <c r="M88" s="81"/>
      <c r="N88" s="81"/>
      <c r="O88" s="81"/>
      <c r="P88" s="81"/>
      <c r="Q88" s="81"/>
      <c r="R88" s="81"/>
      <c r="S88" s="81"/>
      <c r="T88" s="81"/>
      <c r="U88" s="81"/>
      <c r="V88" s="81"/>
      <c r="W88" s="81"/>
      <c r="X88" s="81"/>
      <c r="Y88" s="81"/>
      <c r="Z88" s="81"/>
      <c r="AA88" s="81"/>
      <c r="AB88" s="81"/>
    </row>
    <row r="89" spans="1:28" ht="12.75" customHeight="1">
      <c r="A89" s="92">
        <v>45139</v>
      </c>
      <c r="B89" s="32" t="s">
        <v>1066</v>
      </c>
      <c r="C89" s="31" t="s">
        <v>1067</v>
      </c>
      <c r="D89" s="31" t="s">
        <v>1068</v>
      </c>
      <c r="E89" s="31" t="s">
        <v>576</v>
      </c>
      <c r="F89" s="93">
        <v>2813640</v>
      </c>
      <c r="G89" s="32">
        <v>0.1</v>
      </c>
      <c r="H89" s="32" t="s">
        <v>907</v>
      </c>
      <c r="I89" s="81"/>
      <c r="J89" s="81"/>
      <c r="K89" s="81"/>
      <c r="L89" s="81"/>
      <c r="M89" s="81"/>
      <c r="N89" s="81"/>
      <c r="O89" s="81"/>
      <c r="P89" s="81"/>
      <c r="Q89" s="81"/>
      <c r="R89" s="81"/>
      <c r="S89" s="81"/>
      <c r="T89" s="81"/>
      <c r="U89" s="81"/>
      <c r="V89" s="81"/>
      <c r="W89" s="81"/>
      <c r="X89" s="81"/>
      <c r="Y89" s="81"/>
      <c r="Z89" s="81"/>
      <c r="AA89" s="81"/>
      <c r="AB89" s="81"/>
    </row>
    <row r="90" spans="1:28" ht="12.75" customHeight="1">
      <c r="A90" s="92">
        <v>45139</v>
      </c>
      <c r="B90" s="32" t="s">
        <v>1066</v>
      </c>
      <c r="C90" s="31" t="s">
        <v>1067</v>
      </c>
      <c r="D90" s="31" t="s">
        <v>1069</v>
      </c>
      <c r="E90" s="31" t="s">
        <v>576</v>
      </c>
      <c r="F90" s="93">
        <v>4400000</v>
      </c>
      <c r="G90" s="32">
        <v>0.1</v>
      </c>
      <c r="H90" s="32" t="s">
        <v>907</v>
      </c>
      <c r="I90" s="81"/>
      <c r="J90" s="81"/>
      <c r="K90" s="81"/>
      <c r="L90" s="81"/>
      <c r="M90" s="81"/>
      <c r="N90" s="81"/>
      <c r="O90" s="81"/>
      <c r="P90" s="81"/>
      <c r="Q90" s="81"/>
      <c r="R90" s="81"/>
      <c r="S90" s="81"/>
      <c r="T90" s="81"/>
      <c r="U90" s="81"/>
      <c r="V90" s="81"/>
      <c r="W90" s="81"/>
      <c r="X90" s="81"/>
      <c r="Y90" s="81"/>
      <c r="Z90" s="81"/>
      <c r="AA90" s="81"/>
      <c r="AB90" s="81"/>
    </row>
    <row r="91" spans="1:28" ht="12.75" customHeight="1">
      <c r="A91" s="92">
        <v>45139</v>
      </c>
      <c r="B91" s="32" t="s">
        <v>950</v>
      </c>
      <c r="C91" s="31" t="s">
        <v>951</v>
      </c>
      <c r="D91" s="31" t="s">
        <v>578</v>
      </c>
      <c r="E91" s="31" t="s">
        <v>576</v>
      </c>
      <c r="F91" s="93">
        <v>163216</v>
      </c>
      <c r="G91" s="32">
        <v>218.81</v>
      </c>
      <c r="H91" s="32" t="s">
        <v>907</v>
      </c>
      <c r="I91" s="81"/>
      <c r="J91" s="81"/>
      <c r="K91" s="81"/>
      <c r="L91" s="81"/>
      <c r="M91" s="81"/>
      <c r="N91" s="81"/>
      <c r="O91" s="81"/>
      <c r="P91" s="81"/>
      <c r="Q91" s="81"/>
      <c r="R91" s="81"/>
      <c r="S91" s="81"/>
      <c r="T91" s="81"/>
      <c r="U91" s="81"/>
      <c r="V91" s="81"/>
      <c r="W91" s="81"/>
      <c r="X91" s="81"/>
      <c r="Y91" s="81"/>
      <c r="Z91" s="81"/>
      <c r="AA91" s="81"/>
      <c r="AB91" s="81"/>
    </row>
    <row r="92" spans="1:28" ht="12.75" customHeight="1">
      <c r="A92" s="92">
        <v>45139</v>
      </c>
      <c r="B92" s="32" t="s">
        <v>1070</v>
      </c>
      <c r="C92" s="31" t="s">
        <v>1071</v>
      </c>
      <c r="D92" s="31" t="s">
        <v>1072</v>
      </c>
      <c r="E92" s="31" t="s">
        <v>576</v>
      </c>
      <c r="F92" s="93">
        <v>42247</v>
      </c>
      <c r="G92" s="32">
        <v>628.30999999999995</v>
      </c>
      <c r="H92" s="32" t="s">
        <v>907</v>
      </c>
      <c r="I92" s="81"/>
      <c r="J92" s="81"/>
      <c r="K92" s="81"/>
      <c r="L92" s="81"/>
      <c r="M92" s="81"/>
      <c r="N92" s="81"/>
      <c r="O92" s="81"/>
      <c r="P92" s="81"/>
      <c r="Q92" s="81"/>
      <c r="R92" s="81"/>
      <c r="S92" s="81"/>
      <c r="T92" s="81"/>
      <c r="U92" s="81"/>
      <c r="V92" s="81"/>
      <c r="W92" s="81"/>
      <c r="X92" s="81"/>
      <c r="Y92" s="81"/>
      <c r="Z92" s="81"/>
      <c r="AA92" s="81"/>
      <c r="AB92" s="81"/>
    </row>
    <row r="93" spans="1:28" ht="12.75" customHeight="1">
      <c r="A93" s="92">
        <v>45139</v>
      </c>
      <c r="B93" s="32" t="s">
        <v>1073</v>
      </c>
      <c r="C93" s="31" t="s">
        <v>1074</v>
      </c>
      <c r="D93" s="31" t="s">
        <v>1075</v>
      </c>
      <c r="E93" s="31" t="s">
        <v>576</v>
      </c>
      <c r="F93" s="93">
        <v>84000</v>
      </c>
      <c r="G93" s="32">
        <v>170.98</v>
      </c>
      <c r="H93" s="32" t="s">
        <v>907</v>
      </c>
      <c r="I93" s="81"/>
      <c r="J93" s="81"/>
      <c r="K93" s="81"/>
      <c r="L93" s="81"/>
      <c r="M93" s="81"/>
      <c r="N93" s="81"/>
      <c r="O93" s="81"/>
      <c r="P93" s="81"/>
      <c r="Q93" s="81"/>
      <c r="R93" s="81"/>
      <c r="S93" s="81"/>
      <c r="T93" s="81"/>
      <c r="U93" s="81"/>
      <c r="V93" s="81"/>
      <c r="W93" s="81"/>
      <c r="X93" s="81"/>
      <c r="Y93" s="81"/>
      <c r="Z93" s="81"/>
      <c r="AA93" s="81"/>
      <c r="AB93" s="81"/>
    </row>
    <row r="94" spans="1:28" ht="12.75" customHeight="1">
      <c r="A94" s="92">
        <v>45139</v>
      </c>
      <c r="B94" s="32" t="s">
        <v>1076</v>
      </c>
      <c r="C94" s="31" t="s">
        <v>1077</v>
      </c>
      <c r="D94" s="31" t="s">
        <v>1078</v>
      </c>
      <c r="E94" s="31" t="s">
        <v>576</v>
      </c>
      <c r="F94" s="93">
        <v>309809</v>
      </c>
      <c r="G94" s="32">
        <v>91.99</v>
      </c>
      <c r="H94" s="32" t="s">
        <v>907</v>
      </c>
      <c r="I94" s="81"/>
      <c r="J94" s="81"/>
      <c r="K94" s="81"/>
      <c r="L94" s="81"/>
      <c r="M94" s="81"/>
      <c r="N94" s="81"/>
      <c r="O94" s="81"/>
      <c r="P94" s="81"/>
      <c r="Q94" s="81"/>
      <c r="R94" s="81"/>
      <c r="S94" s="81"/>
      <c r="T94" s="81"/>
      <c r="U94" s="81"/>
      <c r="V94" s="81"/>
      <c r="W94" s="81"/>
      <c r="X94" s="81"/>
      <c r="Y94" s="81"/>
      <c r="Z94" s="81"/>
      <c r="AA94" s="81"/>
      <c r="AB94" s="81"/>
    </row>
    <row r="95" spans="1:28" ht="12.75" customHeight="1">
      <c r="A95" s="92">
        <v>45139</v>
      </c>
      <c r="B95" s="32" t="s">
        <v>1079</v>
      </c>
      <c r="C95" s="31" t="s">
        <v>1080</v>
      </c>
      <c r="D95" s="31" t="s">
        <v>1050</v>
      </c>
      <c r="E95" s="31" t="s">
        <v>576</v>
      </c>
      <c r="F95" s="93">
        <v>225000</v>
      </c>
      <c r="G95" s="32">
        <v>139.07</v>
      </c>
      <c r="H95" s="32" t="s">
        <v>907</v>
      </c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  <c r="AB95" s="81"/>
    </row>
    <row r="96" spans="1:28" ht="12.75" customHeight="1">
      <c r="A96" s="92">
        <v>45139</v>
      </c>
      <c r="B96" s="32" t="s">
        <v>1081</v>
      </c>
      <c r="C96" s="31" t="s">
        <v>1082</v>
      </c>
      <c r="D96" s="31" t="s">
        <v>1083</v>
      </c>
      <c r="E96" s="31" t="s">
        <v>576</v>
      </c>
      <c r="F96" s="93">
        <v>726113</v>
      </c>
      <c r="G96" s="32">
        <v>189.58</v>
      </c>
      <c r="H96" s="32" t="s">
        <v>907</v>
      </c>
      <c r="I96" s="81"/>
      <c r="J96" s="81"/>
      <c r="K96" s="81"/>
      <c r="L96" s="81"/>
      <c r="M96" s="81"/>
      <c r="N96" s="81"/>
      <c r="O96" s="81"/>
      <c r="P96" s="81"/>
      <c r="Q96" s="81"/>
      <c r="R96" s="81"/>
      <c r="S96" s="81"/>
      <c r="T96" s="81"/>
      <c r="U96" s="81"/>
      <c r="V96" s="81"/>
      <c r="W96" s="81"/>
      <c r="X96" s="81"/>
      <c r="Y96" s="81"/>
      <c r="Z96" s="81"/>
      <c r="AA96" s="81"/>
      <c r="AB96" s="81"/>
    </row>
    <row r="97" spans="1:28" ht="12.75" customHeight="1">
      <c r="A97" s="92">
        <v>45139</v>
      </c>
      <c r="B97" s="32" t="s">
        <v>1084</v>
      </c>
      <c r="C97" s="31" t="s">
        <v>1085</v>
      </c>
      <c r="D97" s="31" t="s">
        <v>1086</v>
      </c>
      <c r="E97" s="31" t="s">
        <v>577</v>
      </c>
      <c r="F97" s="93">
        <v>48000</v>
      </c>
      <c r="G97" s="32">
        <v>40.6</v>
      </c>
      <c r="H97" s="32" t="s">
        <v>907</v>
      </c>
      <c r="I97" s="81"/>
      <c r="J97" s="81"/>
      <c r="K97" s="81"/>
      <c r="L97" s="81"/>
      <c r="M97" s="81"/>
      <c r="N97" s="81"/>
      <c r="O97" s="81"/>
      <c r="P97" s="81"/>
      <c r="Q97" s="81"/>
      <c r="R97" s="81"/>
      <c r="S97" s="81"/>
      <c r="T97" s="81"/>
      <c r="U97" s="81"/>
      <c r="V97" s="81"/>
      <c r="W97" s="81"/>
      <c r="X97" s="81"/>
      <c r="Y97" s="81"/>
      <c r="Z97" s="81"/>
      <c r="AA97" s="81"/>
      <c r="AB97" s="81"/>
    </row>
    <row r="98" spans="1:28" ht="12.75" customHeight="1">
      <c r="A98" s="92">
        <v>45139</v>
      </c>
      <c r="B98" s="32" t="s">
        <v>1025</v>
      </c>
      <c r="C98" s="31" t="s">
        <v>1026</v>
      </c>
      <c r="D98" s="31" t="s">
        <v>578</v>
      </c>
      <c r="E98" s="31" t="s">
        <v>577</v>
      </c>
      <c r="F98" s="93">
        <v>106215</v>
      </c>
      <c r="G98" s="32">
        <v>683.85</v>
      </c>
      <c r="H98" s="32" t="s">
        <v>907</v>
      </c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</row>
    <row r="99" spans="1:28" ht="12.75" customHeight="1">
      <c r="A99" s="92">
        <v>45139</v>
      </c>
      <c r="B99" s="32" t="s">
        <v>1027</v>
      </c>
      <c r="C99" s="31" t="s">
        <v>1028</v>
      </c>
      <c r="D99" s="31" t="s">
        <v>578</v>
      </c>
      <c r="E99" s="31" t="s">
        <v>577</v>
      </c>
      <c r="F99" s="93">
        <v>78844</v>
      </c>
      <c r="G99" s="32">
        <v>272.93</v>
      </c>
      <c r="H99" s="32" t="s">
        <v>907</v>
      </c>
      <c r="I99" s="81"/>
      <c r="J99" s="81"/>
      <c r="K99" s="81"/>
      <c r="L99" s="81"/>
      <c r="M99" s="81"/>
      <c r="N99" s="81"/>
      <c r="O99" s="81"/>
      <c r="P99" s="81"/>
      <c r="Q99" s="81"/>
      <c r="R99" s="81"/>
      <c r="S99" s="81"/>
      <c r="T99" s="81"/>
      <c r="U99" s="81"/>
      <c r="V99" s="81"/>
      <c r="W99" s="81"/>
      <c r="X99" s="81"/>
      <c r="Y99" s="81"/>
      <c r="Z99" s="81"/>
      <c r="AA99" s="81"/>
      <c r="AB99" s="81"/>
    </row>
    <row r="100" spans="1:28" ht="12.75" customHeight="1">
      <c r="A100" s="92">
        <v>45139</v>
      </c>
      <c r="B100" s="32" t="s">
        <v>1029</v>
      </c>
      <c r="C100" s="31" t="s">
        <v>1030</v>
      </c>
      <c r="D100" s="31" t="s">
        <v>578</v>
      </c>
      <c r="E100" s="31" t="s">
        <v>577</v>
      </c>
      <c r="F100" s="93">
        <v>1268053</v>
      </c>
      <c r="G100" s="32">
        <v>294.70999999999998</v>
      </c>
      <c r="H100" s="32" t="s">
        <v>907</v>
      </c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  <c r="AB100" s="81"/>
    </row>
    <row r="101" spans="1:28" ht="12.75" customHeight="1">
      <c r="A101" s="92">
        <v>45139</v>
      </c>
      <c r="B101" s="32" t="s">
        <v>1031</v>
      </c>
      <c r="C101" s="31" t="s">
        <v>1032</v>
      </c>
      <c r="D101" s="31" t="s">
        <v>1033</v>
      </c>
      <c r="E101" s="31" t="s">
        <v>577</v>
      </c>
      <c r="F101" s="93">
        <v>181420</v>
      </c>
      <c r="G101" s="32">
        <v>199.12</v>
      </c>
      <c r="H101" s="32" t="s">
        <v>907</v>
      </c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</row>
    <row r="102" spans="1:28" ht="12.75" customHeight="1">
      <c r="A102" s="92">
        <v>45139</v>
      </c>
      <c r="B102" s="32" t="s">
        <v>902</v>
      </c>
      <c r="C102" s="31" t="s">
        <v>903</v>
      </c>
      <c r="D102" s="31" t="s">
        <v>940</v>
      </c>
      <c r="E102" s="31" t="s">
        <v>577</v>
      </c>
      <c r="F102" s="93">
        <v>548714</v>
      </c>
      <c r="G102" s="32">
        <v>12.99</v>
      </c>
      <c r="H102" s="32" t="s">
        <v>907</v>
      </c>
      <c r="I102" s="81"/>
      <c r="J102" s="81"/>
      <c r="K102" s="81"/>
      <c r="L102" s="81"/>
      <c r="M102" s="81"/>
      <c r="N102" s="81"/>
      <c r="O102" s="81"/>
      <c r="P102" s="81"/>
      <c r="Q102" s="81"/>
      <c r="R102" s="81"/>
      <c r="S102" s="81"/>
      <c r="T102" s="81"/>
      <c r="U102" s="81"/>
      <c r="V102" s="81"/>
      <c r="W102" s="81"/>
      <c r="X102" s="81"/>
      <c r="Y102" s="81"/>
      <c r="Z102" s="81"/>
      <c r="AA102" s="81"/>
      <c r="AB102" s="81"/>
    </row>
    <row r="103" spans="1:28" ht="12.75" customHeight="1">
      <c r="A103" s="92">
        <v>45139</v>
      </c>
      <c r="B103" s="32" t="s">
        <v>902</v>
      </c>
      <c r="C103" s="31" t="s">
        <v>903</v>
      </c>
      <c r="D103" s="31" t="s">
        <v>1087</v>
      </c>
      <c r="E103" s="31" t="s">
        <v>577</v>
      </c>
      <c r="F103" s="93">
        <v>1079562</v>
      </c>
      <c r="G103" s="32">
        <v>11.75</v>
      </c>
      <c r="H103" s="32" t="s">
        <v>907</v>
      </c>
      <c r="I103" s="81"/>
      <c r="J103" s="81"/>
      <c r="K103" s="81"/>
      <c r="L103" s="81"/>
      <c r="M103" s="81"/>
      <c r="N103" s="81"/>
      <c r="O103" s="81"/>
      <c r="P103" s="81"/>
      <c r="Q103" s="81"/>
      <c r="R103" s="81"/>
      <c r="S103" s="81"/>
      <c r="T103" s="81"/>
      <c r="U103" s="81"/>
      <c r="V103" s="81"/>
      <c r="W103" s="81"/>
      <c r="X103" s="81"/>
      <c r="Y103" s="81"/>
      <c r="Z103" s="81"/>
      <c r="AA103" s="81"/>
      <c r="AB103" s="81"/>
    </row>
    <row r="104" spans="1:28" ht="12.75" customHeight="1">
      <c r="A104" s="92">
        <v>45139</v>
      </c>
      <c r="B104" s="32" t="s">
        <v>902</v>
      </c>
      <c r="C104" s="31" t="s">
        <v>903</v>
      </c>
      <c r="D104" s="31" t="s">
        <v>952</v>
      </c>
      <c r="E104" s="31" t="s">
        <v>577</v>
      </c>
      <c r="F104" s="93">
        <v>1000000</v>
      </c>
      <c r="G104" s="32">
        <v>12.9</v>
      </c>
      <c r="H104" s="32" t="s">
        <v>907</v>
      </c>
      <c r="I104" s="81"/>
      <c r="J104" s="81"/>
      <c r="K104" s="81"/>
      <c r="L104" s="81"/>
      <c r="M104" s="81"/>
      <c r="N104" s="81"/>
      <c r="O104" s="81"/>
      <c r="P104" s="81"/>
      <c r="Q104" s="81"/>
      <c r="R104" s="81"/>
      <c r="S104" s="81"/>
      <c r="T104" s="81"/>
      <c r="U104" s="81"/>
      <c r="V104" s="81"/>
      <c r="W104" s="81"/>
      <c r="X104" s="81"/>
      <c r="Y104" s="81"/>
      <c r="Z104" s="81"/>
      <c r="AA104" s="81"/>
      <c r="AB104" s="81"/>
    </row>
    <row r="105" spans="1:28" ht="12.75" customHeight="1">
      <c r="A105" s="92">
        <v>45139</v>
      </c>
      <c r="B105" s="32" t="s">
        <v>902</v>
      </c>
      <c r="C105" s="31" t="s">
        <v>903</v>
      </c>
      <c r="D105" s="31" t="s">
        <v>1034</v>
      </c>
      <c r="E105" s="31" t="s">
        <v>577</v>
      </c>
      <c r="F105" s="93">
        <v>905849</v>
      </c>
      <c r="G105" s="32">
        <v>12.13</v>
      </c>
      <c r="H105" s="32" t="s">
        <v>907</v>
      </c>
      <c r="I105" s="81"/>
      <c r="J105" s="81"/>
      <c r="K105" s="81"/>
      <c r="L105" s="81"/>
      <c r="M105" s="81"/>
      <c r="N105" s="81"/>
      <c r="O105" s="81"/>
      <c r="P105" s="81"/>
      <c r="Q105" s="81"/>
      <c r="R105" s="81"/>
      <c r="S105" s="81"/>
      <c r="T105" s="81"/>
      <c r="U105" s="81"/>
      <c r="V105" s="81"/>
      <c r="W105" s="81"/>
      <c r="X105" s="81"/>
      <c r="Y105" s="81"/>
      <c r="Z105" s="81"/>
      <c r="AA105" s="81"/>
      <c r="AB105" s="81"/>
    </row>
    <row r="106" spans="1:28" ht="12.75" customHeight="1">
      <c r="A106" s="92">
        <v>45139</v>
      </c>
      <c r="B106" s="32" t="s">
        <v>1035</v>
      </c>
      <c r="C106" s="31" t="s">
        <v>1036</v>
      </c>
      <c r="D106" s="31" t="s">
        <v>578</v>
      </c>
      <c r="E106" s="31" t="s">
        <v>577</v>
      </c>
      <c r="F106" s="93">
        <v>120834</v>
      </c>
      <c r="G106" s="32">
        <v>461.98</v>
      </c>
      <c r="H106" s="32" t="s">
        <v>907</v>
      </c>
      <c r="I106" s="81"/>
      <c r="J106" s="81"/>
      <c r="K106" s="81"/>
      <c r="L106" s="81"/>
      <c r="M106" s="81"/>
      <c r="N106" s="81"/>
      <c r="O106" s="81"/>
      <c r="P106" s="81"/>
      <c r="Q106" s="81"/>
      <c r="R106" s="81"/>
      <c r="S106" s="81"/>
      <c r="T106" s="81"/>
      <c r="U106" s="81"/>
      <c r="V106" s="81"/>
      <c r="W106" s="81"/>
      <c r="X106" s="81"/>
      <c r="Y106" s="81"/>
      <c r="Z106" s="81"/>
      <c r="AA106" s="81"/>
      <c r="AB106" s="81"/>
    </row>
    <row r="107" spans="1:28" ht="12.75" customHeight="1">
      <c r="A107" s="92">
        <v>45139</v>
      </c>
      <c r="B107" s="32" t="s">
        <v>946</v>
      </c>
      <c r="C107" s="31" t="s">
        <v>947</v>
      </c>
      <c r="D107" s="31" t="s">
        <v>895</v>
      </c>
      <c r="E107" s="31" t="s">
        <v>577</v>
      </c>
      <c r="F107" s="93">
        <v>8274508</v>
      </c>
      <c r="G107" s="32">
        <v>15.81</v>
      </c>
      <c r="H107" s="32" t="s">
        <v>907</v>
      </c>
      <c r="I107" s="81"/>
      <c r="J107" s="81"/>
      <c r="K107" s="81"/>
      <c r="L107" s="81"/>
      <c r="M107" s="81"/>
      <c r="N107" s="81"/>
      <c r="O107" s="81"/>
      <c r="P107" s="81"/>
      <c r="Q107" s="81"/>
      <c r="R107" s="81"/>
      <c r="S107" s="81"/>
      <c r="T107" s="81"/>
      <c r="U107" s="81"/>
      <c r="V107" s="81"/>
      <c r="W107" s="81"/>
      <c r="X107" s="81"/>
      <c r="Y107" s="81"/>
      <c r="Z107" s="81"/>
      <c r="AA107" s="81"/>
      <c r="AB107" s="81"/>
    </row>
    <row r="108" spans="1:28" ht="12.75" customHeight="1">
      <c r="A108" s="92">
        <v>45139</v>
      </c>
      <c r="B108" s="32" t="s">
        <v>946</v>
      </c>
      <c r="C108" s="31" t="s">
        <v>947</v>
      </c>
      <c r="D108" s="31" t="s">
        <v>948</v>
      </c>
      <c r="E108" s="31" t="s">
        <v>577</v>
      </c>
      <c r="F108" s="93">
        <v>7425214</v>
      </c>
      <c r="G108" s="32">
        <v>15.89</v>
      </c>
      <c r="H108" s="32" t="s">
        <v>907</v>
      </c>
      <c r="I108" s="81"/>
      <c r="J108" s="81"/>
      <c r="K108" s="81"/>
      <c r="L108" s="81"/>
      <c r="M108" s="81"/>
      <c r="N108" s="81"/>
      <c r="O108" s="81"/>
      <c r="P108" s="81"/>
      <c r="Q108" s="81"/>
      <c r="R108" s="81"/>
      <c r="S108" s="81"/>
      <c r="T108" s="81"/>
      <c r="U108" s="81"/>
      <c r="V108" s="81"/>
      <c r="W108" s="81"/>
      <c r="X108" s="81"/>
      <c r="Y108" s="81"/>
      <c r="Z108" s="81"/>
      <c r="AA108" s="81"/>
      <c r="AB108" s="81"/>
    </row>
    <row r="109" spans="1:28" ht="12.75" customHeight="1">
      <c r="A109" s="92">
        <v>45139</v>
      </c>
      <c r="B109" s="32" t="s">
        <v>946</v>
      </c>
      <c r="C109" s="31" t="s">
        <v>947</v>
      </c>
      <c r="D109" s="31" t="s">
        <v>1040</v>
      </c>
      <c r="E109" s="31" t="s">
        <v>577</v>
      </c>
      <c r="F109" s="93">
        <v>5594933</v>
      </c>
      <c r="G109" s="32">
        <v>16</v>
      </c>
      <c r="H109" s="32" t="s">
        <v>907</v>
      </c>
      <c r="I109" s="81"/>
      <c r="J109" s="81"/>
      <c r="K109" s="81"/>
      <c r="L109" s="81"/>
      <c r="M109" s="81"/>
      <c r="N109" s="81"/>
      <c r="O109" s="81"/>
      <c r="P109" s="81"/>
      <c r="Q109" s="81"/>
      <c r="R109" s="81"/>
      <c r="S109" s="81"/>
      <c r="T109" s="81"/>
      <c r="U109" s="81"/>
      <c r="V109" s="81"/>
      <c r="W109" s="81"/>
      <c r="X109" s="81"/>
      <c r="Y109" s="81"/>
      <c r="Z109" s="81"/>
      <c r="AA109" s="81"/>
      <c r="AB109" s="81"/>
    </row>
    <row r="110" spans="1:28" ht="12.75" customHeight="1">
      <c r="A110" s="92">
        <v>45139</v>
      </c>
      <c r="B110" s="32" t="s">
        <v>1041</v>
      </c>
      <c r="C110" s="31" t="s">
        <v>1042</v>
      </c>
      <c r="D110" s="31" t="s">
        <v>1043</v>
      </c>
      <c r="E110" s="31" t="s">
        <v>577</v>
      </c>
      <c r="F110" s="93">
        <v>3309965</v>
      </c>
      <c r="G110" s="32">
        <v>38.78</v>
      </c>
      <c r="H110" s="32" t="s">
        <v>907</v>
      </c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81"/>
    </row>
    <row r="111" spans="1:28" ht="12.75" customHeight="1">
      <c r="A111" s="92">
        <v>45139</v>
      </c>
      <c r="B111" s="32" t="s">
        <v>1041</v>
      </c>
      <c r="C111" s="31" t="s">
        <v>1042</v>
      </c>
      <c r="D111" s="31" t="s">
        <v>1044</v>
      </c>
      <c r="E111" s="31" t="s">
        <v>577</v>
      </c>
      <c r="F111" s="93">
        <v>4272475</v>
      </c>
      <c r="G111" s="32">
        <v>38.76</v>
      </c>
      <c r="H111" s="32" t="s">
        <v>907</v>
      </c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81"/>
    </row>
    <row r="112" spans="1:28" ht="12.75" customHeight="1">
      <c r="A112" s="92">
        <v>45139</v>
      </c>
      <c r="B112" s="32" t="s">
        <v>1045</v>
      </c>
      <c r="C112" s="31" t="s">
        <v>1046</v>
      </c>
      <c r="D112" s="31" t="s">
        <v>1049</v>
      </c>
      <c r="E112" s="31" t="s">
        <v>577</v>
      </c>
      <c r="F112" s="93">
        <v>5151717</v>
      </c>
      <c r="G112" s="32">
        <v>43.44</v>
      </c>
      <c r="H112" s="32" t="s">
        <v>907</v>
      </c>
      <c r="I112" s="81"/>
      <c r="J112" s="81"/>
      <c r="K112" s="81"/>
      <c r="L112" s="81"/>
      <c r="M112" s="81"/>
      <c r="N112" s="81"/>
      <c r="O112" s="81"/>
      <c r="P112" s="81"/>
      <c r="Q112" s="81"/>
      <c r="R112" s="81"/>
      <c r="S112" s="81"/>
      <c r="T112" s="81"/>
      <c r="U112" s="81"/>
      <c r="V112" s="81"/>
      <c r="W112" s="81"/>
      <c r="X112" s="81"/>
      <c r="Y112" s="81"/>
      <c r="Z112" s="81"/>
      <c r="AA112" s="81"/>
      <c r="AB112" s="81"/>
    </row>
    <row r="113" spans="1:28" ht="12.75" customHeight="1">
      <c r="A113" s="92">
        <v>45139</v>
      </c>
      <c r="B113" s="32" t="s">
        <v>1045</v>
      </c>
      <c r="C113" s="31" t="s">
        <v>1046</v>
      </c>
      <c r="D113" s="31" t="s">
        <v>895</v>
      </c>
      <c r="E113" s="31" t="s">
        <v>577</v>
      </c>
      <c r="F113" s="93">
        <v>2391291</v>
      </c>
      <c r="G113" s="32">
        <v>43.67</v>
      </c>
      <c r="H113" s="32" t="s">
        <v>907</v>
      </c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81"/>
    </row>
    <row r="114" spans="1:28" ht="12.75" customHeight="1">
      <c r="A114" s="92">
        <v>45139</v>
      </c>
      <c r="B114" s="32" t="s">
        <v>1045</v>
      </c>
      <c r="C114" s="31" t="s">
        <v>1046</v>
      </c>
      <c r="D114" s="31" t="s">
        <v>949</v>
      </c>
      <c r="E114" s="31" t="s">
        <v>577</v>
      </c>
      <c r="F114" s="93">
        <v>7587881</v>
      </c>
      <c r="G114" s="32">
        <v>43.33</v>
      </c>
      <c r="H114" s="32" t="s">
        <v>907</v>
      </c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81"/>
    </row>
    <row r="115" spans="1:28" ht="12.75" customHeight="1">
      <c r="A115" s="92">
        <v>45139</v>
      </c>
      <c r="B115" s="32" t="s">
        <v>1045</v>
      </c>
      <c r="C115" s="31" t="s">
        <v>1046</v>
      </c>
      <c r="D115" s="31" t="s">
        <v>1048</v>
      </c>
      <c r="E115" s="31" t="s">
        <v>577</v>
      </c>
      <c r="F115" s="93">
        <v>3073833</v>
      </c>
      <c r="G115" s="32">
        <v>44.19</v>
      </c>
      <c r="H115" s="32" t="s">
        <v>907</v>
      </c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81"/>
    </row>
    <row r="116" spans="1:28" ht="12.75" customHeight="1">
      <c r="A116" s="92">
        <v>45139</v>
      </c>
      <c r="B116" s="32" t="s">
        <v>1045</v>
      </c>
      <c r="C116" s="31" t="s">
        <v>1046</v>
      </c>
      <c r="D116" s="31" t="s">
        <v>1050</v>
      </c>
      <c r="E116" s="31" t="s">
        <v>577</v>
      </c>
      <c r="F116" s="93">
        <v>2889456</v>
      </c>
      <c r="G116" s="32">
        <v>43.99</v>
      </c>
      <c r="H116" s="32" t="s">
        <v>907</v>
      </c>
      <c r="I116" s="81"/>
      <c r="J116" s="81"/>
      <c r="K116" s="81"/>
      <c r="L116" s="81"/>
      <c r="M116" s="81"/>
      <c r="N116" s="81"/>
      <c r="O116" s="81"/>
      <c r="P116" s="81"/>
      <c r="Q116" s="81"/>
      <c r="R116" s="81"/>
      <c r="S116" s="81"/>
      <c r="T116" s="81"/>
      <c r="U116" s="81"/>
      <c r="V116" s="81"/>
      <c r="W116" s="81"/>
      <c r="X116" s="81"/>
      <c r="Y116" s="81"/>
      <c r="Z116" s="81"/>
      <c r="AA116" s="81"/>
      <c r="AB116" s="81"/>
    </row>
    <row r="117" spans="1:28" ht="12.75" customHeight="1">
      <c r="A117" s="92">
        <v>45139</v>
      </c>
      <c r="B117" s="32" t="s">
        <v>1045</v>
      </c>
      <c r="C117" s="31" t="s">
        <v>1046</v>
      </c>
      <c r="D117" s="31" t="s">
        <v>578</v>
      </c>
      <c r="E117" s="31" t="s">
        <v>577</v>
      </c>
      <c r="F117" s="93">
        <v>2903130</v>
      </c>
      <c r="G117" s="32">
        <v>43.72</v>
      </c>
      <c r="H117" s="32" t="s">
        <v>907</v>
      </c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81"/>
    </row>
    <row r="118" spans="1:28" ht="12.75" customHeight="1">
      <c r="A118" s="92">
        <v>45139</v>
      </c>
      <c r="B118" s="32" t="s">
        <v>1051</v>
      </c>
      <c r="C118" s="31" t="s">
        <v>1052</v>
      </c>
      <c r="D118" s="31" t="s">
        <v>1088</v>
      </c>
      <c r="E118" s="31" t="s">
        <v>577</v>
      </c>
      <c r="F118" s="93">
        <v>41000</v>
      </c>
      <c r="G118" s="32">
        <v>99.01</v>
      </c>
      <c r="H118" s="32" t="s">
        <v>907</v>
      </c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  <c r="AB118" s="81"/>
    </row>
    <row r="119" spans="1:28" ht="12.75" customHeight="1">
      <c r="A119" s="92">
        <v>45139</v>
      </c>
      <c r="B119" s="32" t="s">
        <v>1051</v>
      </c>
      <c r="C119" s="31" t="s">
        <v>1052</v>
      </c>
      <c r="D119" s="31" t="s">
        <v>1089</v>
      </c>
      <c r="E119" s="31" t="s">
        <v>577</v>
      </c>
      <c r="F119" s="93">
        <v>38000</v>
      </c>
      <c r="G119" s="32">
        <v>98.21</v>
      </c>
      <c r="H119" s="32" t="s">
        <v>907</v>
      </c>
      <c r="I119" s="81"/>
      <c r="J119" s="81"/>
      <c r="K119" s="81"/>
      <c r="L119" s="81"/>
      <c r="M119" s="81"/>
      <c r="N119" s="81"/>
      <c r="O119" s="81"/>
      <c r="P119" s="81"/>
      <c r="Q119" s="81"/>
      <c r="R119" s="81"/>
      <c r="S119" s="81"/>
      <c r="T119" s="81"/>
      <c r="U119" s="81"/>
      <c r="V119" s="81"/>
      <c r="W119" s="81"/>
      <c r="X119" s="81"/>
      <c r="Y119" s="81"/>
      <c r="Z119" s="81"/>
      <c r="AA119" s="81"/>
      <c r="AB119" s="81"/>
    </row>
    <row r="120" spans="1:28" ht="12.75" customHeight="1">
      <c r="A120" s="92">
        <v>45139</v>
      </c>
      <c r="B120" s="32" t="s">
        <v>1051</v>
      </c>
      <c r="C120" s="31" t="s">
        <v>1052</v>
      </c>
      <c r="D120" s="31" t="s">
        <v>1090</v>
      </c>
      <c r="E120" s="31" t="s">
        <v>577</v>
      </c>
      <c r="F120" s="93">
        <v>19000</v>
      </c>
      <c r="G120" s="32">
        <v>95.45</v>
      </c>
      <c r="H120" s="32" t="s">
        <v>907</v>
      </c>
      <c r="I120" s="81"/>
      <c r="J120" s="81"/>
      <c r="K120" s="81"/>
      <c r="L120" s="81"/>
      <c r="M120" s="81"/>
      <c r="N120" s="81"/>
      <c r="O120" s="81"/>
      <c r="P120" s="81"/>
      <c r="Q120" s="81"/>
      <c r="R120" s="81"/>
      <c r="S120" s="81"/>
      <c r="T120" s="81"/>
      <c r="U120" s="81"/>
      <c r="V120" s="81"/>
      <c r="W120" s="81"/>
      <c r="X120" s="81"/>
      <c r="Y120" s="81"/>
      <c r="Z120" s="81"/>
      <c r="AA120" s="81"/>
      <c r="AB120" s="81"/>
    </row>
    <row r="121" spans="1:28" ht="12.75" customHeight="1">
      <c r="A121" s="92">
        <v>45139</v>
      </c>
      <c r="B121" s="32" t="s">
        <v>1055</v>
      </c>
      <c r="C121" s="31" t="s">
        <v>1056</v>
      </c>
      <c r="D121" s="31" t="s">
        <v>578</v>
      </c>
      <c r="E121" s="31" t="s">
        <v>577</v>
      </c>
      <c r="F121" s="93">
        <v>198422</v>
      </c>
      <c r="G121" s="32">
        <v>1012.01</v>
      </c>
      <c r="H121" s="32" t="s">
        <v>907</v>
      </c>
      <c r="I121" s="81"/>
      <c r="J121" s="81"/>
      <c r="K121" s="81"/>
      <c r="L121" s="81"/>
      <c r="M121" s="81"/>
      <c r="N121" s="81"/>
      <c r="O121" s="81"/>
      <c r="P121" s="81"/>
      <c r="Q121" s="81"/>
      <c r="R121" s="81"/>
      <c r="S121" s="81"/>
      <c r="T121" s="81"/>
      <c r="U121" s="81"/>
      <c r="V121" s="81"/>
      <c r="W121" s="81"/>
      <c r="X121" s="81"/>
      <c r="Y121" s="81"/>
      <c r="Z121" s="81"/>
      <c r="AA121" s="81"/>
      <c r="AB121" s="81"/>
    </row>
    <row r="122" spans="1:28" ht="12.75" customHeight="1">
      <c r="A122" s="92">
        <v>45139</v>
      </c>
      <c r="B122" s="32" t="s">
        <v>1055</v>
      </c>
      <c r="C122" s="31" t="s">
        <v>1056</v>
      </c>
      <c r="D122" s="31" t="s">
        <v>1040</v>
      </c>
      <c r="E122" s="31" t="s">
        <v>577</v>
      </c>
      <c r="F122" s="93">
        <v>87478</v>
      </c>
      <c r="G122" s="32">
        <v>1010.49</v>
      </c>
      <c r="H122" s="32" t="s">
        <v>907</v>
      </c>
      <c r="I122" s="81"/>
      <c r="J122" s="81"/>
      <c r="K122" s="81"/>
      <c r="L122" s="81"/>
      <c r="M122" s="81"/>
      <c r="N122" s="81"/>
      <c r="O122" s="81"/>
      <c r="P122" s="81"/>
      <c r="Q122" s="81"/>
      <c r="R122" s="81"/>
      <c r="S122" s="81"/>
      <c r="T122" s="81"/>
      <c r="U122" s="81"/>
      <c r="V122" s="81"/>
      <c r="W122" s="81"/>
      <c r="X122" s="81"/>
      <c r="Y122" s="81"/>
      <c r="Z122" s="81"/>
      <c r="AA122" s="81"/>
      <c r="AB122" s="81"/>
    </row>
    <row r="123" spans="1:28" ht="12.75" customHeight="1">
      <c r="A123" s="92">
        <v>45139</v>
      </c>
      <c r="B123" s="32" t="s">
        <v>1055</v>
      </c>
      <c r="C123" s="31" t="s">
        <v>1056</v>
      </c>
      <c r="D123" s="31" t="s">
        <v>1057</v>
      </c>
      <c r="E123" s="31" t="s">
        <v>577</v>
      </c>
      <c r="F123" s="93">
        <v>90991</v>
      </c>
      <c r="G123" s="32">
        <v>1018.27</v>
      </c>
      <c r="H123" s="32" t="s">
        <v>907</v>
      </c>
      <c r="I123" s="81"/>
      <c r="J123" s="81"/>
      <c r="K123" s="81"/>
      <c r="L123" s="81"/>
      <c r="M123" s="81"/>
      <c r="N123" s="81"/>
      <c r="O123" s="81"/>
      <c r="P123" s="81"/>
      <c r="Q123" s="81"/>
      <c r="R123" s="81"/>
      <c r="S123" s="81"/>
      <c r="T123" s="81"/>
      <c r="U123" s="81"/>
      <c r="V123" s="81"/>
      <c r="W123" s="81"/>
      <c r="X123" s="81"/>
      <c r="Y123" s="81"/>
      <c r="Z123" s="81"/>
      <c r="AA123" s="81"/>
      <c r="AB123" s="81"/>
    </row>
    <row r="124" spans="1:28" ht="12.75" customHeight="1">
      <c r="A124" s="92">
        <v>45139</v>
      </c>
      <c r="B124" s="32" t="s">
        <v>1058</v>
      </c>
      <c r="C124" s="31" t="s">
        <v>1059</v>
      </c>
      <c r="D124" s="31" t="s">
        <v>895</v>
      </c>
      <c r="E124" s="31" t="s">
        <v>577</v>
      </c>
      <c r="F124" s="93">
        <v>29922154</v>
      </c>
      <c r="G124" s="32">
        <v>16.93</v>
      </c>
      <c r="H124" s="32" t="s">
        <v>907</v>
      </c>
      <c r="I124" s="81"/>
      <c r="J124" s="81"/>
      <c r="K124" s="81"/>
      <c r="L124" s="81"/>
      <c r="M124" s="81"/>
      <c r="N124" s="81"/>
      <c r="O124" s="81"/>
      <c r="P124" s="81"/>
      <c r="Q124" s="81"/>
      <c r="R124" s="81"/>
      <c r="S124" s="81"/>
      <c r="T124" s="81"/>
      <c r="U124" s="81"/>
      <c r="V124" s="81"/>
      <c r="W124" s="81"/>
      <c r="X124" s="81"/>
      <c r="Y124" s="81"/>
      <c r="Z124" s="81"/>
      <c r="AA124" s="81"/>
      <c r="AB124" s="81"/>
    </row>
    <row r="125" spans="1:28" ht="12.75" customHeight="1">
      <c r="A125" s="92">
        <v>45139</v>
      </c>
      <c r="B125" s="32" t="s">
        <v>1060</v>
      </c>
      <c r="C125" s="31" t="s">
        <v>1061</v>
      </c>
      <c r="D125" s="31" t="s">
        <v>1091</v>
      </c>
      <c r="E125" s="31" t="s">
        <v>577</v>
      </c>
      <c r="F125" s="93">
        <v>350000</v>
      </c>
      <c r="G125" s="32">
        <v>10.7</v>
      </c>
      <c r="H125" s="32" t="s">
        <v>907</v>
      </c>
      <c r="I125" s="81"/>
      <c r="J125" s="81"/>
      <c r="K125" s="81"/>
      <c r="L125" s="81"/>
      <c r="M125" s="81"/>
      <c r="N125" s="81"/>
      <c r="O125" s="81"/>
      <c r="P125" s="81"/>
      <c r="Q125" s="81"/>
      <c r="R125" s="81"/>
      <c r="S125" s="81"/>
      <c r="T125" s="81"/>
      <c r="U125" s="81"/>
      <c r="V125" s="81"/>
      <c r="W125" s="81"/>
      <c r="X125" s="81"/>
      <c r="Y125" s="81"/>
      <c r="Z125" s="81"/>
      <c r="AA125" s="81"/>
      <c r="AB125" s="81"/>
    </row>
    <row r="126" spans="1:28" ht="12.75" customHeight="1">
      <c r="A126" s="92">
        <v>45139</v>
      </c>
      <c r="B126" s="32" t="s">
        <v>1063</v>
      </c>
      <c r="C126" s="31" t="s">
        <v>1064</v>
      </c>
      <c r="D126" s="31" t="s">
        <v>1065</v>
      </c>
      <c r="E126" s="31" t="s">
        <v>577</v>
      </c>
      <c r="F126" s="93">
        <v>2400000</v>
      </c>
      <c r="G126" s="32">
        <v>3.02</v>
      </c>
      <c r="H126" s="32" t="s">
        <v>907</v>
      </c>
      <c r="I126" s="81"/>
      <c r="J126" s="81"/>
      <c r="K126" s="81"/>
      <c r="L126" s="81"/>
      <c r="M126" s="81"/>
      <c r="N126" s="81"/>
      <c r="O126" s="81"/>
      <c r="P126" s="81"/>
      <c r="Q126" s="81"/>
      <c r="R126" s="81"/>
      <c r="S126" s="81"/>
      <c r="T126" s="81"/>
      <c r="U126" s="81"/>
      <c r="V126" s="81"/>
      <c r="W126" s="81"/>
      <c r="X126" s="81"/>
      <c r="Y126" s="81"/>
      <c r="Z126" s="81"/>
      <c r="AA126" s="81"/>
      <c r="AB126" s="81"/>
    </row>
    <row r="127" spans="1:28" ht="12.75" customHeight="1">
      <c r="A127" s="92">
        <v>45139</v>
      </c>
      <c r="B127" s="32" t="s">
        <v>1066</v>
      </c>
      <c r="C127" s="31" t="s">
        <v>1067</v>
      </c>
      <c r="D127" s="31" t="s">
        <v>1092</v>
      </c>
      <c r="E127" s="31" t="s">
        <v>577</v>
      </c>
      <c r="F127" s="93">
        <v>2365817</v>
      </c>
      <c r="G127" s="32">
        <v>0.1</v>
      </c>
      <c r="H127" s="32" t="s">
        <v>907</v>
      </c>
      <c r="I127" s="81"/>
      <c r="J127" s="81"/>
      <c r="K127" s="81"/>
      <c r="L127" s="81"/>
      <c r="M127" s="81"/>
      <c r="N127" s="81"/>
      <c r="O127" s="81"/>
      <c r="P127" s="81"/>
      <c r="Q127" s="81"/>
      <c r="R127" s="81"/>
      <c r="S127" s="81"/>
      <c r="T127" s="81"/>
      <c r="U127" s="81"/>
      <c r="V127" s="81"/>
      <c r="W127" s="81"/>
      <c r="X127" s="81"/>
      <c r="Y127" s="81"/>
      <c r="Z127" s="81"/>
      <c r="AA127" s="81"/>
      <c r="AB127" s="81"/>
    </row>
    <row r="128" spans="1:28" ht="12.75" customHeight="1">
      <c r="A128" s="92">
        <v>45139</v>
      </c>
      <c r="B128" s="32" t="s">
        <v>1066</v>
      </c>
      <c r="C128" s="31" t="s">
        <v>1067</v>
      </c>
      <c r="D128" s="31" t="s">
        <v>1069</v>
      </c>
      <c r="E128" s="31" t="s">
        <v>577</v>
      </c>
      <c r="F128" s="93">
        <v>263979</v>
      </c>
      <c r="G128" s="32">
        <v>0.15</v>
      </c>
      <c r="H128" s="32" t="s">
        <v>907</v>
      </c>
      <c r="I128" s="81"/>
      <c r="J128" s="81"/>
      <c r="K128" s="81"/>
      <c r="L128" s="81"/>
      <c r="M128" s="81"/>
      <c r="N128" s="81"/>
      <c r="O128" s="81"/>
      <c r="P128" s="81"/>
      <c r="Q128" s="81"/>
      <c r="R128" s="81"/>
      <c r="S128" s="81"/>
      <c r="T128" s="81"/>
      <c r="U128" s="81"/>
      <c r="V128" s="81"/>
      <c r="W128" s="81"/>
      <c r="X128" s="81"/>
      <c r="Y128" s="81"/>
      <c r="Z128" s="81"/>
      <c r="AA128" s="81"/>
      <c r="AB128" s="81"/>
    </row>
    <row r="129" spans="1:28" ht="12.75" customHeight="1">
      <c r="A129" s="92">
        <v>45139</v>
      </c>
      <c r="B129" s="32" t="s">
        <v>1066</v>
      </c>
      <c r="C129" s="31" t="s">
        <v>1067</v>
      </c>
      <c r="D129" s="31" t="s">
        <v>1093</v>
      </c>
      <c r="E129" s="31" t="s">
        <v>577</v>
      </c>
      <c r="F129" s="93">
        <v>1539000</v>
      </c>
      <c r="G129" s="32">
        <v>0.1</v>
      </c>
      <c r="H129" s="32" t="s">
        <v>907</v>
      </c>
      <c r="I129" s="81"/>
      <c r="J129" s="81"/>
      <c r="K129" s="81"/>
      <c r="L129" s="81"/>
      <c r="M129" s="81"/>
      <c r="N129" s="81"/>
      <c r="O129" s="81"/>
      <c r="P129" s="81"/>
      <c r="Q129" s="81"/>
      <c r="R129" s="81"/>
      <c r="S129" s="81"/>
      <c r="T129" s="81"/>
      <c r="U129" s="81"/>
      <c r="V129" s="81"/>
      <c r="W129" s="81"/>
      <c r="X129" s="81"/>
      <c r="Y129" s="81"/>
      <c r="Z129" s="81"/>
      <c r="AA129" s="81"/>
      <c r="AB129" s="81"/>
    </row>
    <row r="130" spans="1:28" ht="12.75" customHeight="1">
      <c r="A130" s="92">
        <v>45139</v>
      </c>
      <c r="B130" s="32" t="s">
        <v>950</v>
      </c>
      <c r="C130" s="31" t="s">
        <v>951</v>
      </c>
      <c r="D130" s="31" t="s">
        <v>578</v>
      </c>
      <c r="E130" s="31" t="s">
        <v>577</v>
      </c>
      <c r="F130" s="93">
        <v>163216</v>
      </c>
      <c r="G130" s="32">
        <v>219.01</v>
      </c>
      <c r="H130" s="32" t="s">
        <v>907</v>
      </c>
      <c r="I130" s="81"/>
      <c r="J130" s="81"/>
      <c r="K130" s="81"/>
      <c r="L130" s="81"/>
      <c r="M130" s="81"/>
      <c r="N130" s="81"/>
      <c r="O130" s="81"/>
      <c r="P130" s="81"/>
      <c r="Q130" s="81"/>
      <c r="R130" s="81"/>
      <c r="S130" s="81"/>
      <c r="T130" s="81"/>
      <c r="U130" s="81"/>
      <c r="V130" s="81"/>
      <c r="W130" s="81"/>
      <c r="X130" s="81"/>
      <c r="Y130" s="81"/>
      <c r="Z130" s="81"/>
      <c r="AA130" s="81"/>
      <c r="AB130" s="81"/>
    </row>
    <row r="131" spans="1:28" ht="12.75" customHeight="1">
      <c r="A131" s="92">
        <v>45139</v>
      </c>
      <c r="B131" s="32" t="s">
        <v>1070</v>
      </c>
      <c r="C131" s="31" t="s">
        <v>1071</v>
      </c>
      <c r="D131" s="31" t="s">
        <v>1072</v>
      </c>
      <c r="E131" s="31" t="s">
        <v>577</v>
      </c>
      <c r="F131" s="93">
        <v>83577</v>
      </c>
      <c r="G131" s="32">
        <v>572.70000000000005</v>
      </c>
      <c r="H131" s="32" t="s">
        <v>907</v>
      </c>
      <c r="I131" s="81"/>
      <c r="J131" s="81"/>
      <c r="K131" s="81"/>
      <c r="L131" s="81"/>
      <c r="M131" s="81"/>
      <c r="N131" s="81"/>
      <c r="O131" s="81"/>
      <c r="P131" s="81"/>
      <c r="Q131" s="81"/>
      <c r="R131" s="81"/>
      <c r="S131" s="81"/>
      <c r="T131" s="81"/>
      <c r="U131" s="81"/>
      <c r="V131" s="81"/>
      <c r="W131" s="81"/>
      <c r="X131" s="81"/>
      <c r="Y131" s="81"/>
      <c r="Z131" s="81"/>
      <c r="AA131" s="81"/>
      <c r="AB131" s="81"/>
    </row>
    <row r="132" spans="1:28" ht="12.75" customHeight="1">
      <c r="A132" s="92">
        <v>45139</v>
      </c>
      <c r="B132" s="32" t="s">
        <v>1073</v>
      </c>
      <c r="C132" s="31" t="s">
        <v>1074</v>
      </c>
      <c r="D132" s="31" t="s">
        <v>1075</v>
      </c>
      <c r="E132" s="31" t="s">
        <v>577</v>
      </c>
      <c r="F132" s="93">
        <v>94800</v>
      </c>
      <c r="G132" s="32">
        <v>166.85</v>
      </c>
      <c r="H132" s="32" t="s">
        <v>907</v>
      </c>
      <c r="I132" s="81"/>
      <c r="J132" s="81"/>
      <c r="K132" s="81"/>
      <c r="L132" s="81"/>
      <c r="M132" s="81"/>
      <c r="N132" s="81"/>
      <c r="O132" s="81"/>
      <c r="P132" s="81"/>
      <c r="Q132" s="81"/>
      <c r="R132" s="81"/>
      <c r="S132" s="81"/>
      <c r="T132" s="81"/>
      <c r="U132" s="81"/>
      <c r="V132" s="81"/>
      <c r="W132" s="81"/>
      <c r="X132" s="81"/>
      <c r="Y132" s="81"/>
      <c r="Z132" s="81"/>
      <c r="AA132" s="81"/>
      <c r="AB132" s="81"/>
    </row>
    <row r="133" spans="1:28" ht="12.75" customHeight="1">
      <c r="A133" s="92">
        <v>45139</v>
      </c>
      <c r="B133" s="32" t="s">
        <v>1094</v>
      </c>
      <c r="C133" s="31" t="s">
        <v>1095</v>
      </c>
      <c r="D133" s="31" t="s">
        <v>1096</v>
      </c>
      <c r="E133" s="31" t="s">
        <v>577</v>
      </c>
      <c r="F133" s="93">
        <v>51000</v>
      </c>
      <c r="G133" s="32">
        <v>130</v>
      </c>
      <c r="H133" s="32" t="s">
        <v>907</v>
      </c>
      <c r="I133" s="81"/>
      <c r="J133" s="81"/>
      <c r="K133" s="81"/>
      <c r="L133" s="81"/>
      <c r="M133" s="81"/>
      <c r="N133" s="81"/>
      <c r="O133" s="81"/>
      <c r="P133" s="81"/>
      <c r="Q133" s="81"/>
      <c r="R133" s="81"/>
      <c r="S133" s="81"/>
      <c r="T133" s="81"/>
      <c r="U133" s="81"/>
      <c r="V133" s="81"/>
      <c r="W133" s="81"/>
      <c r="X133" s="81"/>
      <c r="Y133" s="81"/>
      <c r="Z133" s="81"/>
      <c r="AA133" s="81"/>
      <c r="AB133" s="81"/>
    </row>
    <row r="134" spans="1:28" ht="12.75" customHeight="1">
      <c r="A134" s="92">
        <v>45139</v>
      </c>
      <c r="B134" s="32" t="s">
        <v>1076</v>
      </c>
      <c r="C134" s="31" t="s">
        <v>1077</v>
      </c>
      <c r="D134" s="31" t="s">
        <v>1078</v>
      </c>
      <c r="E134" s="31" t="s">
        <v>577</v>
      </c>
      <c r="F134" s="93">
        <v>313661</v>
      </c>
      <c r="G134" s="32">
        <v>90.93</v>
      </c>
      <c r="H134" s="32" t="s">
        <v>907</v>
      </c>
      <c r="I134" s="81"/>
      <c r="J134" s="81"/>
      <c r="K134" s="81"/>
      <c r="L134" s="81"/>
      <c r="M134" s="81"/>
      <c r="N134" s="81"/>
      <c r="O134" s="81"/>
      <c r="P134" s="81"/>
      <c r="Q134" s="81"/>
      <c r="R134" s="81"/>
      <c r="S134" s="81"/>
      <c r="T134" s="81"/>
      <c r="U134" s="81"/>
      <c r="V134" s="81"/>
      <c r="W134" s="81"/>
      <c r="X134" s="81"/>
      <c r="Y134" s="81"/>
      <c r="Z134" s="81"/>
      <c r="AA134" s="81"/>
      <c r="AB134" s="81"/>
    </row>
    <row r="135" spans="1:28" ht="12.75" customHeight="1">
      <c r="A135" s="92">
        <v>45139</v>
      </c>
      <c r="B135" s="32" t="s">
        <v>1079</v>
      </c>
      <c r="C135" s="31" t="s">
        <v>1080</v>
      </c>
      <c r="D135" s="31" t="s">
        <v>1097</v>
      </c>
      <c r="E135" s="31" t="s">
        <v>577</v>
      </c>
      <c r="F135" s="93">
        <v>150045</v>
      </c>
      <c r="G135" s="32">
        <v>139.1</v>
      </c>
      <c r="H135" s="32" t="s">
        <v>907</v>
      </c>
      <c r="I135" s="81"/>
      <c r="J135" s="81"/>
      <c r="K135" s="81"/>
      <c r="L135" s="81"/>
      <c r="M135" s="81"/>
      <c r="N135" s="81"/>
      <c r="O135" s="81"/>
      <c r="P135" s="81"/>
      <c r="Q135" s="81"/>
      <c r="R135" s="81"/>
      <c r="S135" s="81"/>
      <c r="T135" s="81"/>
      <c r="U135" s="81"/>
      <c r="V135" s="81"/>
      <c r="W135" s="81"/>
      <c r="X135" s="81"/>
      <c r="Y135" s="81"/>
      <c r="Z135" s="81"/>
      <c r="AA135" s="81"/>
      <c r="AB135" s="81"/>
    </row>
    <row r="136" spans="1:28" ht="12.75" customHeight="1">
      <c r="A136" s="92"/>
      <c r="B136" s="32"/>
      <c r="C136" s="31"/>
      <c r="D136" s="31"/>
      <c r="E136" s="31"/>
      <c r="F136" s="93"/>
      <c r="G136" s="32"/>
      <c r="H136" s="32"/>
      <c r="I136" s="81"/>
      <c r="J136" s="81"/>
      <c r="K136" s="81"/>
      <c r="L136" s="81"/>
      <c r="M136" s="81"/>
      <c r="N136" s="81"/>
      <c r="O136" s="81"/>
      <c r="P136" s="81"/>
      <c r="Q136" s="81"/>
      <c r="R136" s="81"/>
      <c r="S136" s="81"/>
      <c r="T136" s="81"/>
      <c r="U136" s="81"/>
      <c r="V136" s="81"/>
      <c r="W136" s="81"/>
      <c r="X136" s="81"/>
      <c r="Y136" s="81"/>
      <c r="Z136" s="81"/>
      <c r="AA136" s="81"/>
      <c r="AB136" s="81"/>
    </row>
    <row r="137" spans="1:28" ht="12.75" customHeight="1">
      <c r="A137" s="92"/>
      <c r="B137" s="32"/>
      <c r="C137" s="31"/>
      <c r="D137" s="31"/>
      <c r="E137" s="31"/>
      <c r="F137" s="93"/>
      <c r="G137" s="32"/>
      <c r="H137" s="32"/>
      <c r="I137" s="81"/>
      <c r="J137" s="81"/>
      <c r="K137" s="81"/>
      <c r="L137" s="81"/>
      <c r="M137" s="81"/>
      <c r="N137" s="81"/>
      <c r="O137" s="81"/>
      <c r="P137" s="81"/>
      <c r="Q137" s="81"/>
      <c r="R137" s="81"/>
      <c r="S137" s="81"/>
      <c r="T137" s="81"/>
      <c r="U137" s="81"/>
      <c r="V137" s="81"/>
      <c r="W137" s="81"/>
      <c r="X137" s="81"/>
      <c r="Y137" s="81"/>
      <c r="Z137" s="81"/>
      <c r="AA137" s="81"/>
      <c r="AB137" s="81"/>
    </row>
    <row r="138" spans="1:28" ht="12.75" customHeight="1">
      <c r="A138" s="92"/>
      <c r="B138" s="32"/>
      <c r="C138" s="31"/>
      <c r="D138" s="31"/>
      <c r="E138" s="31"/>
      <c r="F138" s="93"/>
      <c r="G138" s="32"/>
      <c r="H138" s="32"/>
      <c r="I138" s="81"/>
      <c r="J138" s="81"/>
      <c r="K138" s="81"/>
      <c r="L138" s="81"/>
      <c r="M138" s="81"/>
      <c r="N138" s="81"/>
      <c r="O138" s="81"/>
      <c r="P138" s="81"/>
      <c r="Q138" s="81"/>
      <c r="R138" s="81"/>
      <c r="S138" s="81"/>
      <c r="T138" s="81"/>
      <c r="U138" s="81"/>
      <c r="V138" s="81"/>
      <c r="W138" s="81"/>
      <c r="X138" s="81"/>
      <c r="Y138" s="81"/>
      <c r="Z138" s="81"/>
      <c r="AA138" s="81"/>
      <c r="AB138" s="81"/>
    </row>
    <row r="139" spans="1:28" ht="12.75" customHeight="1">
      <c r="A139" s="92"/>
      <c r="B139" s="32"/>
      <c r="C139" s="31"/>
      <c r="D139" s="31"/>
      <c r="E139" s="31"/>
      <c r="F139" s="93"/>
      <c r="G139" s="32"/>
      <c r="H139" s="32"/>
      <c r="I139" s="81"/>
      <c r="J139" s="81"/>
      <c r="K139" s="81"/>
      <c r="L139" s="81"/>
      <c r="M139" s="81"/>
      <c r="N139" s="81"/>
      <c r="O139" s="81"/>
      <c r="P139" s="81"/>
      <c r="Q139" s="81"/>
      <c r="R139" s="81"/>
      <c r="S139" s="81"/>
      <c r="T139" s="81"/>
      <c r="U139" s="81"/>
      <c r="V139" s="81"/>
      <c r="W139" s="81"/>
      <c r="X139" s="81"/>
      <c r="Y139" s="81"/>
      <c r="Z139" s="81"/>
      <c r="AA139" s="81"/>
      <c r="AB139" s="81"/>
    </row>
    <row r="140" spans="1:28" ht="12.75" customHeight="1">
      <c r="A140" s="92"/>
      <c r="B140" s="32"/>
      <c r="C140" s="31"/>
      <c r="D140" s="31"/>
      <c r="E140" s="31"/>
      <c r="F140" s="93"/>
      <c r="G140" s="32"/>
      <c r="H140" s="32"/>
      <c r="I140" s="81"/>
      <c r="J140" s="81"/>
      <c r="K140" s="81"/>
      <c r="L140" s="81"/>
      <c r="M140" s="81"/>
      <c r="N140" s="81"/>
      <c r="O140" s="81"/>
      <c r="P140" s="81"/>
      <c r="Q140" s="81"/>
      <c r="R140" s="81"/>
      <c r="S140" s="81"/>
      <c r="T140" s="81"/>
      <c r="U140" s="81"/>
      <c r="V140" s="81"/>
      <c r="W140" s="81"/>
      <c r="X140" s="81"/>
      <c r="Y140" s="81"/>
      <c r="Z140" s="81"/>
      <c r="AA140" s="81"/>
      <c r="AB140" s="81"/>
    </row>
    <row r="141" spans="1:28" ht="12.75" customHeight="1">
      <c r="A141" s="92"/>
      <c r="B141" s="32"/>
      <c r="C141" s="31"/>
      <c r="D141" s="31"/>
      <c r="E141" s="31"/>
      <c r="F141" s="93"/>
      <c r="G141" s="32"/>
      <c r="H141" s="32"/>
      <c r="I141" s="81"/>
      <c r="J141" s="81"/>
      <c r="K141" s="81"/>
      <c r="L141" s="81"/>
      <c r="M141" s="81"/>
      <c r="N141" s="81"/>
      <c r="O141" s="81"/>
      <c r="P141" s="81"/>
      <c r="Q141" s="81"/>
      <c r="R141" s="81"/>
      <c r="S141" s="81"/>
      <c r="T141" s="81"/>
      <c r="U141" s="81"/>
      <c r="V141" s="81"/>
      <c r="W141" s="81"/>
      <c r="X141" s="81"/>
      <c r="Y141" s="81"/>
      <c r="Z141" s="81"/>
      <c r="AA141" s="81"/>
      <c r="AB141" s="81"/>
    </row>
    <row r="142" spans="1:28" ht="12.75" customHeight="1">
      <c r="A142" s="92"/>
      <c r="B142" s="32"/>
      <c r="C142" s="31"/>
      <c r="D142" s="31"/>
      <c r="E142" s="31"/>
      <c r="F142" s="93"/>
      <c r="G142" s="32"/>
      <c r="H142" s="32"/>
      <c r="I142" s="81"/>
      <c r="J142" s="81"/>
      <c r="K142" s="81"/>
      <c r="L142" s="81"/>
      <c r="M142" s="81"/>
      <c r="N142" s="81"/>
      <c r="O142" s="81"/>
      <c r="P142" s="81"/>
      <c r="Q142" s="81"/>
      <c r="R142" s="81"/>
      <c r="S142" s="81"/>
      <c r="T142" s="81"/>
      <c r="U142" s="81"/>
      <c r="V142" s="81"/>
      <c r="W142" s="81"/>
      <c r="X142" s="81"/>
      <c r="Y142" s="81"/>
      <c r="Z142" s="81"/>
      <c r="AA142" s="81"/>
      <c r="AB142" s="81"/>
    </row>
    <row r="143" spans="1:28" ht="12.75" customHeight="1">
      <c r="A143" s="92"/>
      <c r="B143" s="32"/>
      <c r="C143" s="31"/>
      <c r="D143" s="31"/>
      <c r="E143" s="31"/>
      <c r="F143" s="93"/>
      <c r="G143" s="32"/>
      <c r="H143" s="32"/>
      <c r="I143" s="81"/>
      <c r="J143" s="81"/>
      <c r="K143" s="81"/>
      <c r="L143" s="81"/>
      <c r="M143" s="81"/>
      <c r="N143" s="81"/>
      <c r="O143" s="81"/>
      <c r="P143" s="81"/>
      <c r="Q143" s="81"/>
      <c r="R143" s="81"/>
      <c r="S143" s="81"/>
      <c r="T143" s="81"/>
      <c r="U143" s="81"/>
      <c r="V143" s="81"/>
      <c r="W143" s="81"/>
      <c r="X143" s="81"/>
      <c r="Y143" s="81"/>
      <c r="Z143" s="81"/>
      <c r="AA143" s="81"/>
      <c r="AB143" s="81"/>
    </row>
    <row r="144" spans="1:28" ht="12.75" customHeight="1">
      <c r="A144" s="92"/>
      <c r="B144" s="32"/>
      <c r="C144" s="31"/>
      <c r="D144" s="31"/>
      <c r="E144" s="31"/>
      <c r="F144" s="93"/>
      <c r="G144" s="32"/>
      <c r="H144" s="32"/>
      <c r="I144" s="81"/>
      <c r="J144" s="81"/>
      <c r="K144" s="81"/>
      <c r="L144" s="81"/>
      <c r="M144" s="81"/>
      <c r="N144" s="81"/>
      <c r="O144" s="81"/>
      <c r="P144" s="81"/>
      <c r="Q144" s="81"/>
      <c r="R144" s="81"/>
      <c r="S144" s="81"/>
      <c r="T144" s="81"/>
      <c r="U144" s="81"/>
      <c r="V144" s="81"/>
      <c r="W144" s="81"/>
      <c r="X144" s="81"/>
      <c r="Y144" s="81"/>
      <c r="Z144" s="81"/>
      <c r="AA144" s="81"/>
      <c r="AB144" s="81"/>
    </row>
    <row r="145" spans="1:28" ht="12.75" customHeight="1">
      <c r="A145" s="92"/>
      <c r="B145" s="32"/>
      <c r="C145" s="31"/>
      <c r="D145" s="31"/>
      <c r="E145" s="31"/>
      <c r="F145" s="93"/>
      <c r="G145" s="32"/>
      <c r="H145" s="32"/>
      <c r="I145" s="81"/>
      <c r="J145" s="81"/>
      <c r="K145" s="81"/>
      <c r="L145" s="81"/>
      <c r="M145" s="81"/>
      <c r="N145" s="81"/>
      <c r="O145" s="81"/>
      <c r="P145" s="81"/>
      <c r="Q145" s="81"/>
      <c r="R145" s="81"/>
      <c r="S145" s="81"/>
      <c r="T145" s="81"/>
      <c r="U145" s="81"/>
      <c r="V145" s="81"/>
      <c r="W145" s="81"/>
      <c r="X145" s="81"/>
      <c r="Y145" s="81"/>
      <c r="Z145" s="81"/>
      <c r="AA145" s="81"/>
      <c r="AB145" s="81"/>
    </row>
    <row r="146" spans="1:28" ht="12.75" customHeight="1">
      <c r="A146" s="92"/>
      <c r="B146" s="32"/>
      <c r="C146" s="31"/>
      <c r="D146" s="31"/>
      <c r="E146" s="31"/>
      <c r="F146" s="93"/>
      <c r="G146" s="32"/>
      <c r="H146" s="32"/>
      <c r="I146" s="81"/>
      <c r="J146" s="81"/>
      <c r="K146" s="81"/>
      <c r="L146" s="81"/>
      <c r="M146" s="81"/>
      <c r="N146" s="81"/>
      <c r="O146" s="81"/>
      <c r="P146" s="81"/>
      <c r="Q146" s="81"/>
      <c r="R146" s="81"/>
      <c r="S146" s="81"/>
      <c r="T146" s="81"/>
      <c r="U146" s="81"/>
      <c r="V146" s="81"/>
      <c r="W146" s="81"/>
      <c r="X146" s="81"/>
      <c r="Y146" s="81"/>
      <c r="Z146" s="81"/>
      <c r="AA146" s="81"/>
      <c r="AB146" s="81"/>
    </row>
    <row r="147" spans="1:28" ht="12.75" customHeight="1">
      <c r="A147" s="92"/>
      <c r="B147" s="32"/>
      <c r="C147" s="31"/>
      <c r="D147" s="31"/>
      <c r="E147" s="31"/>
      <c r="F147" s="93"/>
      <c r="G147" s="32"/>
      <c r="H147" s="32"/>
      <c r="I147" s="81"/>
      <c r="J147" s="81"/>
      <c r="K147" s="81"/>
      <c r="L147" s="81"/>
      <c r="M147" s="81"/>
      <c r="N147" s="81"/>
      <c r="O147" s="81"/>
      <c r="P147" s="81"/>
      <c r="Q147" s="81"/>
      <c r="R147" s="81"/>
      <c r="S147" s="81"/>
      <c r="T147" s="81"/>
      <c r="U147" s="81"/>
      <c r="V147" s="81"/>
      <c r="W147" s="81"/>
      <c r="X147" s="81"/>
      <c r="Y147" s="81"/>
      <c r="Z147" s="81"/>
      <c r="AA147" s="81"/>
      <c r="AB147" s="81"/>
    </row>
    <row r="148" spans="1:28" ht="12.75" customHeight="1">
      <c r="A148" s="92"/>
      <c r="B148" s="32"/>
      <c r="C148" s="31"/>
      <c r="D148" s="31"/>
      <c r="E148" s="31"/>
      <c r="F148" s="93"/>
      <c r="G148" s="32"/>
      <c r="H148" s="32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81"/>
      <c r="X148" s="81"/>
      <c r="Y148" s="81"/>
      <c r="Z148" s="81"/>
      <c r="AA148" s="81"/>
      <c r="AB148" s="81"/>
    </row>
    <row r="149" spans="1:28" ht="12.75" customHeight="1">
      <c r="A149" s="92"/>
      <c r="B149" s="32"/>
      <c r="C149" s="31"/>
      <c r="D149" s="31"/>
      <c r="E149" s="31"/>
      <c r="F149" s="93"/>
      <c r="G149" s="32"/>
      <c r="H149" s="32"/>
      <c r="I149" s="81"/>
      <c r="J149" s="81"/>
      <c r="K149" s="81"/>
      <c r="L149" s="81"/>
      <c r="M149" s="81"/>
      <c r="N149" s="81"/>
      <c r="O149" s="81"/>
      <c r="P149" s="81"/>
      <c r="Q149" s="81"/>
      <c r="R149" s="81"/>
      <c r="S149" s="81"/>
      <c r="T149" s="81"/>
      <c r="U149" s="81"/>
      <c r="V149" s="81"/>
      <c r="W149" s="81"/>
      <c r="X149" s="81"/>
      <c r="Y149" s="81"/>
      <c r="Z149" s="81"/>
      <c r="AA149" s="81"/>
      <c r="AB149" s="81"/>
    </row>
    <row r="150" spans="1:28" ht="12.75" customHeight="1">
      <c r="A150" s="92"/>
      <c r="B150" s="32"/>
      <c r="C150" s="31"/>
      <c r="D150" s="31"/>
      <c r="E150" s="31"/>
      <c r="F150" s="93"/>
      <c r="G150" s="32"/>
      <c r="H150" s="32"/>
      <c r="I150" s="81"/>
      <c r="J150" s="81"/>
      <c r="K150" s="81"/>
      <c r="L150" s="81"/>
      <c r="M150" s="81"/>
      <c r="N150" s="81"/>
      <c r="O150" s="81"/>
      <c r="P150" s="81"/>
      <c r="Q150" s="81"/>
      <c r="R150" s="81"/>
      <c r="S150" s="81"/>
      <c r="T150" s="81"/>
      <c r="U150" s="81"/>
      <c r="V150" s="81"/>
      <c r="W150" s="81"/>
      <c r="X150" s="81"/>
      <c r="Y150" s="81"/>
      <c r="Z150" s="81"/>
      <c r="AA150" s="81"/>
      <c r="AB150" s="81"/>
    </row>
    <row r="151" spans="1:28" ht="12.75" customHeight="1">
      <c r="A151" s="92"/>
      <c r="B151" s="32"/>
      <c r="C151" s="31"/>
      <c r="D151" s="31"/>
      <c r="E151" s="31"/>
      <c r="F151" s="93"/>
      <c r="G151" s="32"/>
      <c r="H151" s="32"/>
      <c r="I151" s="81"/>
      <c r="J151" s="81"/>
      <c r="K151" s="81"/>
      <c r="L151" s="81"/>
      <c r="M151" s="81"/>
      <c r="N151" s="81"/>
      <c r="O151" s="81"/>
      <c r="P151" s="81"/>
      <c r="Q151" s="81"/>
      <c r="R151" s="81"/>
      <c r="S151" s="81"/>
      <c r="T151" s="81"/>
      <c r="U151" s="81"/>
      <c r="V151" s="81"/>
      <c r="W151" s="81"/>
      <c r="X151" s="81"/>
      <c r="Y151" s="81"/>
      <c r="Z151" s="81"/>
      <c r="AA151" s="81"/>
      <c r="AB151" s="81"/>
    </row>
    <row r="152" spans="1:28" ht="12.75" customHeight="1">
      <c r="A152" s="92"/>
      <c r="B152" s="32"/>
      <c r="C152" s="31"/>
      <c r="D152" s="31"/>
      <c r="E152" s="31"/>
      <c r="F152" s="93"/>
      <c r="G152" s="32"/>
      <c r="H152" s="32"/>
      <c r="I152" s="81"/>
      <c r="J152" s="81"/>
      <c r="K152" s="81"/>
      <c r="L152" s="81"/>
      <c r="M152" s="81"/>
      <c r="N152" s="81"/>
      <c r="O152" s="81"/>
      <c r="P152" s="81"/>
      <c r="Q152" s="81"/>
      <c r="R152" s="81"/>
      <c r="S152" s="81"/>
      <c r="T152" s="81"/>
      <c r="U152" s="81"/>
      <c r="V152" s="81"/>
      <c r="W152" s="81"/>
      <c r="X152" s="81"/>
      <c r="Y152" s="81"/>
      <c r="Z152" s="81"/>
      <c r="AA152" s="81"/>
      <c r="AB152" s="81"/>
    </row>
    <row r="153" spans="1:28" ht="12.75" customHeight="1">
      <c r="A153" s="92"/>
      <c r="B153" s="32"/>
      <c r="C153" s="31"/>
      <c r="D153" s="31"/>
      <c r="E153" s="31"/>
      <c r="F153" s="93"/>
      <c r="G153" s="32"/>
      <c r="H153" s="32"/>
      <c r="I153" s="81"/>
      <c r="J153" s="81"/>
      <c r="K153" s="81"/>
      <c r="L153" s="81"/>
      <c r="M153" s="81"/>
      <c r="N153" s="81"/>
      <c r="O153" s="81"/>
      <c r="P153" s="81"/>
      <c r="Q153" s="81"/>
      <c r="R153" s="81"/>
      <c r="S153" s="81"/>
      <c r="T153" s="81"/>
      <c r="U153" s="81"/>
      <c r="V153" s="81"/>
      <c r="W153" s="81"/>
      <c r="X153" s="81"/>
      <c r="Y153" s="81"/>
      <c r="Z153" s="81"/>
      <c r="AA153" s="81"/>
      <c r="AB153" s="81"/>
    </row>
    <row r="154" spans="1:28" ht="12.75" customHeight="1">
      <c r="A154" s="92"/>
      <c r="B154" s="32"/>
      <c r="C154" s="31"/>
      <c r="D154" s="31"/>
      <c r="E154" s="31"/>
      <c r="F154" s="93"/>
      <c r="G154" s="32"/>
      <c r="H154" s="32"/>
      <c r="I154" s="81"/>
      <c r="J154" s="81"/>
      <c r="K154" s="81"/>
      <c r="L154" s="81"/>
      <c r="M154" s="81"/>
      <c r="N154" s="81"/>
      <c r="O154" s="81"/>
      <c r="P154" s="81"/>
      <c r="Q154" s="81"/>
      <c r="R154" s="81"/>
      <c r="S154" s="81"/>
      <c r="T154" s="81"/>
      <c r="U154" s="81"/>
      <c r="V154" s="81"/>
      <c r="W154" s="81"/>
      <c r="X154" s="81"/>
      <c r="Y154" s="81"/>
      <c r="Z154" s="81"/>
      <c r="AA154" s="81"/>
      <c r="AB154" s="81"/>
    </row>
    <row r="155" spans="1:28" ht="12.75" customHeight="1">
      <c r="A155" s="92"/>
      <c r="B155" s="32"/>
      <c r="C155" s="31"/>
      <c r="D155" s="31"/>
      <c r="E155" s="31"/>
      <c r="F155" s="93"/>
      <c r="G155" s="32"/>
      <c r="H155" s="32"/>
      <c r="I155" s="81"/>
      <c r="J155" s="81"/>
      <c r="K155" s="81"/>
      <c r="L155" s="81"/>
      <c r="M155" s="81"/>
      <c r="N155" s="81"/>
      <c r="O155" s="81"/>
      <c r="P155" s="81"/>
      <c r="Q155" s="81"/>
      <c r="R155" s="81"/>
      <c r="S155" s="81"/>
      <c r="T155" s="81"/>
      <c r="U155" s="81"/>
      <c r="V155" s="81"/>
      <c r="W155" s="81"/>
      <c r="X155" s="81"/>
      <c r="Y155" s="81"/>
      <c r="Z155" s="81"/>
      <c r="AA155" s="81"/>
      <c r="AB155" s="81"/>
    </row>
    <row r="156" spans="1:28" ht="12.75" customHeight="1">
      <c r="A156" s="92"/>
      <c r="B156" s="32"/>
      <c r="C156" s="31"/>
      <c r="D156" s="31"/>
      <c r="E156" s="31"/>
      <c r="F156" s="93"/>
      <c r="G156" s="32"/>
      <c r="H156" s="32"/>
      <c r="I156" s="81"/>
      <c r="J156" s="81"/>
      <c r="K156" s="81"/>
      <c r="L156" s="81"/>
      <c r="M156" s="81"/>
      <c r="N156" s="81"/>
      <c r="O156" s="81"/>
      <c r="P156" s="81"/>
      <c r="Q156" s="81"/>
      <c r="R156" s="81"/>
      <c r="S156" s="81"/>
      <c r="T156" s="81"/>
      <c r="U156" s="81"/>
      <c r="V156" s="81"/>
      <c r="W156" s="81"/>
      <c r="X156" s="81"/>
      <c r="Y156" s="81"/>
      <c r="Z156" s="81"/>
      <c r="AA156" s="81"/>
      <c r="AB156" s="81"/>
    </row>
    <row r="157" spans="1:28" ht="12.75" customHeight="1">
      <c r="A157" s="92"/>
      <c r="B157" s="32"/>
      <c r="C157" s="31"/>
      <c r="D157" s="31"/>
      <c r="E157" s="31"/>
      <c r="F157" s="93"/>
      <c r="G157" s="32"/>
      <c r="H157" s="32"/>
      <c r="I157" s="81"/>
      <c r="J157" s="81"/>
      <c r="K157" s="81"/>
      <c r="L157" s="81"/>
      <c r="M157" s="81"/>
      <c r="N157" s="81"/>
      <c r="O157" s="81"/>
      <c r="P157" s="81"/>
      <c r="Q157" s="81"/>
      <c r="R157" s="81"/>
      <c r="S157" s="81"/>
      <c r="T157" s="81"/>
      <c r="U157" s="81"/>
      <c r="V157" s="81"/>
      <c r="W157" s="81"/>
      <c r="X157" s="81"/>
      <c r="Y157" s="81"/>
      <c r="Z157" s="81"/>
      <c r="AA157" s="81"/>
      <c r="AB157" s="81"/>
    </row>
    <row r="158" spans="1:28" ht="12.75" customHeight="1">
      <c r="A158" s="92"/>
      <c r="B158" s="32"/>
      <c r="C158" s="31"/>
      <c r="D158" s="31"/>
      <c r="E158" s="31"/>
      <c r="F158" s="93"/>
      <c r="G158" s="32"/>
      <c r="H158" s="32"/>
      <c r="I158" s="81"/>
      <c r="J158" s="81"/>
      <c r="K158" s="81"/>
      <c r="L158" s="81"/>
      <c r="M158" s="81"/>
      <c r="N158" s="81"/>
      <c r="O158" s="81"/>
      <c r="P158" s="81"/>
      <c r="Q158" s="81"/>
      <c r="R158" s="81"/>
      <c r="S158" s="81"/>
      <c r="T158" s="81"/>
      <c r="U158" s="81"/>
      <c r="V158" s="81"/>
      <c r="W158" s="81"/>
      <c r="X158" s="81"/>
      <c r="Y158" s="81"/>
      <c r="Z158" s="81"/>
      <c r="AA158" s="81"/>
      <c r="AB158" s="81"/>
    </row>
    <row r="159" spans="1:28" ht="12.75" customHeight="1">
      <c r="A159" s="92"/>
      <c r="B159" s="32"/>
      <c r="C159" s="31"/>
      <c r="D159" s="31"/>
      <c r="E159" s="31"/>
      <c r="F159" s="93"/>
      <c r="G159" s="32"/>
      <c r="H159" s="32"/>
      <c r="I159" s="81"/>
      <c r="J159" s="81"/>
      <c r="K159" s="81"/>
      <c r="L159" s="81"/>
      <c r="M159" s="81"/>
      <c r="N159" s="81"/>
      <c r="O159" s="81"/>
      <c r="P159" s="81"/>
      <c r="Q159" s="81"/>
      <c r="R159" s="81"/>
      <c r="S159" s="81"/>
      <c r="T159" s="81"/>
      <c r="U159" s="81"/>
      <c r="V159" s="81"/>
      <c r="W159" s="81"/>
      <c r="X159" s="81"/>
      <c r="Y159" s="81"/>
      <c r="Z159" s="81"/>
      <c r="AA159" s="81"/>
      <c r="AB159" s="81"/>
    </row>
    <row r="160" spans="1:28" ht="12.75" customHeight="1">
      <c r="A160" s="92"/>
      <c r="B160" s="32"/>
      <c r="C160" s="31"/>
      <c r="D160" s="31"/>
      <c r="E160" s="31"/>
      <c r="F160" s="93"/>
      <c r="G160" s="32"/>
      <c r="H160" s="32"/>
      <c r="I160" s="81"/>
      <c r="J160" s="81"/>
      <c r="K160" s="81"/>
      <c r="L160" s="81"/>
      <c r="M160" s="81"/>
      <c r="N160" s="81"/>
      <c r="O160" s="81"/>
      <c r="P160" s="81"/>
      <c r="Q160" s="81"/>
      <c r="R160" s="81"/>
      <c r="S160" s="81"/>
      <c r="T160" s="81"/>
      <c r="U160" s="81"/>
      <c r="V160" s="81"/>
      <c r="W160" s="81"/>
      <c r="X160" s="81"/>
      <c r="Y160" s="81"/>
      <c r="Z160" s="81"/>
      <c r="AA160" s="81"/>
      <c r="AB160" s="81"/>
    </row>
    <row r="161" spans="1:28" ht="12.75" customHeight="1">
      <c r="A161" s="92"/>
      <c r="B161" s="32"/>
      <c r="C161" s="31"/>
      <c r="D161" s="31"/>
      <c r="E161" s="31"/>
      <c r="F161" s="93"/>
      <c r="G161" s="32"/>
      <c r="H161" s="32"/>
      <c r="I161" s="81"/>
      <c r="J161" s="81"/>
      <c r="K161" s="81"/>
      <c r="L161" s="81"/>
      <c r="M161" s="81"/>
      <c r="N161" s="81"/>
      <c r="O161" s="81"/>
      <c r="P161" s="81"/>
      <c r="Q161" s="81"/>
      <c r="R161" s="81"/>
      <c r="S161" s="81"/>
      <c r="T161" s="81"/>
      <c r="U161" s="81"/>
      <c r="V161" s="81"/>
      <c r="W161" s="81"/>
      <c r="X161" s="81"/>
      <c r="Y161" s="81"/>
      <c r="Z161" s="81"/>
      <c r="AA161" s="81"/>
      <c r="AB161" s="81"/>
    </row>
    <row r="162" spans="1:28" ht="12.75" customHeight="1">
      <c r="A162" s="92"/>
      <c r="B162" s="32"/>
      <c r="C162" s="31"/>
      <c r="D162" s="31"/>
      <c r="E162" s="31"/>
      <c r="F162" s="93"/>
      <c r="G162" s="32"/>
      <c r="H162" s="32"/>
      <c r="I162" s="81"/>
      <c r="J162" s="81"/>
      <c r="K162" s="81"/>
      <c r="L162" s="81"/>
      <c r="M162" s="81"/>
      <c r="N162" s="81"/>
      <c r="O162" s="81"/>
      <c r="P162" s="81"/>
      <c r="Q162" s="81"/>
      <c r="R162" s="81"/>
      <c r="S162" s="81"/>
      <c r="T162" s="81"/>
      <c r="U162" s="81"/>
      <c r="V162" s="81"/>
      <c r="W162" s="81"/>
      <c r="X162" s="81"/>
      <c r="Y162" s="81"/>
      <c r="Z162" s="81"/>
      <c r="AA162" s="81"/>
      <c r="AB162" s="81"/>
    </row>
    <row r="163" spans="1:28" ht="12.75" customHeight="1">
      <c r="A163" s="92"/>
      <c r="B163" s="32"/>
      <c r="C163" s="31"/>
      <c r="D163" s="31"/>
      <c r="E163" s="31"/>
      <c r="F163" s="93"/>
      <c r="G163" s="32"/>
      <c r="H163" s="32"/>
      <c r="I163" s="81"/>
      <c r="J163" s="81"/>
      <c r="K163" s="81"/>
      <c r="L163" s="81"/>
      <c r="M163" s="81"/>
      <c r="N163" s="81"/>
      <c r="O163" s="81"/>
      <c r="P163" s="81"/>
      <c r="Q163" s="81"/>
      <c r="R163" s="81"/>
      <c r="S163" s="81"/>
      <c r="T163" s="81"/>
      <c r="U163" s="81"/>
      <c r="V163" s="81"/>
      <c r="W163" s="81"/>
      <c r="X163" s="81"/>
      <c r="Y163" s="81"/>
      <c r="Z163" s="81"/>
      <c r="AA163" s="81"/>
      <c r="AB163" s="81"/>
    </row>
    <row r="164" spans="1:28" ht="12.75" customHeight="1">
      <c r="A164" s="92"/>
      <c r="B164" s="32"/>
      <c r="C164" s="31"/>
      <c r="D164" s="31"/>
      <c r="E164" s="31"/>
      <c r="F164" s="93"/>
      <c r="G164" s="32"/>
      <c r="H164" s="32"/>
      <c r="I164" s="81"/>
      <c r="J164" s="81"/>
      <c r="K164" s="81"/>
      <c r="L164" s="81"/>
      <c r="M164" s="81"/>
      <c r="N164" s="81"/>
      <c r="O164" s="81"/>
      <c r="P164" s="81"/>
      <c r="Q164" s="81"/>
      <c r="R164" s="81"/>
      <c r="S164" s="81"/>
      <c r="T164" s="81"/>
      <c r="U164" s="81"/>
      <c r="V164" s="81"/>
      <c r="W164" s="81"/>
      <c r="X164" s="81"/>
      <c r="Y164" s="81"/>
      <c r="Z164" s="81"/>
      <c r="AA164" s="81"/>
      <c r="AB164" s="81"/>
    </row>
    <row r="165" spans="1:28" ht="12.75" customHeight="1">
      <c r="A165" s="92"/>
      <c r="B165" s="32"/>
      <c r="C165" s="31"/>
      <c r="D165" s="31"/>
      <c r="E165" s="31"/>
      <c r="F165" s="93"/>
      <c r="G165" s="32"/>
      <c r="H165" s="32"/>
      <c r="I165" s="81"/>
      <c r="J165" s="81"/>
      <c r="K165" s="81"/>
      <c r="L165" s="81"/>
      <c r="M165" s="81"/>
      <c r="N165" s="81"/>
      <c r="O165" s="81"/>
      <c r="P165" s="81"/>
      <c r="Q165" s="81"/>
      <c r="R165" s="81"/>
      <c r="S165" s="81"/>
      <c r="T165" s="81"/>
      <c r="U165" s="81"/>
      <c r="V165" s="81"/>
      <c r="W165" s="81"/>
      <c r="X165" s="81"/>
      <c r="Y165" s="81"/>
      <c r="Z165" s="81"/>
      <c r="AA165" s="81"/>
      <c r="AB165" s="81"/>
    </row>
    <row r="166" spans="1:28" ht="12.75" customHeight="1">
      <c r="A166" s="92"/>
      <c r="B166" s="32"/>
      <c r="C166" s="31"/>
      <c r="D166" s="31"/>
      <c r="E166" s="31"/>
      <c r="F166" s="93"/>
      <c r="G166" s="32"/>
      <c r="H166" s="95"/>
      <c r="I166" s="81"/>
      <c r="J166" s="81"/>
      <c r="K166" s="81"/>
      <c r="L166" s="81"/>
      <c r="M166" s="81"/>
      <c r="N166" s="81"/>
      <c r="O166" s="81"/>
      <c r="P166" s="81"/>
      <c r="Q166" s="81"/>
      <c r="R166" s="81"/>
      <c r="S166" s="81"/>
      <c r="T166" s="81"/>
      <c r="U166" s="81"/>
      <c r="V166" s="81"/>
      <c r="W166" s="81"/>
      <c r="X166" s="81"/>
      <c r="Y166" s="81"/>
      <c r="Z166" s="81"/>
      <c r="AA166" s="81"/>
      <c r="AB166" s="81"/>
    </row>
    <row r="167" spans="1:28" ht="12.75" customHeight="1">
      <c r="A167" s="92"/>
      <c r="B167" s="32"/>
      <c r="C167" s="31"/>
      <c r="D167" s="31"/>
      <c r="E167" s="31"/>
      <c r="F167" s="93"/>
      <c r="G167" s="32"/>
      <c r="H167" s="95"/>
      <c r="I167" s="81"/>
      <c r="J167" s="81"/>
      <c r="K167" s="81"/>
      <c r="L167" s="81"/>
      <c r="M167" s="81"/>
      <c r="N167" s="81"/>
      <c r="O167" s="81"/>
      <c r="P167" s="81"/>
      <c r="Q167" s="81"/>
      <c r="R167" s="81"/>
      <c r="S167" s="81"/>
      <c r="T167" s="81"/>
      <c r="U167" s="81"/>
      <c r="V167" s="81"/>
      <c r="W167" s="81"/>
      <c r="X167" s="81"/>
      <c r="Y167" s="81"/>
      <c r="Z167" s="81"/>
      <c r="AA167" s="81"/>
      <c r="AB167" s="81"/>
    </row>
    <row r="168" spans="1:28" ht="12.75" customHeight="1">
      <c r="A168" s="92"/>
      <c r="B168" s="32"/>
      <c r="C168" s="31"/>
      <c r="D168" s="31"/>
      <c r="E168" s="31"/>
      <c r="F168" s="93"/>
      <c r="G168" s="32"/>
      <c r="H168" s="95"/>
      <c r="I168" s="81"/>
      <c r="J168" s="81"/>
      <c r="K168" s="81"/>
      <c r="L168" s="81"/>
      <c r="M168" s="81"/>
      <c r="N168" s="81"/>
      <c r="O168" s="81"/>
      <c r="P168" s="81"/>
      <c r="Q168" s="81"/>
      <c r="R168" s="81"/>
      <c r="S168" s="81"/>
      <c r="T168" s="81"/>
      <c r="U168" s="81"/>
      <c r="V168" s="81"/>
      <c r="W168" s="81"/>
      <c r="X168" s="81"/>
      <c r="Y168" s="81"/>
      <c r="Z168" s="81"/>
      <c r="AA168" s="81"/>
      <c r="AB168" s="81"/>
    </row>
    <row r="169" spans="1:28" ht="12.75" customHeight="1">
      <c r="A169" s="92"/>
      <c r="B169" s="32"/>
      <c r="C169" s="31"/>
      <c r="D169" s="31"/>
      <c r="E169" s="31"/>
      <c r="F169" s="93"/>
      <c r="G169" s="32"/>
      <c r="H169" s="95"/>
      <c r="I169" s="81"/>
      <c r="J169" s="81"/>
      <c r="K169" s="81"/>
      <c r="L169" s="81"/>
      <c r="M169" s="81"/>
      <c r="N169" s="81"/>
      <c r="O169" s="81"/>
      <c r="P169" s="81"/>
      <c r="Q169" s="81"/>
      <c r="R169" s="81"/>
      <c r="S169" s="81"/>
      <c r="T169" s="81"/>
      <c r="U169" s="81"/>
      <c r="V169" s="81"/>
      <c r="W169" s="81"/>
      <c r="X169" s="81"/>
      <c r="Y169" s="81"/>
      <c r="Z169" s="81"/>
      <c r="AA169" s="81"/>
      <c r="AB169" s="81"/>
    </row>
    <row r="170" spans="1:28" ht="12.75" customHeight="1">
      <c r="A170" s="92"/>
      <c r="B170" s="32"/>
      <c r="C170" s="31"/>
      <c r="D170" s="31"/>
      <c r="E170" s="31"/>
      <c r="F170" s="93"/>
      <c r="G170" s="32"/>
      <c r="H170" s="95"/>
      <c r="I170" s="81"/>
      <c r="J170" s="81"/>
      <c r="K170" s="81"/>
      <c r="L170" s="81"/>
      <c r="M170" s="81"/>
      <c r="N170" s="81"/>
      <c r="O170" s="81"/>
      <c r="P170" s="81"/>
      <c r="Q170" s="81"/>
      <c r="R170" s="81"/>
      <c r="S170" s="81"/>
      <c r="T170" s="81"/>
      <c r="U170" s="81"/>
      <c r="V170" s="81"/>
      <c r="W170" s="81"/>
      <c r="X170" s="81"/>
      <c r="Y170" s="81"/>
      <c r="Z170" s="81"/>
      <c r="AA170" s="81"/>
      <c r="AB170" s="81"/>
    </row>
    <row r="171" spans="1:28" ht="12.75" customHeight="1">
      <c r="A171" s="92"/>
      <c r="B171" s="32"/>
      <c r="C171" s="31"/>
      <c r="D171" s="31"/>
      <c r="E171" s="31"/>
      <c r="F171" s="93"/>
      <c r="G171" s="32"/>
      <c r="H171" s="95"/>
      <c r="I171" s="81"/>
      <c r="J171" s="81"/>
      <c r="K171" s="81"/>
      <c r="L171" s="81"/>
      <c r="M171" s="81"/>
      <c r="N171" s="81"/>
      <c r="O171" s="81"/>
      <c r="P171" s="81"/>
      <c r="Q171" s="81"/>
      <c r="R171" s="81"/>
      <c r="S171" s="81"/>
      <c r="T171" s="81"/>
      <c r="U171" s="81"/>
      <c r="V171" s="81"/>
      <c r="W171" s="81"/>
      <c r="X171" s="81"/>
      <c r="Y171" s="81"/>
      <c r="Z171" s="81"/>
      <c r="AA171" s="81"/>
      <c r="AB171" s="81"/>
    </row>
    <row r="172" spans="1:28" ht="12.75" customHeight="1">
      <c r="A172" s="92"/>
      <c r="B172" s="32"/>
      <c r="C172" s="31"/>
      <c r="D172" s="31"/>
      <c r="E172" s="31"/>
      <c r="F172" s="93"/>
      <c r="G172" s="32"/>
      <c r="H172" s="95"/>
      <c r="I172" s="81"/>
      <c r="J172" s="81"/>
      <c r="K172" s="81"/>
      <c r="L172" s="81"/>
      <c r="M172" s="81"/>
      <c r="N172" s="81"/>
      <c r="O172" s="81"/>
      <c r="P172" s="81"/>
      <c r="Q172" s="81"/>
      <c r="R172" s="81"/>
      <c r="S172" s="81"/>
      <c r="T172" s="81"/>
      <c r="U172" s="81"/>
      <c r="V172" s="81"/>
      <c r="W172" s="81"/>
      <c r="X172" s="81"/>
      <c r="Y172" s="81"/>
      <c r="Z172" s="81"/>
      <c r="AA172" s="81"/>
      <c r="AB172" s="81"/>
    </row>
    <row r="173" spans="1:28" ht="12.75" customHeight="1">
      <c r="A173" s="92"/>
      <c r="B173" s="32"/>
      <c r="C173" s="31"/>
      <c r="D173" s="31"/>
      <c r="E173" s="31"/>
      <c r="F173" s="93"/>
      <c r="G173" s="32"/>
      <c r="H173" s="95"/>
      <c r="I173" s="81"/>
      <c r="J173" s="81"/>
      <c r="K173" s="81"/>
      <c r="L173" s="81"/>
      <c r="M173" s="81"/>
      <c r="N173" s="81"/>
      <c r="O173" s="81"/>
      <c r="P173" s="81"/>
      <c r="Q173" s="81"/>
      <c r="R173" s="81"/>
      <c r="S173" s="81"/>
      <c r="T173" s="81"/>
      <c r="U173" s="81"/>
      <c r="V173" s="81"/>
      <c r="W173" s="81"/>
      <c r="X173" s="81"/>
      <c r="Y173" s="81"/>
      <c r="Z173" s="81"/>
      <c r="AA173" s="81"/>
      <c r="AB173" s="81"/>
    </row>
    <row r="174" spans="1:28" ht="12.75" customHeight="1">
      <c r="A174" s="92"/>
      <c r="B174" s="32"/>
      <c r="C174" s="31"/>
      <c r="D174" s="31"/>
      <c r="E174" s="31"/>
      <c r="F174" s="93"/>
      <c r="G174" s="32"/>
      <c r="H174" s="95"/>
      <c r="I174" s="81"/>
      <c r="J174" s="81"/>
      <c r="K174" s="81"/>
      <c r="L174" s="81"/>
      <c r="M174" s="81"/>
      <c r="N174" s="81"/>
      <c r="O174" s="81"/>
      <c r="P174" s="81"/>
      <c r="Q174" s="81"/>
      <c r="R174" s="81"/>
      <c r="S174" s="81"/>
      <c r="T174" s="81"/>
      <c r="U174" s="81"/>
      <c r="V174" s="81"/>
      <c r="W174" s="81"/>
      <c r="X174" s="81"/>
      <c r="Y174" s="81"/>
      <c r="Z174" s="81"/>
      <c r="AA174" s="81"/>
      <c r="AB174" s="81"/>
    </row>
    <row r="175" spans="1:28" ht="12.75" customHeight="1">
      <c r="A175" s="92"/>
      <c r="B175" s="32"/>
      <c r="C175" s="31"/>
      <c r="D175" s="31"/>
      <c r="E175" s="31"/>
      <c r="F175" s="93"/>
      <c r="G175" s="32"/>
      <c r="H175" s="95"/>
      <c r="I175" s="81"/>
      <c r="J175" s="81"/>
      <c r="K175" s="81"/>
      <c r="L175" s="81"/>
      <c r="M175" s="81"/>
      <c r="N175" s="81"/>
      <c r="O175" s="81"/>
      <c r="P175" s="81"/>
      <c r="Q175" s="81"/>
      <c r="R175" s="81"/>
      <c r="S175" s="81"/>
      <c r="T175" s="81"/>
      <c r="U175" s="81"/>
      <c r="V175" s="81"/>
      <c r="W175" s="81"/>
      <c r="X175" s="81"/>
      <c r="Y175" s="81"/>
      <c r="Z175" s="81"/>
      <c r="AA175" s="81"/>
      <c r="AB175" s="81"/>
    </row>
    <row r="176" spans="1:28" ht="12.75" customHeight="1">
      <c r="A176" s="92"/>
      <c r="B176" s="32"/>
      <c r="C176" s="31"/>
      <c r="D176" s="31"/>
      <c r="E176" s="31"/>
      <c r="F176" s="93"/>
      <c r="G176" s="32"/>
      <c r="H176" s="95"/>
      <c r="I176" s="81"/>
      <c r="J176" s="81"/>
      <c r="K176" s="81"/>
      <c r="L176" s="81"/>
      <c r="M176" s="81"/>
      <c r="N176" s="81"/>
      <c r="O176" s="81"/>
      <c r="P176" s="81"/>
      <c r="Q176" s="81"/>
      <c r="R176" s="81"/>
      <c r="S176" s="81"/>
      <c r="T176" s="81"/>
      <c r="U176" s="81"/>
      <c r="V176" s="81"/>
      <c r="W176" s="81"/>
      <c r="X176" s="81"/>
      <c r="Y176" s="81"/>
      <c r="Z176" s="81"/>
      <c r="AA176" s="81"/>
      <c r="AB176" s="81"/>
    </row>
    <row r="177" spans="1:28" ht="12.75" customHeight="1">
      <c r="A177" s="92"/>
      <c r="B177" s="32"/>
      <c r="C177" s="31"/>
      <c r="D177" s="31"/>
      <c r="E177" s="31"/>
      <c r="F177" s="93"/>
      <c r="G177" s="32"/>
      <c r="H177" s="95"/>
      <c r="I177" s="81"/>
      <c r="J177" s="81"/>
      <c r="K177" s="81"/>
      <c r="L177" s="81"/>
      <c r="M177" s="81"/>
      <c r="N177" s="81"/>
      <c r="O177" s="81"/>
      <c r="P177" s="81"/>
      <c r="Q177" s="81"/>
      <c r="R177" s="81"/>
      <c r="S177" s="81"/>
      <c r="T177" s="81"/>
      <c r="U177" s="81"/>
      <c r="V177" s="81"/>
      <c r="W177" s="81"/>
      <c r="X177" s="81"/>
      <c r="Y177" s="81"/>
      <c r="Z177" s="81"/>
      <c r="AA177" s="81"/>
      <c r="AB177" s="81"/>
    </row>
    <row r="178" spans="1:28" ht="12.75" customHeight="1">
      <c r="A178" s="92"/>
      <c r="B178" s="32"/>
      <c r="C178" s="31"/>
      <c r="D178" s="31"/>
      <c r="E178" s="31"/>
      <c r="F178" s="93"/>
      <c r="G178" s="32"/>
      <c r="H178" s="95"/>
      <c r="I178" s="81"/>
      <c r="J178" s="81"/>
      <c r="K178" s="81"/>
      <c r="L178" s="81"/>
      <c r="M178" s="81"/>
      <c r="N178" s="81"/>
      <c r="O178" s="81"/>
      <c r="P178" s="81"/>
      <c r="Q178" s="81"/>
      <c r="R178" s="81"/>
      <c r="S178" s="81"/>
      <c r="T178" s="81"/>
      <c r="U178" s="81"/>
      <c r="V178" s="81"/>
      <c r="W178" s="81"/>
      <c r="X178" s="81"/>
      <c r="Y178" s="81"/>
      <c r="Z178" s="81"/>
      <c r="AA178" s="81"/>
      <c r="AB178" s="81"/>
    </row>
    <row r="179" spans="1:28" ht="12.75" customHeight="1">
      <c r="A179" s="92"/>
      <c r="B179" s="32"/>
      <c r="C179" s="31"/>
      <c r="D179" s="31"/>
      <c r="E179" s="31"/>
      <c r="F179" s="93"/>
      <c r="G179" s="32"/>
      <c r="H179" s="95"/>
      <c r="I179" s="81"/>
      <c r="J179" s="81"/>
      <c r="K179" s="81"/>
      <c r="L179" s="81"/>
      <c r="M179" s="81"/>
      <c r="N179" s="81"/>
      <c r="O179" s="81"/>
      <c r="P179" s="81"/>
      <c r="Q179" s="81"/>
      <c r="R179" s="81"/>
      <c r="S179" s="81"/>
      <c r="T179" s="81"/>
      <c r="U179" s="81"/>
      <c r="V179" s="81"/>
      <c r="W179" s="81"/>
      <c r="X179" s="81"/>
      <c r="Y179" s="81"/>
      <c r="Z179" s="81"/>
      <c r="AA179" s="81"/>
      <c r="AB179" s="81"/>
    </row>
    <row r="180" spans="1:28" ht="12.75" customHeight="1">
      <c r="A180" s="92"/>
      <c r="B180" s="32"/>
      <c r="C180" s="31"/>
      <c r="D180" s="31"/>
      <c r="E180" s="31"/>
      <c r="F180" s="93"/>
      <c r="G180" s="32"/>
      <c r="H180" s="95"/>
      <c r="I180" s="81"/>
      <c r="J180" s="81"/>
      <c r="K180" s="81"/>
      <c r="L180" s="81"/>
      <c r="M180" s="81"/>
      <c r="N180" s="81"/>
      <c r="O180" s="81"/>
      <c r="P180" s="81"/>
      <c r="Q180" s="81"/>
      <c r="R180" s="81"/>
      <c r="S180" s="81"/>
      <c r="T180" s="81"/>
      <c r="U180" s="81"/>
      <c r="V180" s="81"/>
      <c r="W180" s="81"/>
      <c r="X180" s="81"/>
      <c r="Y180" s="81"/>
      <c r="Z180" s="81"/>
      <c r="AA180" s="81"/>
      <c r="AB180" s="81"/>
    </row>
    <row r="181" spans="1:28" ht="12.75" customHeight="1">
      <c r="A181" s="92"/>
      <c r="B181" s="32"/>
      <c r="C181" s="31"/>
      <c r="D181" s="31"/>
      <c r="E181" s="31"/>
      <c r="F181" s="93"/>
      <c r="G181" s="32"/>
      <c r="H181" s="95"/>
      <c r="I181" s="81"/>
      <c r="J181" s="81"/>
      <c r="K181" s="81"/>
      <c r="L181" s="81"/>
      <c r="M181" s="81"/>
      <c r="N181" s="81"/>
      <c r="O181" s="81"/>
      <c r="P181" s="81"/>
      <c r="Q181" s="81"/>
      <c r="R181" s="81"/>
      <c r="S181" s="81"/>
      <c r="T181" s="81"/>
      <c r="U181" s="81"/>
      <c r="V181" s="81"/>
      <c r="W181" s="81"/>
      <c r="X181" s="81"/>
      <c r="Y181" s="81"/>
      <c r="Z181" s="81"/>
      <c r="AA181" s="81"/>
      <c r="AB181" s="81"/>
    </row>
    <row r="182" spans="1:28" ht="12.75" customHeight="1">
      <c r="A182" s="92"/>
      <c r="B182" s="32"/>
      <c r="C182" s="31"/>
      <c r="D182" s="31"/>
      <c r="E182" s="31"/>
      <c r="F182" s="93"/>
      <c r="G182" s="32"/>
      <c r="H182" s="95"/>
      <c r="I182" s="81"/>
      <c r="J182" s="81"/>
      <c r="K182" s="81"/>
      <c r="L182" s="81"/>
      <c r="M182" s="81"/>
      <c r="N182" s="81"/>
      <c r="O182" s="81"/>
      <c r="P182" s="81"/>
      <c r="Q182" s="81"/>
      <c r="R182" s="81"/>
      <c r="S182" s="81"/>
      <c r="T182" s="81"/>
      <c r="U182" s="81"/>
      <c r="V182" s="81"/>
      <c r="W182" s="81"/>
      <c r="X182" s="81"/>
      <c r="Y182" s="81"/>
      <c r="Z182" s="81"/>
      <c r="AA182" s="81"/>
      <c r="AB182" s="81"/>
    </row>
    <row r="183" spans="1:28" ht="12.75" customHeight="1">
      <c r="A183" s="92"/>
      <c r="B183" s="32"/>
      <c r="C183" s="31"/>
      <c r="D183" s="31"/>
      <c r="E183" s="31"/>
      <c r="F183" s="93"/>
      <c r="G183" s="32"/>
      <c r="H183" s="95"/>
      <c r="I183" s="81"/>
      <c r="J183" s="81"/>
      <c r="K183" s="81"/>
      <c r="L183" s="81"/>
      <c r="M183" s="81"/>
      <c r="N183" s="81"/>
      <c r="O183" s="81"/>
      <c r="P183" s="81"/>
      <c r="Q183" s="81"/>
      <c r="R183" s="81"/>
      <c r="S183" s="81"/>
      <c r="T183" s="81"/>
      <c r="U183" s="81"/>
      <c r="V183" s="81"/>
      <c r="W183" s="81"/>
      <c r="X183" s="81"/>
      <c r="Y183" s="81"/>
      <c r="Z183" s="81"/>
      <c r="AA183" s="81"/>
      <c r="AB183" s="81"/>
    </row>
    <row r="184" spans="1:28" ht="12.75" customHeight="1">
      <c r="A184" s="92"/>
      <c r="B184" s="32"/>
      <c r="C184" s="31"/>
      <c r="D184" s="31"/>
      <c r="E184" s="31"/>
      <c r="F184" s="93"/>
      <c r="G184" s="32"/>
      <c r="H184" s="95"/>
      <c r="I184" s="81"/>
      <c r="J184" s="81"/>
      <c r="K184" s="81"/>
      <c r="L184" s="81"/>
      <c r="M184" s="81"/>
      <c r="N184" s="81"/>
      <c r="O184" s="81"/>
      <c r="P184" s="81"/>
      <c r="Q184" s="81"/>
      <c r="R184" s="81"/>
      <c r="S184" s="81"/>
      <c r="T184" s="81"/>
      <c r="U184" s="81"/>
      <c r="V184" s="81"/>
      <c r="W184" s="81"/>
      <c r="X184" s="81"/>
      <c r="Y184" s="81"/>
      <c r="Z184" s="81"/>
      <c r="AA184" s="81"/>
      <c r="AB184" s="81"/>
    </row>
    <row r="185" spans="1:28" ht="12.75" customHeight="1">
      <c r="A185" s="92"/>
      <c r="B185" s="32"/>
      <c r="C185" s="31"/>
      <c r="D185" s="31"/>
      <c r="E185" s="31"/>
      <c r="F185" s="93"/>
      <c r="G185" s="32"/>
      <c r="H185" s="95"/>
      <c r="I185" s="81"/>
      <c r="J185" s="81"/>
      <c r="K185" s="81"/>
      <c r="L185" s="81"/>
      <c r="M185" s="81"/>
      <c r="N185" s="81"/>
      <c r="O185" s="81"/>
      <c r="P185" s="81"/>
      <c r="Q185" s="81"/>
      <c r="R185" s="81"/>
      <c r="S185" s="81"/>
      <c r="T185" s="81"/>
      <c r="U185" s="81"/>
      <c r="V185" s="81"/>
      <c r="W185" s="81"/>
      <c r="X185" s="81"/>
      <c r="Y185" s="81"/>
      <c r="Z185" s="81"/>
      <c r="AA185" s="81"/>
      <c r="AB185" s="81"/>
    </row>
    <row r="186" spans="1:28" ht="12.75" customHeight="1">
      <c r="A186" s="92"/>
      <c r="B186" s="32"/>
      <c r="C186" s="31"/>
      <c r="D186" s="31"/>
      <c r="E186" s="31"/>
      <c r="F186" s="93"/>
      <c r="G186" s="32"/>
      <c r="H186" s="95"/>
      <c r="I186" s="81"/>
      <c r="J186" s="81"/>
      <c r="K186" s="81"/>
      <c r="L186" s="81"/>
      <c r="M186" s="81"/>
      <c r="N186" s="81"/>
      <c r="O186" s="81"/>
      <c r="P186" s="81"/>
      <c r="Q186" s="81"/>
      <c r="R186" s="81"/>
      <c r="S186" s="81"/>
      <c r="T186" s="81"/>
      <c r="U186" s="81"/>
      <c r="V186" s="81"/>
      <c r="W186" s="81"/>
      <c r="X186" s="81"/>
      <c r="Y186" s="81"/>
      <c r="Z186" s="81"/>
      <c r="AA186" s="81"/>
      <c r="AB186" s="81"/>
    </row>
    <row r="187" spans="1:28" ht="12.75" customHeight="1">
      <c r="A187" s="92"/>
      <c r="B187" s="32"/>
      <c r="C187" s="31"/>
      <c r="D187" s="31"/>
      <c r="E187" s="31"/>
      <c r="F187" s="93"/>
      <c r="G187" s="32"/>
      <c r="H187" s="95"/>
      <c r="I187" s="81"/>
      <c r="J187" s="81"/>
      <c r="K187" s="81"/>
      <c r="L187" s="81"/>
      <c r="M187" s="81"/>
      <c r="N187" s="81"/>
      <c r="O187" s="81"/>
      <c r="P187" s="81"/>
      <c r="Q187" s="81"/>
      <c r="R187" s="81"/>
      <c r="S187" s="81"/>
      <c r="T187" s="81"/>
      <c r="U187" s="81"/>
      <c r="V187" s="81"/>
      <c r="W187" s="81"/>
      <c r="X187" s="81"/>
      <c r="Y187" s="81"/>
      <c r="Z187" s="81"/>
      <c r="AA187" s="81"/>
      <c r="AB187" s="81"/>
    </row>
    <row r="188" spans="1:28" ht="12.75" customHeight="1">
      <c r="A188" s="92"/>
      <c r="B188" s="32"/>
      <c r="C188" s="31"/>
      <c r="D188" s="31"/>
      <c r="E188" s="31"/>
      <c r="F188" s="93"/>
      <c r="G188" s="32"/>
      <c r="H188" s="95"/>
      <c r="I188" s="81"/>
      <c r="J188" s="81"/>
      <c r="K188" s="81"/>
      <c r="L188" s="81"/>
      <c r="M188" s="81"/>
      <c r="N188" s="81"/>
      <c r="O188" s="81"/>
      <c r="P188" s="81"/>
      <c r="Q188" s="81"/>
      <c r="R188" s="81"/>
      <c r="S188" s="81"/>
      <c r="T188" s="81"/>
      <c r="U188" s="81"/>
      <c r="V188" s="81"/>
      <c r="W188" s="81"/>
      <c r="X188" s="81"/>
      <c r="Y188" s="81"/>
      <c r="Z188" s="81"/>
      <c r="AA188" s="81"/>
      <c r="AB188" s="81"/>
    </row>
    <row r="189" spans="1:28" ht="12.75" customHeight="1">
      <c r="A189" s="92"/>
      <c r="B189" s="32"/>
      <c r="C189" s="31"/>
      <c r="D189" s="31"/>
      <c r="E189" s="31"/>
      <c r="F189" s="93"/>
      <c r="G189" s="32"/>
      <c r="H189" s="95"/>
      <c r="I189" s="81"/>
      <c r="J189" s="81"/>
      <c r="K189" s="81"/>
      <c r="L189" s="81"/>
      <c r="M189" s="81"/>
      <c r="N189" s="81"/>
      <c r="O189" s="81"/>
      <c r="P189" s="81"/>
      <c r="Q189" s="81"/>
      <c r="R189" s="81"/>
      <c r="S189" s="81"/>
      <c r="T189" s="81"/>
      <c r="U189" s="81"/>
      <c r="V189" s="81"/>
      <c r="W189" s="81"/>
      <c r="X189" s="81"/>
      <c r="Y189" s="81"/>
      <c r="Z189" s="81"/>
      <c r="AA189" s="81"/>
      <c r="AB189" s="81"/>
    </row>
    <row r="190" spans="1:28" ht="12.75" customHeight="1">
      <c r="A190" s="92"/>
      <c r="B190" s="32"/>
      <c r="C190" s="31"/>
      <c r="D190" s="31"/>
      <c r="E190" s="31"/>
      <c r="F190" s="93"/>
      <c r="G190" s="32"/>
      <c r="H190" s="95"/>
      <c r="I190" s="81"/>
      <c r="J190" s="81"/>
      <c r="K190" s="81"/>
      <c r="L190" s="81"/>
      <c r="M190" s="81"/>
      <c r="N190" s="81"/>
      <c r="O190" s="81"/>
      <c r="P190" s="81"/>
      <c r="Q190" s="81"/>
      <c r="R190" s="81"/>
      <c r="S190" s="81"/>
      <c r="T190" s="81"/>
      <c r="U190" s="81"/>
      <c r="V190" s="81"/>
      <c r="W190" s="81"/>
      <c r="X190" s="81"/>
      <c r="Y190" s="81"/>
      <c r="Z190" s="81"/>
      <c r="AA190" s="81"/>
      <c r="AB190" s="81"/>
    </row>
    <row r="191" spans="1:28" ht="12.75" customHeight="1">
      <c r="A191" s="92"/>
      <c r="B191" s="32"/>
      <c r="C191" s="31"/>
      <c r="D191" s="31"/>
      <c r="E191" s="31"/>
      <c r="F191" s="93"/>
      <c r="G191" s="32"/>
      <c r="H191" s="95"/>
      <c r="I191" s="81"/>
      <c r="J191" s="81"/>
      <c r="K191" s="81"/>
      <c r="L191" s="81"/>
      <c r="M191" s="81"/>
      <c r="N191" s="81"/>
      <c r="O191" s="81"/>
      <c r="P191" s="81"/>
      <c r="Q191" s="81"/>
      <c r="R191" s="81"/>
      <c r="S191" s="81"/>
      <c r="T191" s="81"/>
      <c r="U191" s="81"/>
      <c r="V191" s="81"/>
      <c r="W191" s="81"/>
      <c r="X191" s="81"/>
      <c r="Y191" s="81"/>
      <c r="Z191" s="81"/>
      <c r="AA191" s="81"/>
      <c r="AB191" s="81"/>
    </row>
    <row r="192" spans="1:28" ht="12.75" customHeight="1">
      <c r="A192" s="92"/>
      <c r="B192" s="32"/>
      <c r="C192" s="31"/>
      <c r="D192" s="31"/>
      <c r="E192" s="31"/>
      <c r="F192" s="93"/>
      <c r="G192" s="32"/>
      <c r="H192" s="95"/>
      <c r="I192" s="81"/>
      <c r="J192" s="81"/>
      <c r="K192" s="81"/>
      <c r="L192" s="81"/>
      <c r="M192" s="81"/>
      <c r="N192" s="81"/>
      <c r="O192" s="81"/>
      <c r="P192" s="81"/>
      <c r="Q192" s="81"/>
      <c r="R192" s="81"/>
      <c r="S192" s="81"/>
      <c r="T192" s="81"/>
      <c r="U192" s="81"/>
      <c r="V192" s="81"/>
      <c r="W192" s="81"/>
      <c r="X192" s="81"/>
      <c r="Y192" s="81"/>
      <c r="Z192" s="81"/>
      <c r="AA192" s="81"/>
      <c r="AB192" s="81"/>
    </row>
    <row r="193" spans="1:28" ht="12.75" customHeight="1">
      <c r="A193" s="92"/>
      <c r="B193" s="32"/>
      <c r="C193" s="31"/>
      <c r="D193" s="31"/>
      <c r="E193" s="31"/>
      <c r="F193" s="93"/>
      <c r="G193" s="32"/>
      <c r="H193" s="95"/>
      <c r="I193" s="81"/>
      <c r="J193" s="81"/>
      <c r="K193" s="81"/>
      <c r="L193" s="81"/>
      <c r="M193" s="81"/>
      <c r="N193" s="81"/>
      <c r="O193" s="81"/>
      <c r="P193" s="81"/>
      <c r="Q193" s="81"/>
      <c r="R193" s="81"/>
      <c r="S193" s="81"/>
      <c r="T193" s="81"/>
      <c r="U193" s="81"/>
      <c r="V193" s="81"/>
      <c r="W193" s="81"/>
      <c r="X193" s="81"/>
      <c r="Y193" s="81"/>
      <c r="Z193" s="81"/>
      <c r="AA193" s="81"/>
      <c r="AB193" s="81"/>
    </row>
    <row r="194" spans="1:28" ht="12.75" customHeight="1">
      <c r="A194" s="92"/>
      <c r="B194" s="32"/>
      <c r="C194" s="31"/>
      <c r="D194" s="31"/>
      <c r="E194" s="31"/>
      <c r="F194" s="93"/>
      <c r="G194" s="32"/>
      <c r="H194" s="95"/>
      <c r="I194" s="81"/>
      <c r="J194" s="81"/>
      <c r="K194" s="81"/>
      <c r="L194" s="81"/>
      <c r="M194" s="81"/>
      <c r="N194" s="81"/>
      <c r="O194" s="81"/>
      <c r="P194" s="81"/>
      <c r="Q194" s="81"/>
      <c r="R194" s="81"/>
      <c r="S194" s="81"/>
      <c r="T194" s="81"/>
      <c r="U194" s="81"/>
      <c r="V194" s="81"/>
      <c r="W194" s="81"/>
      <c r="X194" s="81"/>
      <c r="Y194" s="81"/>
      <c r="Z194" s="81"/>
      <c r="AA194" s="81"/>
      <c r="AB194" s="81"/>
    </row>
    <row r="195" spans="1:28" ht="12.75" customHeight="1">
      <c r="A195" s="92"/>
      <c r="B195" s="32"/>
      <c r="C195" s="31"/>
      <c r="D195" s="31"/>
      <c r="E195" s="31"/>
      <c r="F195" s="93"/>
      <c r="G195" s="32"/>
      <c r="H195" s="95"/>
      <c r="I195" s="81"/>
      <c r="J195" s="81"/>
      <c r="K195" s="81"/>
      <c r="L195" s="81"/>
      <c r="M195" s="81"/>
      <c r="N195" s="81"/>
      <c r="O195" s="81"/>
      <c r="P195" s="81"/>
      <c r="Q195" s="81"/>
      <c r="R195" s="81"/>
      <c r="S195" s="81"/>
      <c r="T195" s="81"/>
      <c r="U195" s="81"/>
      <c r="V195" s="81"/>
      <c r="W195" s="81"/>
      <c r="X195" s="81"/>
      <c r="Y195" s="81"/>
      <c r="Z195" s="81"/>
      <c r="AA195" s="81"/>
      <c r="AB195" s="81"/>
    </row>
    <row r="196" spans="1:28" ht="12.75" customHeight="1">
      <c r="A196" s="92"/>
      <c r="B196" s="32"/>
      <c r="C196" s="31"/>
      <c r="D196" s="31"/>
      <c r="E196" s="31"/>
      <c r="F196" s="93"/>
      <c r="G196" s="32"/>
      <c r="H196" s="95"/>
      <c r="I196" s="81"/>
      <c r="J196" s="81"/>
      <c r="K196" s="81"/>
      <c r="L196" s="81"/>
      <c r="M196" s="81"/>
      <c r="N196" s="81"/>
      <c r="O196" s="81"/>
      <c r="P196" s="81"/>
      <c r="Q196" s="81"/>
      <c r="R196" s="81"/>
      <c r="S196" s="81"/>
      <c r="T196" s="81"/>
      <c r="U196" s="81"/>
      <c r="V196" s="81"/>
      <c r="W196" s="81"/>
      <c r="X196" s="81"/>
      <c r="Y196" s="81"/>
      <c r="Z196" s="81"/>
      <c r="AA196" s="81"/>
      <c r="AB196" s="81"/>
    </row>
    <row r="197" spans="1:28" ht="12.75" customHeight="1">
      <c r="A197" s="92"/>
      <c r="B197" s="32"/>
      <c r="C197" s="31"/>
      <c r="D197" s="31"/>
      <c r="E197" s="31"/>
      <c r="F197" s="93"/>
      <c r="G197" s="32"/>
      <c r="H197" s="95"/>
      <c r="I197" s="81"/>
      <c r="J197" s="81"/>
      <c r="K197" s="81"/>
      <c r="L197" s="81"/>
      <c r="M197" s="81"/>
      <c r="N197" s="81"/>
      <c r="O197" s="81"/>
      <c r="P197" s="81"/>
      <c r="Q197" s="81"/>
      <c r="R197" s="81"/>
      <c r="S197" s="81"/>
      <c r="T197" s="81"/>
      <c r="U197" s="81"/>
      <c r="V197" s="81"/>
      <c r="W197" s="81"/>
      <c r="X197" s="81"/>
      <c r="Y197" s="81"/>
      <c r="Z197" s="81"/>
      <c r="AA197" s="81"/>
      <c r="AB197" s="81"/>
    </row>
    <row r="198" spans="1:28" ht="12.75" customHeight="1">
      <c r="A198" s="92"/>
      <c r="B198" s="32"/>
      <c r="C198" s="31"/>
      <c r="D198" s="31"/>
      <c r="E198" s="31"/>
      <c r="F198" s="93"/>
      <c r="G198" s="32"/>
      <c r="H198" s="95"/>
      <c r="I198" s="81"/>
      <c r="J198" s="81"/>
      <c r="K198" s="81"/>
      <c r="L198" s="81"/>
      <c r="M198" s="81"/>
      <c r="N198" s="81"/>
      <c r="O198" s="81"/>
      <c r="P198" s="81"/>
      <c r="Q198" s="81"/>
      <c r="R198" s="81"/>
      <c r="S198" s="81"/>
      <c r="T198" s="81"/>
      <c r="U198" s="81"/>
      <c r="V198" s="81"/>
      <c r="W198" s="81"/>
      <c r="X198" s="81"/>
      <c r="Y198" s="81"/>
      <c r="Z198" s="81"/>
      <c r="AA198" s="81"/>
      <c r="AB198" s="81"/>
    </row>
    <row r="199" spans="1:28" ht="12.75" customHeight="1">
      <c r="A199" s="92"/>
      <c r="B199" s="32"/>
      <c r="C199" s="31"/>
      <c r="D199" s="31"/>
      <c r="E199" s="31"/>
      <c r="F199" s="93"/>
      <c r="G199" s="32"/>
      <c r="H199" s="95"/>
      <c r="I199" s="81"/>
      <c r="J199" s="81"/>
      <c r="K199" s="81"/>
      <c r="L199" s="81"/>
      <c r="M199" s="81"/>
      <c r="N199" s="81"/>
      <c r="O199" s="81"/>
      <c r="P199" s="81"/>
      <c r="Q199" s="81"/>
      <c r="R199" s="81"/>
      <c r="S199" s="81"/>
      <c r="T199" s="81"/>
      <c r="U199" s="81"/>
      <c r="V199" s="81"/>
      <c r="W199" s="81"/>
      <c r="X199" s="81"/>
      <c r="Y199" s="81"/>
      <c r="Z199" s="81"/>
      <c r="AA199" s="81"/>
      <c r="AB199" s="81"/>
    </row>
    <row r="200" spans="1:28" ht="12.75" customHeight="1">
      <c r="A200" s="92"/>
      <c r="B200" s="32"/>
      <c r="C200" s="31"/>
      <c r="D200" s="31"/>
      <c r="E200" s="31"/>
      <c r="F200" s="93"/>
      <c r="G200" s="32"/>
      <c r="H200" s="95"/>
      <c r="I200" s="81"/>
      <c r="J200" s="81"/>
      <c r="K200" s="81"/>
      <c r="L200" s="81"/>
      <c r="M200" s="81"/>
      <c r="N200" s="81"/>
      <c r="O200" s="81"/>
      <c r="P200" s="81"/>
      <c r="Q200" s="81"/>
      <c r="R200" s="81"/>
      <c r="S200" s="81"/>
      <c r="T200" s="81"/>
      <c r="U200" s="81"/>
      <c r="V200" s="81"/>
      <c r="W200" s="81"/>
      <c r="X200" s="81"/>
      <c r="Y200" s="81"/>
      <c r="Z200" s="81"/>
      <c r="AA200" s="81"/>
      <c r="AB200" s="81"/>
    </row>
    <row r="201" spans="1:28" ht="12.75" customHeight="1">
      <c r="A201" s="92"/>
      <c r="B201" s="32"/>
      <c r="C201" s="31"/>
      <c r="D201" s="31"/>
      <c r="E201" s="31"/>
      <c r="F201" s="93"/>
      <c r="G201" s="32"/>
      <c r="H201" s="95"/>
      <c r="I201" s="81"/>
      <c r="J201" s="81"/>
      <c r="K201" s="81"/>
      <c r="L201" s="81"/>
      <c r="M201" s="81"/>
      <c r="N201" s="81"/>
      <c r="O201" s="81"/>
      <c r="P201" s="81"/>
      <c r="Q201" s="81"/>
      <c r="R201" s="81"/>
      <c r="S201" s="81"/>
      <c r="T201" s="81"/>
      <c r="U201" s="81"/>
      <c r="V201" s="81"/>
      <c r="W201" s="81"/>
      <c r="X201" s="81"/>
      <c r="Y201" s="81"/>
      <c r="Z201" s="81"/>
      <c r="AA201" s="81"/>
      <c r="AB201" s="81"/>
    </row>
    <row r="202" spans="1:28" ht="12.75" customHeight="1">
      <c r="A202" s="92"/>
      <c r="B202" s="32"/>
      <c r="C202" s="31"/>
      <c r="D202" s="31"/>
      <c r="E202" s="31"/>
      <c r="F202" s="93"/>
      <c r="G202" s="32"/>
      <c r="H202" s="95"/>
      <c r="I202" s="81"/>
      <c r="J202" s="81"/>
      <c r="K202" s="81"/>
      <c r="L202" s="81"/>
      <c r="M202" s="81"/>
      <c r="N202" s="81"/>
      <c r="O202" s="81"/>
      <c r="P202" s="81"/>
      <c r="Q202" s="81"/>
      <c r="R202" s="81"/>
      <c r="S202" s="81"/>
      <c r="T202" s="81"/>
      <c r="U202" s="81"/>
      <c r="V202" s="81"/>
      <c r="W202" s="81"/>
      <c r="X202" s="81"/>
      <c r="Y202" s="81"/>
      <c r="Z202" s="81"/>
      <c r="AA202" s="81"/>
      <c r="AB202" s="81"/>
    </row>
    <row r="203" spans="1:28" ht="12.75" customHeight="1">
      <c r="A203" s="92"/>
      <c r="B203" s="32"/>
      <c r="C203" s="31"/>
      <c r="D203" s="31"/>
      <c r="E203" s="31"/>
      <c r="F203" s="93"/>
      <c r="G203" s="32"/>
      <c r="H203" s="95"/>
      <c r="I203" s="81"/>
      <c r="J203" s="81"/>
      <c r="K203" s="81"/>
      <c r="L203" s="81"/>
      <c r="M203" s="81"/>
      <c r="N203" s="81"/>
      <c r="O203" s="81"/>
      <c r="P203" s="81"/>
      <c r="Q203" s="81"/>
      <c r="R203" s="81"/>
      <c r="S203" s="81"/>
      <c r="T203" s="81"/>
      <c r="U203" s="81"/>
      <c r="V203" s="81"/>
      <c r="W203" s="81"/>
      <c r="X203" s="81"/>
      <c r="Y203" s="81"/>
      <c r="Z203" s="81"/>
      <c r="AA203" s="81"/>
      <c r="AB203" s="81"/>
    </row>
    <row r="204" spans="1:28" ht="12.75" customHeight="1">
      <c r="A204" s="92"/>
      <c r="B204" s="32"/>
      <c r="C204" s="31"/>
      <c r="D204" s="31"/>
      <c r="E204" s="31"/>
      <c r="F204" s="93"/>
      <c r="G204" s="32"/>
      <c r="H204" s="95"/>
      <c r="I204" s="81"/>
      <c r="J204" s="81"/>
      <c r="K204" s="81"/>
      <c r="L204" s="81"/>
      <c r="M204" s="81"/>
      <c r="N204" s="81"/>
      <c r="O204" s="81"/>
      <c r="P204" s="81"/>
      <c r="Q204" s="81"/>
      <c r="R204" s="81"/>
      <c r="S204" s="81"/>
      <c r="T204" s="81"/>
      <c r="U204" s="81"/>
      <c r="V204" s="81"/>
      <c r="W204" s="81"/>
      <c r="X204" s="81"/>
      <c r="Y204" s="81"/>
      <c r="Z204" s="81"/>
      <c r="AA204" s="81"/>
      <c r="AB204" s="81"/>
    </row>
    <row r="205" spans="1:28" ht="12.75" customHeight="1">
      <c r="A205" s="92"/>
      <c r="B205" s="32"/>
      <c r="C205" s="31"/>
      <c r="D205" s="31"/>
      <c r="E205" s="31"/>
      <c r="F205" s="93"/>
      <c r="G205" s="32"/>
      <c r="H205" s="95"/>
      <c r="I205" s="81"/>
      <c r="J205" s="81"/>
      <c r="K205" s="81"/>
      <c r="L205" s="81"/>
      <c r="M205" s="81"/>
      <c r="N205" s="81"/>
      <c r="O205" s="81"/>
      <c r="P205" s="81"/>
      <c r="Q205" s="81"/>
      <c r="R205" s="81"/>
      <c r="S205" s="81"/>
      <c r="T205" s="81"/>
      <c r="U205" s="81"/>
      <c r="V205" s="81"/>
      <c r="W205" s="81"/>
      <c r="X205" s="81"/>
      <c r="Y205" s="81"/>
      <c r="Z205" s="81"/>
      <c r="AA205" s="81"/>
      <c r="AB205" s="81"/>
    </row>
    <row r="206" spans="1:28" ht="12.75" customHeight="1">
      <c r="A206" s="92"/>
      <c r="B206" s="32"/>
      <c r="C206" s="31"/>
      <c r="D206" s="31"/>
      <c r="E206" s="31"/>
      <c r="F206" s="93"/>
      <c r="G206" s="32"/>
      <c r="H206" s="95"/>
      <c r="I206" s="81"/>
      <c r="J206" s="81"/>
      <c r="K206" s="81"/>
      <c r="L206" s="81"/>
      <c r="M206" s="81"/>
      <c r="N206" s="81"/>
      <c r="O206" s="81"/>
      <c r="P206" s="81"/>
      <c r="Q206" s="81"/>
      <c r="R206" s="81"/>
      <c r="S206" s="81"/>
      <c r="T206" s="81"/>
      <c r="U206" s="81"/>
      <c r="V206" s="81"/>
      <c r="W206" s="81"/>
      <c r="X206" s="81"/>
      <c r="Y206" s="81"/>
      <c r="Z206" s="81"/>
      <c r="AA206" s="81"/>
      <c r="AB206" s="81"/>
    </row>
    <row r="207" spans="1:28" ht="12.75" customHeight="1">
      <c r="A207" s="92"/>
      <c r="B207" s="32"/>
      <c r="C207" s="31"/>
      <c r="D207" s="31"/>
      <c r="E207" s="31"/>
      <c r="F207" s="93"/>
      <c r="G207" s="32"/>
      <c r="H207" s="95"/>
      <c r="I207" s="81"/>
      <c r="J207" s="81"/>
      <c r="K207" s="81"/>
      <c r="L207" s="81"/>
      <c r="M207" s="81"/>
      <c r="N207" s="81"/>
      <c r="O207" s="81"/>
      <c r="P207" s="81"/>
      <c r="Q207" s="81"/>
      <c r="R207" s="81"/>
      <c r="S207" s="81"/>
      <c r="T207" s="81"/>
      <c r="U207" s="81"/>
      <c r="V207" s="81"/>
      <c r="W207" s="81"/>
      <c r="X207" s="81"/>
      <c r="Y207" s="81"/>
      <c r="Z207" s="81"/>
      <c r="AA207" s="81"/>
      <c r="AB207" s="81"/>
    </row>
    <row r="208" spans="1:28" ht="12.75" customHeight="1">
      <c r="A208" s="92"/>
      <c r="B208" s="32"/>
      <c r="C208" s="31"/>
      <c r="D208" s="31"/>
      <c r="E208" s="31"/>
      <c r="F208" s="93"/>
      <c r="G208" s="32"/>
      <c r="H208" s="95"/>
      <c r="I208" s="81"/>
      <c r="J208" s="81"/>
      <c r="K208" s="81"/>
      <c r="L208" s="81"/>
      <c r="M208" s="81"/>
      <c r="N208" s="81"/>
      <c r="O208" s="81"/>
      <c r="P208" s="81"/>
      <c r="Q208" s="81"/>
      <c r="R208" s="81"/>
      <c r="S208" s="81"/>
      <c r="T208" s="81"/>
      <c r="U208" s="81"/>
      <c r="V208" s="81"/>
      <c r="W208" s="81"/>
      <c r="X208" s="81"/>
      <c r="Y208" s="81"/>
      <c r="Z208" s="81"/>
      <c r="AA208" s="81"/>
      <c r="AB208" s="81"/>
    </row>
    <row r="209" spans="1:28" ht="12.75" customHeight="1">
      <c r="A209" s="92"/>
      <c r="B209" s="32"/>
      <c r="C209" s="31"/>
      <c r="D209" s="31"/>
      <c r="E209" s="31"/>
      <c r="F209" s="93"/>
      <c r="G209" s="32"/>
      <c r="H209" s="95"/>
      <c r="I209" s="81"/>
      <c r="J209" s="81"/>
      <c r="K209" s="81"/>
      <c r="L209" s="81"/>
      <c r="M209" s="81"/>
      <c r="N209" s="81"/>
      <c r="O209" s="81"/>
      <c r="P209" s="81"/>
      <c r="Q209" s="81"/>
      <c r="R209" s="81"/>
      <c r="S209" s="81"/>
      <c r="T209" s="81"/>
      <c r="U209" s="81"/>
      <c r="V209" s="81"/>
      <c r="W209" s="81"/>
      <c r="X209" s="81"/>
      <c r="Y209" s="81"/>
      <c r="Z209" s="81"/>
      <c r="AA209" s="81"/>
      <c r="AB209" s="81"/>
    </row>
    <row r="210" spans="1:28" ht="12.75" customHeight="1">
      <c r="A210" s="92"/>
      <c r="B210" s="32"/>
      <c r="C210" s="31"/>
      <c r="D210" s="31"/>
      <c r="E210" s="31"/>
      <c r="F210" s="93"/>
      <c r="G210" s="32"/>
      <c r="H210" s="95"/>
      <c r="I210" s="81"/>
      <c r="J210" s="81"/>
      <c r="K210" s="81"/>
      <c r="L210" s="81"/>
      <c r="M210" s="81"/>
      <c r="N210" s="81"/>
      <c r="O210" s="81"/>
      <c r="P210" s="81"/>
      <c r="Q210" s="81"/>
      <c r="R210" s="81"/>
      <c r="S210" s="81"/>
      <c r="T210" s="81"/>
      <c r="U210" s="81"/>
      <c r="V210" s="81"/>
      <c r="W210" s="81"/>
      <c r="X210" s="81"/>
      <c r="Y210" s="81"/>
      <c r="Z210" s="81"/>
      <c r="AA210" s="81"/>
      <c r="AB210" s="81"/>
    </row>
    <row r="211" spans="1:28" ht="12.75" customHeight="1">
      <c r="A211" s="92"/>
      <c r="B211" s="32"/>
      <c r="C211" s="31"/>
      <c r="D211" s="31"/>
      <c r="E211" s="31"/>
      <c r="F211" s="93"/>
      <c r="G211" s="32"/>
      <c r="H211" s="95"/>
      <c r="I211" s="81"/>
      <c r="J211" s="81"/>
      <c r="K211" s="81"/>
      <c r="L211" s="81"/>
      <c r="M211" s="81"/>
      <c r="N211" s="81"/>
      <c r="O211" s="81"/>
      <c r="P211" s="81"/>
      <c r="Q211" s="81"/>
      <c r="R211" s="81"/>
      <c r="S211" s="81"/>
      <c r="T211" s="81"/>
      <c r="U211" s="81"/>
      <c r="V211" s="81"/>
      <c r="W211" s="81"/>
      <c r="X211" s="81"/>
      <c r="Y211" s="81"/>
      <c r="Z211" s="81"/>
      <c r="AA211" s="81"/>
      <c r="AB211" s="81"/>
    </row>
    <row r="212" spans="1:28" ht="12.75" customHeight="1">
      <c r="A212" s="92"/>
      <c r="B212" s="32"/>
      <c r="C212" s="31"/>
      <c r="D212" s="31"/>
      <c r="E212" s="31"/>
      <c r="F212" s="93"/>
      <c r="G212" s="32"/>
      <c r="H212" s="95"/>
      <c r="I212" s="81"/>
      <c r="J212" s="81"/>
      <c r="K212" s="81"/>
      <c r="L212" s="81"/>
      <c r="M212" s="81"/>
      <c r="N212" s="81"/>
      <c r="O212" s="81"/>
      <c r="P212" s="81"/>
      <c r="Q212" s="81"/>
      <c r="R212" s="81"/>
      <c r="S212" s="81"/>
      <c r="T212" s="81"/>
      <c r="U212" s="81"/>
      <c r="V212" s="81"/>
      <c r="W212" s="81"/>
      <c r="X212" s="81"/>
      <c r="Y212" s="81"/>
      <c r="Z212" s="81"/>
      <c r="AA212" s="81"/>
      <c r="AB212" s="81"/>
    </row>
    <row r="213" spans="1:28" ht="12.75" customHeight="1">
      <c r="A213" s="92"/>
      <c r="B213" s="32"/>
      <c r="C213" s="31"/>
      <c r="D213" s="31"/>
      <c r="E213" s="31"/>
      <c r="F213" s="93"/>
      <c r="G213" s="32"/>
      <c r="H213" s="95"/>
      <c r="I213" s="81"/>
      <c r="J213" s="81"/>
      <c r="K213" s="81"/>
      <c r="L213" s="81"/>
      <c r="M213" s="81"/>
      <c r="N213" s="81"/>
      <c r="O213" s="81"/>
      <c r="P213" s="81"/>
      <c r="Q213" s="81"/>
      <c r="R213" s="81"/>
      <c r="S213" s="81"/>
      <c r="T213" s="81"/>
      <c r="U213" s="81"/>
      <c r="V213" s="81"/>
      <c r="W213" s="81"/>
      <c r="X213" s="81"/>
      <c r="Y213" s="81"/>
      <c r="Z213" s="81"/>
      <c r="AA213" s="81"/>
      <c r="AB213" s="81"/>
    </row>
    <row r="214" spans="1:28" ht="12.75" customHeight="1">
      <c r="A214" s="92"/>
      <c r="B214" s="32"/>
      <c r="C214" s="31"/>
      <c r="D214" s="31"/>
      <c r="E214" s="31"/>
      <c r="F214" s="93"/>
      <c r="G214" s="32"/>
      <c r="H214" s="95"/>
      <c r="I214" s="81"/>
      <c r="J214" s="81"/>
      <c r="K214" s="81"/>
      <c r="L214" s="81"/>
      <c r="M214" s="81"/>
      <c r="N214" s="81"/>
      <c r="O214" s="81"/>
      <c r="P214" s="81"/>
      <c r="Q214" s="81"/>
      <c r="R214" s="81"/>
      <c r="S214" s="81"/>
      <c r="T214" s="81"/>
      <c r="U214" s="81"/>
      <c r="V214" s="81"/>
      <c r="W214" s="81"/>
      <c r="X214" s="81"/>
      <c r="Y214" s="81"/>
      <c r="Z214" s="81"/>
      <c r="AA214" s="81"/>
      <c r="AB214" s="81"/>
    </row>
    <row r="215" spans="1:28" ht="12.75" customHeight="1">
      <c r="A215" s="92"/>
      <c r="B215" s="32"/>
      <c r="C215" s="31"/>
      <c r="D215" s="31"/>
      <c r="E215" s="31"/>
      <c r="F215" s="93"/>
      <c r="G215" s="32"/>
      <c r="H215" s="95"/>
      <c r="I215" s="81"/>
      <c r="J215" s="81"/>
      <c r="K215" s="81"/>
      <c r="L215" s="81"/>
      <c r="M215" s="81"/>
      <c r="N215" s="81"/>
      <c r="O215" s="81"/>
      <c r="P215" s="81"/>
      <c r="Q215" s="81"/>
      <c r="R215" s="81"/>
      <c r="S215" s="81"/>
      <c r="T215" s="81"/>
      <c r="U215" s="81"/>
      <c r="V215" s="81"/>
      <c r="W215" s="81"/>
      <c r="X215" s="81"/>
      <c r="Y215" s="81"/>
      <c r="Z215" s="81"/>
      <c r="AA215" s="81"/>
      <c r="AB215" s="81"/>
    </row>
    <row r="216" spans="1:28" ht="12.75" customHeight="1">
      <c r="A216" s="92"/>
      <c r="B216" s="32"/>
      <c r="C216" s="31"/>
      <c r="D216" s="31"/>
      <c r="E216" s="31"/>
      <c r="F216" s="93"/>
      <c r="G216" s="32"/>
      <c r="H216" s="95"/>
      <c r="I216" s="81"/>
      <c r="J216" s="81"/>
      <c r="K216" s="81"/>
      <c r="L216" s="81"/>
      <c r="M216" s="81"/>
      <c r="N216" s="81"/>
      <c r="O216" s="81"/>
      <c r="P216" s="81"/>
      <c r="Q216" s="81"/>
      <c r="R216" s="81"/>
      <c r="S216" s="81"/>
      <c r="T216" s="81"/>
      <c r="U216" s="81"/>
      <c r="V216" s="81"/>
      <c r="W216" s="81"/>
      <c r="X216" s="81"/>
      <c r="Y216" s="81"/>
      <c r="Z216" s="81"/>
      <c r="AA216" s="81"/>
      <c r="AB216" s="81"/>
    </row>
    <row r="217" spans="1:28" ht="12.75" customHeight="1">
      <c r="A217" s="92"/>
      <c r="B217" s="32"/>
      <c r="C217" s="31"/>
      <c r="D217" s="31"/>
      <c r="E217" s="31"/>
      <c r="F217" s="93"/>
      <c r="G217" s="32"/>
      <c r="H217" s="95"/>
      <c r="I217" s="81"/>
      <c r="J217" s="81"/>
      <c r="K217" s="81"/>
      <c r="L217" s="81"/>
      <c r="M217" s="81"/>
      <c r="N217" s="81"/>
      <c r="O217" s="81"/>
      <c r="P217" s="81"/>
      <c r="Q217" s="81"/>
      <c r="R217" s="81"/>
      <c r="S217" s="81"/>
      <c r="T217" s="81"/>
      <c r="U217" s="81"/>
      <c r="V217" s="81"/>
      <c r="W217" s="81"/>
      <c r="X217" s="81"/>
      <c r="Y217" s="81"/>
      <c r="Z217" s="81"/>
      <c r="AA217" s="81"/>
      <c r="AB217" s="81"/>
    </row>
  </sheetData>
  <mergeCells count="3">
    <mergeCell ref="A5:B5"/>
    <mergeCell ref="C5:D5"/>
    <mergeCell ref="B7:C7"/>
  </mergeCells>
  <hyperlinks>
    <hyperlink ref="E6" location="Main!A1" display="Back To Main Page"/>
  </hyperlinks>
  <pageMargins left="0.7" right="0.7" top="0.75" bottom="0.75" header="0" footer="0"/>
  <pageSetup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453"/>
  <sheetViews>
    <sheetView zoomScale="90" zoomScaleNormal="90" workbookViewId="0">
      <selection activeCell="K13" sqref="K13"/>
    </sheetView>
  </sheetViews>
  <sheetFormatPr defaultColWidth="14.42578125" defaultRowHeight="15" customHeight="1"/>
  <cols>
    <col min="1" max="1" width="5.85546875" customWidth="1"/>
    <col min="2" max="2" width="10.28515625" customWidth="1"/>
    <col min="3" max="3" width="10.28515625" hidden="1" customWidth="1"/>
    <col min="4" max="4" width="33.28515625" customWidth="1"/>
    <col min="5" max="5" width="8" customWidth="1"/>
    <col min="6" max="6" width="13.7109375" customWidth="1"/>
    <col min="7" max="7" width="9.5703125" customWidth="1"/>
    <col min="8" max="8" width="11" customWidth="1"/>
    <col min="9" max="9" width="13.42578125" customWidth="1"/>
    <col min="10" max="10" width="21.7109375" customWidth="1"/>
    <col min="11" max="11" width="10.7109375" customWidth="1"/>
    <col min="12" max="12" width="10.5703125" customWidth="1"/>
    <col min="13" max="13" width="14.28515625" customWidth="1"/>
    <col min="14" max="15" width="14" customWidth="1"/>
    <col min="16" max="16" width="14.5703125" customWidth="1"/>
    <col min="17" max="17" width="17.7109375" customWidth="1"/>
    <col min="18" max="18" width="5.7109375" hidden="1" customWidth="1"/>
    <col min="19" max="19" width="12.7109375" customWidth="1"/>
    <col min="20" max="20" width="8.28515625" customWidth="1"/>
    <col min="21" max="38" width="9.28515625" customWidth="1"/>
  </cols>
  <sheetData>
    <row r="1" spans="1:38" ht="12.75" customHeight="1">
      <c r="A1" s="1"/>
      <c r="B1" s="1"/>
      <c r="C1" s="1"/>
      <c r="D1" s="1"/>
      <c r="E1" s="1"/>
      <c r="F1" s="6"/>
      <c r="G1" s="6"/>
      <c r="H1" s="6"/>
      <c r="I1" s="6"/>
      <c r="J1" s="1"/>
      <c r="K1" s="6"/>
      <c r="L1" s="6"/>
      <c r="M1" s="6"/>
      <c r="N1" s="1"/>
      <c r="O1" s="1"/>
      <c r="Q1" s="1"/>
      <c r="R1" s="6"/>
      <c r="S1" s="1"/>
      <c r="T1" s="1"/>
      <c r="U1" s="1"/>
      <c r="V1" s="1"/>
      <c r="W1" s="1"/>
      <c r="X1" s="1"/>
      <c r="Y1" s="1"/>
      <c r="Z1" s="1"/>
    </row>
    <row r="2" spans="1:38" ht="12" customHeight="1">
      <c r="A2" s="22"/>
      <c r="B2" s="22"/>
      <c r="C2" s="22"/>
      <c r="D2" s="22"/>
      <c r="E2" s="22"/>
      <c r="F2" s="96"/>
      <c r="G2" s="96"/>
      <c r="H2" s="96"/>
      <c r="I2" s="96"/>
      <c r="J2" s="22"/>
      <c r="K2" s="96"/>
      <c r="L2" s="96"/>
      <c r="M2" s="96"/>
      <c r="N2" s="22"/>
      <c r="O2" s="1"/>
      <c r="Q2" s="1"/>
      <c r="R2" s="6"/>
      <c r="S2" s="1"/>
      <c r="T2" s="1"/>
      <c r="U2" s="1"/>
      <c r="V2" s="1"/>
      <c r="W2" s="1"/>
      <c r="X2" s="1"/>
      <c r="Y2" s="1"/>
      <c r="Z2" s="1"/>
    </row>
    <row r="3" spans="1:38" ht="12.75" customHeight="1">
      <c r="A3" s="22"/>
      <c r="B3" s="2"/>
      <c r="C3" s="2"/>
      <c r="D3" s="2"/>
      <c r="E3" s="2"/>
      <c r="F3" s="2"/>
      <c r="G3" s="2"/>
      <c r="H3" s="2"/>
      <c r="I3" s="2"/>
      <c r="J3" s="3"/>
      <c r="K3" s="97"/>
      <c r="L3" s="96"/>
      <c r="M3" s="96"/>
      <c r="N3" s="22"/>
      <c r="O3" s="1"/>
      <c r="Q3" s="1"/>
      <c r="R3" s="6"/>
      <c r="S3" s="1"/>
      <c r="T3" s="1"/>
      <c r="U3" s="1"/>
      <c r="V3" s="1"/>
      <c r="W3" s="1"/>
      <c r="X3" s="1"/>
      <c r="Y3" s="1"/>
      <c r="Z3" s="1"/>
    </row>
    <row r="4" spans="1:38" ht="12.75" customHeight="1">
      <c r="A4" s="22"/>
      <c r="B4" s="2"/>
      <c r="C4" s="2"/>
      <c r="D4" s="2"/>
      <c r="E4" s="2"/>
      <c r="F4" s="2"/>
      <c r="G4" s="2"/>
      <c r="H4" s="2"/>
      <c r="I4" s="98"/>
      <c r="J4" s="3"/>
      <c r="K4" s="97"/>
      <c r="L4" s="96"/>
      <c r="M4" s="96"/>
      <c r="N4" s="22"/>
      <c r="O4" s="1"/>
      <c r="Q4" s="1"/>
      <c r="R4" s="6"/>
      <c r="S4" s="1"/>
      <c r="T4" s="1"/>
      <c r="U4" s="1"/>
      <c r="V4" s="1"/>
      <c r="W4" s="1"/>
      <c r="X4" s="1"/>
      <c r="Y4" s="1"/>
      <c r="Z4" s="1"/>
    </row>
    <row r="5" spans="1:38" ht="25.5" customHeight="1">
      <c r="A5" s="1"/>
      <c r="B5" s="1"/>
      <c r="C5" s="1"/>
      <c r="D5" s="1"/>
      <c r="E5" s="1"/>
      <c r="F5" s="6"/>
      <c r="G5" s="6"/>
      <c r="H5" s="6"/>
      <c r="I5" s="6"/>
      <c r="J5" s="1"/>
      <c r="K5" s="6"/>
      <c r="L5" s="62"/>
      <c r="M5" s="99" t="s">
        <v>311</v>
      </c>
      <c r="N5" s="1"/>
      <c r="O5" s="1"/>
      <c r="Q5" s="1"/>
      <c r="R5" s="6"/>
      <c r="S5" s="1"/>
      <c r="T5" s="1"/>
      <c r="U5" s="1"/>
      <c r="V5" s="1"/>
      <c r="W5" s="1"/>
      <c r="X5" s="1"/>
      <c r="Y5" s="1"/>
      <c r="Z5" s="1"/>
    </row>
    <row r="6" spans="1:38" ht="20.25" customHeight="1">
      <c r="A6" s="100" t="s">
        <v>1098</v>
      </c>
      <c r="D6" s="1"/>
      <c r="E6" s="1"/>
      <c r="F6" s="6"/>
      <c r="G6" s="6"/>
      <c r="H6" s="6"/>
      <c r="I6" s="6"/>
      <c r="J6" s="1"/>
      <c r="K6" s="6"/>
      <c r="L6" s="6"/>
      <c r="M6" s="101"/>
      <c r="N6" s="1"/>
      <c r="O6" s="1"/>
      <c r="Q6" s="1"/>
      <c r="R6" s="6"/>
      <c r="S6" s="1"/>
      <c r="T6" s="1"/>
      <c r="U6" s="1"/>
      <c r="V6" s="1"/>
      <c r="W6" s="1"/>
      <c r="X6" s="1"/>
      <c r="Y6" s="1"/>
      <c r="Z6" s="1"/>
    </row>
    <row r="7" spans="1:38" ht="12.75" customHeight="1">
      <c r="A7" s="1"/>
      <c r="B7" s="1"/>
      <c r="C7" s="1"/>
      <c r="D7" s="1"/>
      <c r="E7" s="1"/>
      <c r="F7" s="6"/>
      <c r="G7" s="6"/>
      <c r="H7" s="6"/>
      <c r="I7" s="6"/>
      <c r="J7" s="1"/>
      <c r="K7" s="6"/>
      <c r="L7" s="6"/>
      <c r="M7" s="101">
        <f>Main!B10</f>
        <v>45140</v>
      </c>
      <c r="N7" s="1"/>
      <c r="O7" s="1"/>
      <c r="Q7" s="1"/>
      <c r="R7" s="6"/>
      <c r="S7" s="1"/>
      <c r="T7" s="1"/>
      <c r="U7" s="1"/>
      <c r="V7" s="1"/>
      <c r="W7" s="1"/>
      <c r="X7" s="1"/>
      <c r="Y7" s="1"/>
    </row>
    <row r="8" spans="1:38" ht="12.75" customHeight="1">
      <c r="B8" s="102" t="s">
        <v>579</v>
      </c>
      <c r="C8" s="102"/>
      <c r="D8" s="102"/>
      <c r="E8" s="102"/>
      <c r="F8" s="6"/>
      <c r="G8" s="6"/>
      <c r="H8" s="6"/>
      <c r="I8" s="6"/>
      <c r="J8" s="1"/>
      <c r="K8" s="6"/>
      <c r="L8" s="6"/>
      <c r="M8" s="6"/>
      <c r="N8" s="1"/>
      <c r="O8" s="1"/>
      <c r="Q8" s="1"/>
      <c r="R8" s="6"/>
      <c r="S8" s="1"/>
      <c r="T8" s="1"/>
      <c r="U8" s="1"/>
      <c r="V8" s="1"/>
      <c r="W8" s="1"/>
      <c r="X8" s="1"/>
      <c r="Y8" s="1"/>
      <c r="Z8" s="1"/>
    </row>
    <row r="9" spans="1:38" ht="38.25" customHeight="1">
      <c r="A9" s="103" t="s">
        <v>16</v>
      </c>
      <c r="B9" s="104" t="s">
        <v>568</v>
      </c>
      <c r="C9" s="104"/>
      <c r="D9" s="105" t="s">
        <v>580</v>
      </c>
      <c r="E9" s="104" t="s">
        <v>581</v>
      </c>
      <c r="F9" s="104" t="s">
        <v>582</v>
      </c>
      <c r="G9" s="104" t="s">
        <v>583</v>
      </c>
      <c r="H9" s="104" t="s">
        <v>584</v>
      </c>
      <c r="I9" s="104" t="s">
        <v>585</v>
      </c>
      <c r="J9" s="103" t="s">
        <v>586</v>
      </c>
      <c r="K9" s="104" t="s">
        <v>587</v>
      </c>
      <c r="L9" s="106" t="s">
        <v>588</v>
      </c>
      <c r="M9" s="106" t="s">
        <v>589</v>
      </c>
      <c r="N9" s="104" t="s">
        <v>590</v>
      </c>
      <c r="O9" s="105" t="s">
        <v>591</v>
      </c>
      <c r="P9" s="104" t="s">
        <v>592</v>
      </c>
      <c r="Q9" s="1"/>
      <c r="R9" s="6"/>
      <c r="S9" s="1"/>
      <c r="T9" s="1"/>
      <c r="U9" s="1"/>
      <c r="V9" s="1"/>
      <c r="W9" s="1"/>
      <c r="X9" s="1"/>
    </row>
    <row r="10" spans="1:38" ht="14.25" customHeight="1">
      <c r="A10" s="300">
        <v>1</v>
      </c>
      <c r="B10" s="301">
        <v>45092</v>
      </c>
      <c r="C10" s="302"/>
      <c r="D10" s="303" t="s">
        <v>62</v>
      </c>
      <c r="E10" s="304" t="s">
        <v>593</v>
      </c>
      <c r="F10" s="248">
        <v>6800</v>
      </c>
      <c r="G10" s="251">
        <v>6400</v>
      </c>
      <c r="H10" s="305">
        <v>7150</v>
      </c>
      <c r="I10" s="306" t="s">
        <v>857</v>
      </c>
      <c r="J10" s="115" t="s">
        <v>968</v>
      </c>
      <c r="K10" s="115">
        <f>H10-F10</f>
        <v>350</v>
      </c>
      <c r="L10" s="116">
        <f>(F10*-0.7)/100</f>
        <v>-47.6</v>
      </c>
      <c r="M10" s="117">
        <f>(K10+L10)/F10</f>
        <v>4.4470588235294116E-2</v>
      </c>
      <c r="N10" s="279" t="s">
        <v>596</v>
      </c>
      <c r="O10" s="281">
        <v>45139</v>
      </c>
      <c r="P10" s="280" t="s">
        <v>312</v>
      </c>
      <c r="Q10" s="41"/>
      <c r="R10" s="41" t="s">
        <v>595</v>
      </c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</row>
    <row r="11" spans="1:38" ht="14.25" customHeight="1">
      <c r="A11" s="261">
        <v>2</v>
      </c>
      <c r="B11" s="108">
        <v>45111</v>
      </c>
      <c r="C11" s="262"/>
      <c r="D11" s="263" t="s">
        <v>82</v>
      </c>
      <c r="E11" s="109" t="s">
        <v>593</v>
      </c>
      <c r="F11" s="107" t="s">
        <v>886</v>
      </c>
      <c r="G11" s="110">
        <v>234</v>
      </c>
      <c r="H11" s="107"/>
      <c r="I11" s="107" t="s">
        <v>880</v>
      </c>
      <c r="J11" s="110" t="s">
        <v>594</v>
      </c>
      <c r="K11" s="110"/>
      <c r="L11" s="111"/>
      <c r="M11" s="112"/>
      <c r="N11" s="110"/>
      <c r="O11" s="276"/>
      <c r="P11" s="118">
        <f>VLOOKUP(D11,'MidCap Intra'!B58:C557,2,0)</f>
        <v>255.8</v>
      </c>
      <c r="Q11" s="41"/>
      <c r="R11" s="41" t="s">
        <v>595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</row>
    <row r="12" spans="1:38" ht="14.25" customHeight="1">
      <c r="A12" s="261">
        <v>3</v>
      </c>
      <c r="B12" s="108">
        <v>45112</v>
      </c>
      <c r="C12" s="262"/>
      <c r="D12" s="263" t="s">
        <v>388</v>
      </c>
      <c r="E12" s="109" t="s">
        <v>593</v>
      </c>
      <c r="F12" s="107" t="s">
        <v>887</v>
      </c>
      <c r="G12" s="110">
        <v>1395</v>
      </c>
      <c r="H12" s="107"/>
      <c r="I12" s="107" t="s">
        <v>882</v>
      </c>
      <c r="J12" s="110" t="s">
        <v>594</v>
      </c>
      <c r="K12" s="110"/>
      <c r="L12" s="111"/>
      <c r="M12" s="112"/>
      <c r="N12" s="110"/>
      <c r="O12" s="276"/>
      <c r="P12" s="118">
        <f>VLOOKUP(D12,'MidCap Intra'!B59:C558,2,0)</f>
        <v>1448.9</v>
      </c>
      <c r="Q12" s="41"/>
      <c r="R12" s="41" t="s">
        <v>608</v>
      </c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</row>
    <row r="13" spans="1:38" ht="14.25" customHeight="1">
      <c r="A13" s="282">
        <v>4</v>
      </c>
      <c r="B13" s="259">
        <v>45119</v>
      </c>
      <c r="C13" s="283"/>
      <c r="D13" s="284" t="s">
        <v>129</v>
      </c>
      <c r="E13" s="285" t="s">
        <v>593</v>
      </c>
      <c r="F13" s="258" t="s">
        <v>888</v>
      </c>
      <c r="G13" s="260">
        <v>1540</v>
      </c>
      <c r="H13" s="258"/>
      <c r="I13" s="258" t="s">
        <v>885</v>
      </c>
      <c r="J13" s="260" t="s">
        <v>594</v>
      </c>
      <c r="K13" s="260"/>
      <c r="L13" s="278"/>
      <c r="M13" s="286"/>
      <c r="N13" s="260"/>
      <c r="O13" s="287"/>
      <c r="P13" s="118">
        <f>VLOOKUP(D13,'MidCap Intra'!B63:C562,2,0)</f>
        <v>1662.25</v>
      </c>
      <c r="Q13" s="41"/>
      <c r="R13" s="41" t="s">
        <v>595</v>
      </c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</row>
    <row r="14" spans="1:38" ht="14.25" customHeight="1">
      <c r="A14" s="282">
        <v>5</v>
      </c>
      <c r="B14" s="259">
        <v>45120</v>
      </c>
      <c r="C14" s="283"/>
      <c r="D14" s="289" t="s">
        <v>431</v>
      </c>
      <c r="E14" s="285" t="s">
        <v>593</v>
      </c>
      <c r="F14" s="258" t="s">
        <v>890</v>
      </c>
      <c r="G14" s="260">
        <v>102</v>
      </c>
      <c r="H14" s="258"/>
      <c r="I14" s="258" t="s">
        <v>891</v>
      </c>
      <c r="J14" s="260" t="s">
        <v>594</v>
      </c>
      <c r="K14" s="260"/>
      <c r="L14" s="278"/>
      <c r="M14" s="286"/>
      <c r="N14" s="260"/>
      <c r="O14" s="287"/>
      <c r="P14" s="118">
        <f>VLOOKUP(D14,'MidCap Intra'!B64:C563,2,0)</f>
        <v>112.15</v>
      </c>
      <c r="Q14" s="41"/>
      <c r="R14" s="41" t="s">
        <v>595</v>
      </c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</row>
    <row r="15" spans="1:38" ht="14.25" customHeight="1">
      <c r="A15" s="282">
        <v>6</v>
      </c>
      <c r="B15" s="259">
        <v>45125</v>
      </c>
      <c r="C15" s="283"/>
      <c r="D15" s="289" t="s">
        <v>215</v>
      </c>
      <c r="E15" s="285" t="s">
        <v>593</v>
      </c>
      <c r="F15" s="258" t="s">
        <v>898</v>
      </c>
      <c r="G15" s="260">
        <v>548</v>
      </c>
      <c r="H15" s="258"/>
      <c r="I15" s="258" t="s">
        <v>899</v>
      </c>
      <c r="J15" s="260" t="s">
        <v>594</v>
      </c>
      <c r="K15" s="260"/>
      <c r="L15" s="278"/>
      <c r="M15" s="286"/>
      <c r="N15" s="260"/>
      <c r="O15" s="287"/>
      <c r="P15" s="118">
        <f>VLOOKUP(D15,'MidCap Intra'!B67:C566,2,0)</f>
        <v>611.85</v>
      </c>
      <c r="Q15" s="41"/>
      <c r="R15" s="41" t="s">
        <v>595</v>
      </c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</row>
    <row r="16" spans="1:38" ht="14.25" customHeight="1">
      <c r="A16" s="282">
        <v>7</v>
      </c>
      <c r="B16" s="259">
        <v>45125</v>
      </c>
      <c r="C16" s="283"/>
      <c r="D16" s="289" t="s">
        <v>500</v>
      </c>
      <c r="E16" s="285" t="s">
        <v>593</v>
      </c>
      <c r="F16" s="258" t="s">
        <v>900</v>
      </c>
      <c r="G16" s="260">
        <v>168</v>
      </c>
      <c r="H16" s="258"/>
      <c r="I16" s="258" t="s">
        <v>901</v>
      </c>
      <c r="J16" s="260" t="s">
        <v>594</v>
      </c>
      <c r="K16" s="260"/>
      <c r="L16" s="278"/>
      <c r="M16" s="286"/>
      <c r="N16" s="260"/>
      <c r="O16" s="287"/>
      <c r="P16" s="118">
        <f>VLOOKUP(D16,'MidCap Intra'!B68:C567,2,0)</f>
        <v>183.2</v>
      </c>
      <c r="Q16" s="41"/>
      <c r="R16" s="41" t="s">
        <v>595</v>
      </c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</row>
    <row r="17" spans="1:38" ht="14.25" customHeight="1">
      <c r="A17" s="282">
        <v>8</v>
      </c>
      <c r="B17" s="259">
        <v>45133</v>
      </c>
      <c r="C17" s="283"/>
      <c r="D17" s="284" t="s">
        <v>429</v>
      </c>
      <c r="E17" s="285" t="s">
        <v>593</v>
      </c>
      <c r="F17" s="258" t="s">
        <v>908</v>
      </c>
      <c r="G17" s="260">
        <v>299</v>
      </c>
      <c r="H17" s="258"/>
      <c r="I17" s="258" t="s">
        <v>909</v>
      </c>
      <c r="J17" s="260" t="s">
        <v>594</v>
      </c>
      <c r="K17" s="260"/>
      <c r="L17" s="278"/>
      <c r="M17" s="286"/>
      <c r="N17" s="260"/>
      <c r="O17" s="287"/>
      <c r="P17" s="118">
        <f>VLOOKUP(D17,'MidCap Intra'!B69:C568,2,0)</f>
        <v>339.6</v>
      </c>
      <c r="Q17" s="41"/>
      <c r="R17" s="41" t="s">
        <v>595</v>
      </c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</row>
    <row r="18" spans="1:38" ht="14.25" customHeight="1">
      <c r="A18" s="282">
        <v>9</v>
      </c>
      <c r="B18" s="259">
        <v>45133</v>
      </c>
      <c r="C18" s="283"/>
      <c r="D18" s="289" t="s">
        <v>74</v>
      </c>
      <c r="E18" s="285" t="s">
        <v>593</v>
      </c>
      <c r="F18" s="258" t="s">
        <v>910</v>
      </c>
      <c r="G18" s="260">
        <v>185</v>
      </c>
      <c r="H18" s="258"/>
      <c r="I18" s="258" t="s">
        <v>911</v>
      </c>
      <c r="J18" s="260" t="s">
        <v>594</v>
      </c>
      <c r="K18" s="260"/>
      <c r="L18" s="278"/>
      <c r="M18" s="286"/>
      <c r="N18" s="260"/>
      <c r="O18" s="287"/>
      <c r="P18" s="118" t="e">
        <f>VLOOKUP(D18,'MidCap Intra'!B70:C569,2,0)</f>
        <v>#N/A</v>
      </c>
      <c r="Q18" s="41"/>
      <c r="R18" s="41" t="s">
        <v>595</v>
      </c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</row>
    <row r="19" spans="1:38" ht="14.25" customHeight="1">
      <c r="A19" s="261">
        <v>10</v>
      </c>
      <c r="B19" s="108">
        <v>45133</v>
      </c>
      <c r="C19" s="262"/>
      <c r="D19" s="290" t="s">
        <v>492</v>
      </c>
      <c r="E19" s="285" t="s">
        <v>593</v>
      </c>
      <c r="F19" s="107" t="s">
        <v>913</v>
      </c>
      <c r="G19" s="110">
        <v>118</v>
      </c>
      <c r="H19" s="107"/>
      <c r="I19" s="107" t="s">
        <v>914</v>
      </c>
      <c r="J19" s="110" t="s">
        <v>594</v>
      </c>
      <c r="K19" s="260"/>
      <c r="L19" s="278"/>
      <c r="M19" s="286"/>
      <c r="N19" s="260"/>
      <c r="O19" s="287"/>
      <c r="P19" s="118">
        <f>VLOOKUP(D19,'MidCap Intra'!B71:C570,2,0)</f>
        <v>125.1</v>
      </c>
      <c r="Q19" s="41"/>
      <c r="R19" s="41" t="s">
        <v>595</v>
      </c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</row>
    <row r="20" spans="1:38" ht="14.25" customHeight="1">
      <c r="A20" s="282">
        <v>11</v>
      </c>
      <c r="B20" s="259">
        <v>45134</v>
      </c>
      <c r="C20" s="283"/>
      <c r="D20" s="284" t="s">
        <v>151</v>
      </c>
      <c r="E20" s="285" t="s">
        <v>593</v>
      </c>
      <c r="F20" s="258" t="s">
        <v>915</v>
      </c>
      <c r="G20" s="260">
        <v>164</v>
      </c>
      <c r="H20" s="258"/>
      <c r="I20" s="258" t="s">
        <v>916</v>
      </c>
      <c r="J20" s="260" t="s">
        <v>594</v>
      </c>
      <c r="K20" s="260"/>
      <c r="L20" s="278"/>
      <c r="M20" s="286"/>
      <c r="N20" s="260"/>
      <c r="O20" s="287"/>
      <c r="P20" s="118">
        <f>VLOOKUP(D20,'MidCap Intra'!B72:C571,2,0)</f>
        <v>173.7</v>
      </c>
      <c r="Q20" s="41"/>
      <c r="R20" s="41" t="s">
        <v>595</v>
      </c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</row>
    <row r="21" spans="1:38" ht="15" customHeight="1">
      <c r="A21" s="282">
        <v>12</v>
      </c>
      <c r="B21" s="259">
        <v>45135</v>
      </c>
      <c r="C21" s="283"/>
      <c r="D21" s="289" t="s">
        <v>460</v>
      </c>
      <c r="E21" s="285" t="s">
        <v>593</v>
      </c>
      <c r="F21" s="258" t="s">
        <v>921</v>
      </c>
      <c r="G21" s="260">
        <v>1840</v>
      </c>
      <c r="H21" s="258"/>
      <c r="I21" s="258" t="s">
        <v>884</v>
      </c>
      <c r="J21" s="260" t="s">
        <v>594</v>
      </c>
      <c r="K21" s="260"/>
      <c r="L21" s="278"/>
      <c r="M21" s="286"/>
      <c r="N21" s="260"/>
      <c r="O21" s="287"/>
      <c r="P21" s="118">
        <f>VLOOKUP(D21,'MidCap Intra'!B73:C572,2,0)</f>
        <v>2026</v>
      </c>
      <c r="R21" s="41" t="s">
        <v>595</v>
      </c>
    </row>
    <row r="22" spans="1:38" ht="15" customHeight="1">
      <c r="A22" s="282">
        <v>13</v>
      </c>
      <c r="B22" s="259">
        <v>45139</v>
      </c>
      <c r="C22" s="283"/>
      <c r="D22" s="284" t="s">
        <v>302</v>
      </c>
      <c r="E22" s="285" t="s">
        <v>593</v>
      </c>
      <c r="F22" s="258" t="s">
        <v>957</v>
      </c>
      <c r="G22" s="260">
        <v>2880</v>
      </c>
      <c r="H22" s="258"/>
      <c r="I22" s="258" t="s">
        <v>958</v>
      </c>
      <c r="J22" s="260" t="s">
        <v>594</v>
      </c>
      <c r="K22" s="260"/>
      <c r="L22" s="278"/>
      <c r="M22" s="286"/>
      <c r="N22" s="260"/>
      <c r="O22" s="287"/>
      <c r="P22" s="118">
        <f>VLOOKUP(D22,'MidCap Intra'!B74:C573,2,0)</f>
        <v>3059.75</v>
      </c>
    </row>
    <row r="23" spans="1:38" ht="15" customHeight="1">
      <c r="A23" s="282"/>
      <c r="B23" s="259"/>
      <c r="C23" s="283"/>
      <c r="D23" s="284"/>
      <c r="E23" s="285"/>
      <c r="F23" s="258"/>
      <c r="G23" s="260"/>
      <c r="H23" s="258"/>
      <c r="I23" s="258"/>
      <c r="J23" s="260"/>
      <c r="K23" s="260"/>
      <c r="L23" s="278"/>
      <c r="M23" s="286"/>
      <c r="N23" s="260"/>
      <c r="O23" s="287"/>
      <c r="P23" s="278"/>
    </row>
    <row r="24" spans="1:38" ht="15" customHeight="1">
      <c r="A24" s="282"/>
      <c r="B24" s="259"/>
      <c r="C24" s="283"/>
      <c r="D24" s="284"/>
      <c r="E24" s="285"/>
      <c r="F24" s="258"/>
      <c r="G24" s="260"/>
      <c r="H24" s="258"/>
      <c r="I24" s="258"/>
      <c r="J24" s="260"/>
      <c r="K24" s="260"/>
      <c r="L24" s="278"/>
      <c r="M24" s="286"/>
      <c r="N24" s="260"/>
      <c r="O24" s="287"/>
      <c r="P24" s="278"/>
    </row>
    <row r="29" spans="1:38" ht="14.25" customHeight="1">
      <c r="A29" s="119"/>
      <c r="B29" s="120"/>
      <c r="C29" s="121"/>
      <c r="D29" s="122"/>
      <c r="E29" s="123"/>
      <c r="F29" s="123"/>
      <c r="G29" s="119"/>
      <c r="H29" s="123"/>
      <c r="I29" s="124"/>
      <c r="J29" s="125"/>
      <c r="K29" s="125"/>
      <c r="L29" s="126"/>
      <c r="M29" s="127"/>
      <c r="N29" s="128"/>
      <c r="O29" s="129"/>
      <c r="P29" s="130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</row>
    <row r="30" spans="1:38" ht="12" customHeight="1">
      <c r="A30" s="131" t="s">
        <v>597</v>
      </c>
      <c r="B30" s="132"/>
      <c r="C30" s="133"/>
      <c r="E30" s="134"/>
      <c r="F30" s="134"/>
      <c r="G30" s="134"/>
      <c r="H30" s="134"/>
      <c r="I30" s="134"/>
      <c r="J30" s="135"/>
      <c r="K30" s="134"/>
      <c r="L30" s="136"/>
      <c r="M30" s="62"/>
      <c r="N30" s="135"/>
      <c r="O30" s="133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</row>
    <row r="31" spans="1:38" ht="12" customHeight="1">
      <c r="A31" s="137" t="s">
        <v>598</v>
      </c>
      <c r="B31" s="131"/>
      <c r="C31" s="131"/>
      <c r="D31" s="131"/>
      <c r="E31" s="41"/>
      <c r="F31" s="138" t="s">
        <v>599</v>
      </c>
      <c r="G31" s="6"/>
      <c r="H31" s="6"/>
      <c r="I31" s="6"/>
      <c r="J31" s="139"/>
      <c r="K31" s="140"/>
      <c r="L31" s="140"/>
      <c r="M31" s="141"/>
      <c r="N31" s="1"/>
      <c r="O31" s="142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</row>
    <row r="32" spans="1:38" ht="12" customHeight="1">
      <c r="A32" s="131" t="s">
        <v>600</v>
      </c>
      <c r="B32" s="131"/>
      <c r="C32" s="131"/>
      <c r="D32" s="131" t="s">
        <v>601</v>
      </c>
      <c r="E32" s="6"/>
      <c r="F32" s="138" t="s">
        <v>602</v>
      </c>
      <c r="G32" s="6"/>
      <c r="H32" s="6"/>
      <c r="I32" s="6"/>
      <c r="J32" s="139"/>
      <c r="K32" s="140"/>
      <c r="L32" s="140"/>
      <c r="M32" s="141"/>
      <c r="N32" s="1"/>
      <c r="O32" s="142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</row>
    <row r="33" spans="1:38" ht="12" customHeight="1">
      <c r="A33" s="131"/>
      <c r="B33" s="131"/>
      <c r="C33" s="131"/>
      <c r="D33" s="131"/>
      <c r="E33" s="6"/>
      <c r="F33" s="6"/>
      <c r="G33" s="6"/>
      <c r="H33" s="6"/>
      <c r="I33" s="6"/>
      <c r="J33" s="143"/>
      <c r="K33" s="140"/>
      <c r="L33" s="140"/>
      <c r="M33" s="6"/>
      <c r="N33" s="144"/>
      <c r="O33" s="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</row>
    <row r="34" spans="1:38" ht="12.75" customHeight="1">
      <c r="A34" s="1"/>
      <c r="B34" s="145" t="s">
        <v>603</v>
      </c>
      <c r="C34" s="145"/>
      <c r="D34" s="145"/>
      <c r="E34" s="145"/>
      <c r="F34" s="146"/>
      <c r="G34" s="6"/>
      <c r="H34" s="6"/>
      <c r="I34" s="147"/>
      <c r="J34" s="148"/>
      <c r="K34" s="149"/>
      <c r="L34" s="148"/>
      <c r="M34" s="6"/>
      <c r="N34" s="1"/>
      <c r="O34" s="1"/>
      <c r="P34" s="41"/>
      <c r="R34" s="62"/>
      <c r="S34" s="1"/>
      <c r="T34" s="1"/>
      <c r="U34" s="1"/>
      <c r="V34" s="1"/>
      <c r="W34" s="1"/>
      <c r="X34" s="1"/>
      <c r="Y34" s="1"/>
      <c r="Z34" s="1"/>
    </row>
    <row r="35" spans="1:38" ht="38.25" customHeight="1">
      <c r="A35" s="150" t="s">
        <v>16</v>
      </c>
      <c r="B35" s="150" t="s">
        <v>568</v>
      </c>
      <c r="C35" s="150"/>
      <c r="D35" s="91" t="s">
        <v>580</v>
      </c>
      <c r="E35" s="150" t="s">
        <v>581</v>
      </c>
      <c r="F35" s="150" t="s">
        <v>582</v>
      </c>
      <c r="G35" s="150" t="s">
        <v>604</v>
      </c>
      <c r="H35" s="150" t="s">
        <v>584</v>
      </c>
      <c r="I35" s="150" t="s">
        <v>585</v>
      </c>
      <c r="J35" s="106" t="s">
        <v>586</v>
      </c>
      <c r="K35" s="104" t="s">
        <v>605</v>
      </c>
      <c r="L35" s="151" t="s">
        <v>588</v>
      </c>
      <c r="M35" s="106" t="s">
        <v>589</v>
      </c>
      <c r="N35" s="103" t="s">
        <v>590</v>
      </c>
      <c r="O35" s="91" t="s">
        <v>591</v>
      </c>
      <c r="P35" s="41"/>
      <c r="Q35" s="1"/>
      <c r="R35" s="62"/>
      <c r="S35" s="62"/>
      <c r="T35" s="62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</row>
    <row r="36" spans="1:38" ht="13.5" customHeight="1">
      <c r="A36" s="261">
        <v>1</v>
      </c>
      <c r="B36" s="108">
        <v>45128</v>
      </c>
      <c r="C36" s="262"/>
      <c r="D36" s="263" t="s">
        <v>114</v>
      </c>
      <c r="E36" s="109" t="s">
        <v>606</v>
      </c>
      <c r="F36" s="107" t="s">
        <v>904</v>
      </c>
      <c r="G36" s="110">
        <v>129.9</v>
      </c>
      <c r="H36" s="107"/>
      <c r="I36" s="107" t="s">
        <v>905</v>
      </c>
      <c r="J36" s="110" t="s">
        <v>594</v>
      </c>
      <c r="K36" s="110"/>
      <c r="L36" s="111"/>
      <c r="M36" s="112"/>
      <c r="N36" s="277"/>
      <c r="O36" s="287"/>
      <c r="P36" s="41"/>
      <c r="Q36" s="272"/>
      <c r="R36" s="41" t="s">
        <v>595</v>
      </c>
      <c r="S36" s="41"/>
      <c r="T36" s="288"/>
      <c r="U36" s="288"/>
      <c r="V36" s="288"/>
      <c r="W36" s="288"/>
      <c r="X36" s="288"/>
      <c r="Y36" s="288"/>
      <c r="Z36" s="288"/>
      <c r="AA36" s="288"/>
      <c r="AB36" s="288"/>
      <c r="AC36" s="288"/>
      <c r="AD36" s="288"/>
      <c r="AE36" s="288"/>
      <c r="AF36" s="288"/>
      <c r="AG36" s="288"/>
      <c r="AH36" s="288"/>
      <c r="AI36" s="288"/>
      <c r="AJ36" s="288"/>
      <c r="AK36" s="288"/>
      <c r="AL36" s="288"/>
    </row>
    <row r="37" spans="1:38" ht="13.5" customHeight="1">
      <c r="A37" s="282">
        <v>2</v>
      </c>
      <c r="B37" s="259">
        <v>45135</v>
      </c>
      <c r="C37" s="283"/>
      <c r="D37" s="284" t="s">
        <v>918</v>
      </c>
      <c r="E37" s="285" t="s">
        <v>606</v>
      </c>
      <c r="F37" s="258" t="s">
        <v>919</v>
      </c>
      <c r="G37" s="260">
        <v>9390</v>
      </c>
      <c r="H37" s="258"/>
      <c r="I37" s="258" t="s">
        <v>920</v>
      </c>
      <c r="J37" s="260" t="s">
        <v>594</v>
      </c>
      <c r="K37" s="260"/>
      <c r="L37" s="278"/>
      <c r="M37" s="286"/>
      <c r="N37" s="260"/>
      <c r="O37" s="287"/>
      <c r="P37" s="41"/>
      <c r="Q37" s="272"/>
      <c r="R37" s="41" t="s">
        <v>595</v>
      </c>
      <c r="S37" s="41"/>
      <c r="T37" s="288"/>
      <c r="U37" s="288"/>
      <c r="V37" s="288"/>
      <c r="W37" s="288"/>
      <c r="X37" s="288"/>
      <c r="Y37" s="288"/>
      <c r="Z37" s="288"/>
      <c r="AA37" s="288"/>
      <c r="AB37" s="288"/>
      <c r="AC37" s="288"/>
      <c r="AD37" s="288"/>
      <c r="AE37" s="288"/>
      <c r="AF37" s="288"/>
      <c r="AG37" s="288"/>
      <c r="AH37" s="288"/>
      <c r="AI37" s="288"/>
      <c r="AJ37" s="288"/>
      <c r="AK37" s="288"/>
      <c r="AL37" s="288"/>
    </row>
    <row r="38" spans="1:38" ht="13.5" customHeight="1">
      <c r="A38" s="296">
        <v>3</v>
      </c>
      <c r="B38" s="266">
        <v>45135</v>
      </c>
      <c r="C38" s="297"/>
      <c r="D38" s="298" t="s">
        <v>922</v>
      </c>
      <c r="E38" s="299" t="s">
        <v>606</v>
      </c>
      <c r="F38" s="265">
        <v>1807.5</v>
      </c>
      <c r="G38" s="247">
        <v>1750</v>
      </c>
      <c r="H38" s="265">
        <v>1882.5</v>
      </c>
      <c r="I38" s="265" t="s">
        <v>923</v>
      </c>
      <c r="J38" s="115" t="s">
        <v>906</v>
      </c>
      <c r="K38" s="115">
        <f t="shared" ref="K38" si="0">H38-F38</f>
        <v>75</v>
      </c>
      <c r="L38" s="116">
        <f t="shared" ref="L38" si="1">(F38*-0.7)/100</f>
        <v>-12.6525</v>
      </c>
      <c r="M38" s="117">
        <f t="shared" ref="M38" si="2">(K38+L38)/F38</f>
        <v>3.4493775933609958E-2</v>
      </c>
      <c r="N38" s="279" t="s">
        <v>596</v>
      </c>
      <c r="O38" s="281">
        <v>45139</v>
      </c>
      <c r="P38" s="41"/>
      <c r="Q38" s="272"/>
      <c r="R38" s="41" t="s">
        <v>595</v>
      </c>
      <c r="S38" s="41"/>
      <c r="T38" s="288"/>
      <c r="U38" s="288"/>
      <c r="V38" s="288"/>
      <c r="W38" s="288"/>
      <c r="X38" s="288"/>
      <c r="Y38" s="288"/>
      <c r="Z38" s="288"/>
      <c r="AA38" s="288"/>
      <c r="AB38" s="288"/>
      <c r="AC38" s="288"/>
      <c r="AD38" s="288"/>
      <c r="AE38" s="288"/>
      <c r="AF38" s="288"/>
      <c r="AG38" s="288"/>
      <c r="AH38" s="288"/>
      <c r="AI38" s="288"/>
      <c r="AJ38" s="288"/>
      <c r="AK38" s="288"/>
      <c r="AL38" s="288"/>
    </row>
    <row r="39" spans="1:38" ht="13.5" customHeight="1">
      <c r="A39" s="296">
        <v>4</v>
      </c>
      <c r="B39" s="266">
        <v>45139</v>
      </c>
      <c r="C39" s="297"/>
      <c r="D39" s="298" t="s">
        <v>54</v>
      </c>
      <c r="E39" s="299" t="s">
        <v>606</v>
      </c>
      <c r="F39" s="265">
        <v>453</v>
      </c>
      <c r="G39" s="247">
        <v>440</v>
      </c>
      <c r="H39" s="265">
        <v>462.5</v>
      </c>
      <c r="I39" s="265" t="s">
        <v>959</v>
      </c>
      <c r="J39" s="115" t="s">
        <v>894</v>
      </c>
      <c r="K39" s="115">
        <f t="shared" ref="K39" si="3">H39-F39</f>
        <v>9.5</v>
      </c>
      <c r="L39" s="116">
        <f>(F39*-0.07)/100</f>
        <v>-0.31710000000000005</v>
      </c>
      <c r="M39" s="117">
        <f t="shared" ref="M39" si="4">(K39+L39)/F39</f>
        <v>2.0271302428256071E-2</v>
      </c>
      <c r="N39" s="279" t="s">
        <v>596</v>
      </c>
      <c r="O39" s="281">
        <v>45139</v>
      </c>
      <c r="P39" s="41"/>
      <c r="Q39" s="272"/>
      <c r="R39" s="41"/>
      <c r="S39" s="41"/>
      <c r="T39" s="288"/>
      <c r="U39" s="288"/>
      <c r="V39" s="288"/>
      <c r="W39" s="288"/>
      <c r="X39" s="288"/>
      <c r="Y39" s="288"/>
      <c r="Z39" s="288"/>
      <c r="AA39" s="288"/>
      <c r="AB39" s="288"/>
      <c r="AC39" s="288"/>
      <c r="AD39" s="288"/>
      <c r="AE39" s="288"/>
      <c r="AF39" s="288"/>
      <c r="AG39" s="288"/>
      <c r="AH39" s="288"/>
      <c r="AI39" s="288"/>
      <c r="AJ39" s="288"/>
      <c r="AK39" s="288"/>
      <c r="AL39" s="288"/>
    </row>
    <row r="40" spans="1:38" ht="13.5" customHeight="1">
      <c r="A40" s="282">
        <v>5</v>
      </c>
      <c r="B40" s="259">
        <v>45139</v>
      </c>
      <c r="C40" s="283"/>
      <c r="D40" s="284" t="s">
        <v>237</v>
      </c>
      <c r="E40" s="285" t="s">
        <v>606</v>
      </c>
      <c r="F40" s="258" t="s">
        <v>966</v>
      </c>
      <c r="G40" s="260">
        <v>604</v>
      </c>
      <c r="H40" s="258"/>
      <c r="I40" s="258" t="s">
        <v>967</v>
      </c>
      <c r="J40" s="260" t="s">
        <v>594</v>
      </c>
      <c r="K40" s="260"/>
      <c r="L40" s="278"/>
      <c r="M40" s="286"/>
      <c r="N40" s="260"/>
      <c r="O40" s="287"/>
      <c r="P40" s="41"/>
      <c r="Q40" s="272"/>
      <c r="R40" s="41"/>
      <c r="S40" s="41"/>
      <c r="T40" s="288"/>
      <c r="U40" s="288"/>
      <c r="V40" s="288"/>
      <c r="W40" s="288"/>
      <c r="X40" s="288"/>
      <c r="Y40" s="288"/>
      <c r="Z40" s="288"/>
      <c r="AA40" s="288"/>
      <c r="AB40" s="288"/>
      <c r="AC40" s="288"/>
      <c r="AD40" s="288"/>
      <c r="AE40" s="288"/>
      <c r="AF40" s="288"/>
      <c r="AG40" s="288"/>
      <c r="AH40" s="288"/>
      <c r="AI40" s="288"/>
      <c r="AJ40" s="288"/>
      <c r="AK40" s="288"/>
      <c r="AL40" s="288"/>
    </row>
    <row r="41" spans="1:38" ht="13.5" customHeight="1">
      <c r="A41" s="282"/>
      <c r="B41" s="259"/>
      <c r="C41" s="283"/>
      <c r="D41" s="284"/>
      <c r="E41" s="285"/>
      <c r="F41" s="258"/>
      <c r="G41" s="260"/>
      <c r="H41" s="258"/>
      <c r="I41" s="258"/>
      <c r="J41" s="260"/>
      <c r="K41" s="260"/>
      <c r="L41" s="278"/>
      <c r="M41" s="286"/>
      <c r="N41" s="260"/>
      <c r="O41" s="287"/>
      <c r="P41" s="41"/>
      <c r="Q41" s="272"/>
      <c r="R41" s="41"/>
      <c r="S41" s="41"/>
      <c r="T41" s="288"/>
      <c r="U41" s="288"/>
      <c r="V41" s="288"/>
      <c r="W41" s="288"/>
      <c r="X41" s="288"/>
      <c r="Y41" s="288"/>
      <c r="Z41" s="288"/>
      <c r="AA41" s="288"/>
      <c r="AB41" s="288"/>
      <c r="AC41" s="288"/>
      <c r="AD41" s="288"/>
      <c r="AE41" s="288"/>
      <c r="AF41" s="288"/>
      <c r="AG41" s="288"/>
      <c r="AH41" s="288"/>
      <c r="AI41" s="288"/>
      <c r="AJ41" s="288"/>
      <c r="AK41" s="288"/>
      <c r="AL41" s="288"/>
    </row>
    <row r="42" spans="1:38" ht="13.5" customHeight="1">
      <c r="A42" s="282"/>
      <c r="B42" s="259"/>
      <c r="C42" s="283"/>
      <c r="D42" s="284"/>
      <c r="E42" s="285"/>
      <c r="F42" s="258"/>
      <c r="G42" s="260"/>
      <c r="H42" s="258"/>
      <c r="I42" s="258"/>
      <c r="J42" s="260"/>
      <c r="K42" s="260"/>
      <c r="L42" s="278"/>
      <c r="M42" s="286"/>
      <c r="N42" s="260"/>
      <c r="O42" s="287"/>
      <c r="P42" s="41"/>
      <c r="Q42" s="272"/>
      <c r="R42" s="41"/>
      <c r="S42" s="41"/>
      <c r="T42" s="288"/>
      <c r="U42" s="288"/>
      <c r="V42" s="288"/>
      <c r="W42" s="288"/>
      <c r="X42" s="288"/>
      <c r="Y42" s="288"/>
      <c r="Z42" s="288"/>
      <c r="AA42" s="288"/>
      <c r="AB42" s="288"/>
      <c r="AC42" s="288"/>
      <c r="AD42" s="288"/>
      <c r="AE42" s="288"/>
      <c r="AF42" s="288"/>
      <c r="AG42" s="288"/>
      <c r="AH42" s="288"/>
      <c r="AI42" s="288"/>
      <c r="AJ42" s="288"/>
      <c r="AK42" s="288"/>
      <c r="AL42" s="288"/>
    </row>
    <row r="44" spans="1:38" ht="44.25" customHeight="1">
      <c r="A44" s="131" t="s">
        <v>597</v>
      </c>
      <c r="B44" s="152"/>
      <c r="C44" s="152"/>
      <c r="D44" s="1"/>
      <c r="E44" s="6"/>
      <c r="F44" s="6"/>
      <c r="G44" s="6"/>
      <c r="H44" s="6" t="s">
        <v>609</v>
      </c>
      <c r="I44" s="6"/>
      <c r="J44" s="6"/>
      <c r="K44" s="127"/>
      <c r="L44" s="153"/>
      <c r="M44" s="127"/>
      <c r="N44" s="128"/>
      <c r="O44" s="127"/>
      <c r="P44" s="41"/>
      <c r="Q44" s="1"/>
      <c r="R44" s="6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38" ht="12.75" customHeight="1">
      <c r="A45" s="137" t="s">
        <v>598</v>
      </c>
      <c r="B45" s="131"/>
      <c r="C45" s="131"/>
      <c r="D45" s="131"/>
      <c r="E45" s="41"/>
      <c r="F45" s="138" t="s">
        <v>599</v>
      </c>
      <c r="G45" s="62"/>
      <c r="H45" s="41"/>
      <c r="I45" s="62"/>
      <c r="J45" s="6"/>
      <c r="K45" s="154"/>
      <c r="L45" s="155"/>
      <c r="M45" s="6"/>
      <c r="N45" s="121"/>
      <c r="O45" s="156"/>
      <c r="P45" s="41"/>
      <c r="Q45" s="41"/>
      <c r="R45" s="6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</row>
    <row r="46" spans="1:38" ht="14.25" customHeight="1">
      <c r="A46" s="137"/>
      <c r="B46" s="131"/>
      <c r="C46" s="131"/>
      <c r="D46" s="131"/>
      <c r="E46" s="6"/>
      <c r="F46" s="138" t="s">
        <v>602</v>
      </c>
      <c r="G46" s="62"/>
      <c r="H46" s="41"/>
      <c r="I46" s="62"/>
      <c r="J46" s="6"/>
      <c r="K46" s="154"/>
      <c r="L46" s="155"/>
      <c r="M46" s="6"/>
      <c r="N46" s="121"/>
      <c r="O46" s="156"/>
      <c r="P46" s="41"/>
      <c r="Q46" s="41"/>
      <c r="R46" s="6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</row>
    <row r="47" spans="1:38" ht="14.25" customHeight="1">
      <c r="A47" s="131"/>
      <c r="B47" s="131"/>
      <c r="C47" s="131"/>
      <c r="D47" s="131"/>
      <c r="E47" s="6"/>
      <c r="F47" s="6"/>
      <c r="G47" s="6"/>
      <c r="H47" s="6"/>
      <c r="I47" s="6"/>
      <c r="J47" s="143"/>
      <c r="K47" s="140"/>
      <c r="L47" s="141"/>
      <c r="M47" s="6"/>
      <c r="N47" s="144"/>
      <c r="O47" s="1"/>
      <c r="P47" s="41"/>
      <c r="Q47" s="41"/>
      <c r="R47" s="6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</row>
    <row r="48" spans="1:38" ht="12.75" customHeight="1">
      <c r="A48" s="157" t="s">
        <v>610</v>
      </c>
      <c r="B48" s="157"/>
      <c r="C48" s="157"/>
      <c r="D48" s="157"/>
      <c r="E48" s="6"/>
      <c r="F48" s="6"/>
      <c r="G48" s="6"/>
      <c r="H48" s="6"/>
      <c r="I48" s="6"/>
      <c r="J48" s="6"/>
      <c r="K48" s="6"/>
      <c r="L48" s="6"/>
      <c r="M48" s="6"/>
      <c r="N48" s="6"/>
      <c r="O48" s="24"/>
      <c r="Q48" s="41"/>
      <c r="R48" s="6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</row>
    <row r="49" spans="1:38" ht="38.25" customHeight="1">
      <c r="A49" s="104" t="s">
        <v>16</v>
      </c>
      <c r="B49" s="104" t="s">
        <v>568</v>
      </c>
      <c r="C49" s="104"/>
      <c r="D49" s="105" t="s">
        <v>580</v>
      </c>
      <c r="E49" s="104" t="s">
        <v>581</v>
      </c>
      <c r="F49" s="104" t="s">
        <v>582</v>
      </c>
      <c r="G49" s="104" t="s">
        <v>604</v>
      </c>
      <c r="H49" s="104" t="s">
        <v>584</v>
      </c>
      <c r="I49" s="307" t="s">
        <v>585</v>
      </c>
      <c r="J49" s="311" t="s">
        <v>586</v>
      </c>
      <c r="K49" s="308" t="s">
        <v>611</v>
      </c>
      <c r="L49" s="106" t="s">
        <v>588</v>
      </c>
      <c r="M49" s="158" t="s">
        <v>612</v>
      </c>
      <c r="N49" s="104" t="s">
        <v>613</v>
      </c>
      <c r="O49" s="103" t="s">
        <v>590</v>
      </c>
      <c r="P49" s="105" t="s">
        <v>591</v>
      </c>
      <c r="Q49" s="41"/>
      <c r="R49" s="6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</row>
    <row r="50" spans="1:38" ht="12.75" customHeight="1">
      <c r="A50" s="107">
        <v>1</v>
      </c>
      <c r="B50" s="163">
        <v>45138</v>
      </c>
      <c r="C50" s="164"/>
      <c r="D50" s="164" t="s">
        <v>927</v>
      </c>
      <c r="E50" s="107" t="s">
        <v>606</v>
      </c>
      <c r="F50" s="107" t="s">
        <v>928</v>
      </c>
      <c r="G50" s="107">
        <v>1990</v>
      </c>
      <c r="H50" s="110"/>
      <c r="I50" s="277" t="s">
        <v>929</v>
      </c>
      <c r="J50" s="260" t="s">
        <v>594</v>
      </c>
      <c r="K50" s="309"/>
      <c r="L50" s="111"/>
      <c r="M50" s="166"/>
      <c r="N50" s="107"/>
      <c r="O50" s="110"/>
      <c r="P50" s="108"/>
      <c r="Q50" s="160"/>
      <c r="R50" s="62" t="s">
        <v>608</v>
      </c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161"/>
      <c r="AG50" s="162"/>
      <c r="AH50" s="160"/>
      <c r="AI50" s="160"/>
      <c r="AJ50" s="161"/>
      <c r="AK50" s="161"/>
      <c r="AL50" s="161"/>
    </row>
    <row r="51" spans="1:38" ht="12.75" customHeight="1">
      <c r="A51" s="248">
        <v>2</v>
      </c>
      <c r="B51" s="249">
        <v>45138</v>
      </c>
      <c r="C51" s="250"/>
      <c r="D51" s="250" t="s">
        <v>930</v>
      </c>
      <c r="E51" s="248" t="s">
        <v>606</v>
      </c>
      <c r="F51" s="248">
        <v>174.5</v>
      </c>
      <c r="G51" s="248">
        <v>171</v>
      </c>
      <c r="H51" s="251">
        <v>175.25</v>
      </c>
      <c r="I51" s="251" t="s">
        <v>931</v>
      </c>
      <c r="J51" s="310" t="s">
        <v>960</v>
      </c>
      <c r="K51" s="113">
        <f t="shared" ref="K51" si="5">H51-F51</f>
        <v>0.75</v>
      </c>
      <c r="L51" s="116">
        <f t="shared" ref="L51" si="6">(H51*N51)*0.07%</f>
        <v>417.09500000000008</v>
      </c>
      <c r="M51" s="159">
        <f t="shared" ref="M51" si="7">(K51*N51)-L51</f>
        <v>2132.9049999999997</v>
      </c>
      <c r="N51" s="113">
        <v>3400</v>
      </c>
      <c r="O51" s="115" t="s">
        <v>596</v>
      </c>
      <c r="P51" s="114">
        <v>45139</v>
      </c>
      <c r="Q51" s="160"/>
      <c r="R51" s="62" t="s">
        <v>595</v>
      </c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161"/>
      <c r="AG51" s="162"/>
      <c r="AH51" s="160"/>
      <c r="AI51" s="160"/>
      <c r="AJ51" s="161"/>
      <c r="AK51" s="161"/>
      <c r="AL51" s="161"/>
    </row>
    <row r="52" spans="1:38" ht="12.75" customHeight="1">
      <c r="A52" s="107">
        <v>3</v>
      </c>
      <c r="B52" s="163">
        <v>45138</v>
      </c>
      <c r="C52" s="164"/>
      <c r="D52" s="164" t="s">
        <v>932</v>
      </c>
      <c r="E52" s="107" t="s">
        <v>606</v>
      </c>
      <c r="F52" s="107" t="s">
        <v>933</v>
      </c>
      <c r="G52" s="107">
        <v>2495</v>
      </c>
      <c r="H52" s="110"/>
      <c r="I52" s="110" t="s">
        <v>934</v>
      </c>
      <c r="J52" s="252" t="s">
        <v>594</v>
      </c>
      <c r="K52" s="107"/>
      <c r="L52" s="111"/>
      <c r="M52" s="166"/>
      <c r="N52" s="107"/>
      <c r="O52" s="110"/>
      <c r="P52" s="108"/>
      <c r="Q52" s="160"/>
      <c r="R52" s="62" t="s">
        <v>608</v>
      </c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161"/>
      <c r="AG52" s="162"/>
      <c r="AH52" s="160"/>
      <c r="AI52" s="160"/>
      <c r="AJ52" s="161"/>
      <c r="AK52" s="161"/>
      <c r="AL52" s="161"/>
    </row>
    <row r="53" spans="1:38" ht="12.75" customHeight="1">
      <c r="A53" s="107"/>
      <c r="B53" s="163"/>
      <c r="C53" s="164"/>
      <c r="D53" s="164"/>
      <c r="E53" s="107"/>
      <c r="F53" s="107"/>
      <c r="G53" s="107"/>
      <c r="H53" s="110"/>
      <c r="I53" s="110"/>
      <c r="J53" s="252"/>
      <c r="K53" s="107"/>
      <c r="L53" s="111"/>
      <c r="M53" s="166"/>
      <c r="N53" s="107"/>
      <c r="O53" s="110"/>
      <c r="P53" s="108"/>
      <c r="Q53" s="160"/>
      <c r="R53" s="62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161"/>
      <c r="AG53" s="162"/>
      <c r="AH53" s="160"/>
      <c r="AI53" s="160"/>
      <c r="AJ53" s="161"/>
      <c r="AK53" s="161"/>
      <c r="AL53" s="161"/>
    </row>
    <row r="54" spans="1:38" ht="12.75" customHeight="1">
      <c r="A54" s="107"/>
      <c r="B54" s="163"/>
      <c r="C54" s="164"/>
      <c r="D54" s="164"/>
      <c r="E54" s="107"/>
      <c r="F54" s="107"/>
      <c r="G54" s="107"/>
      <c r="H54" s="110"/>
      <c r="I54" s="110"/>
      <c r="J54" s="252"/>
      <c r="K54" s="107"/>
      <c r="L54" s="111"/>
      <c r="M54" s="166"/>
      <c r="N54" s="107"/>
      <c r="O54" s="110"/>
      <c r="P54" s="108"/>
      <c r="Q54" s="160"/>
      <c r="R54" s="62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161"/>
      <c r="AG54" s="162"/>
      <c r="AH54" s="160"/>
      <c r="AI54" s="160"/>
      <c r="AJ54" s="161"/>
      <c r="AK54" s="161"/>
      <c r="AL54" s="161"/>
    </row>
    <row r="55" spans="1:38" ht="12.75" customHeight="1">
      <c r="A55" s="161"/>
      <c r="B55" s="167"/>
      <c r="C55" s="160"/>
      <c r="D55" s="160"/>
      <c r="E55" s="161"/>
      <c r="F55" s="161"/>
      <c r="G55" s="161"/>
      <c r="H55" s="168"/>
      <c r="I55" s="168"/>
      <c r="J55" s="168"/>
      <c r="K55" s="160"/>
      <c r="L55" s="161"/>
      <c r="M55" s="161"/>
      <c r="N55" s="161"/>
      <c r="O55" s="168"/>
      <c r="P55" s="168"/>
      <c r="Q55" s="160"/>
      <c r="R55" s="62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161"/>
      <c r="AG55" s="162"/>
      <c r="AH55" s="160"/>
      <c r="AI55" s="160"/>
      <c r="AJ55" s="161"/>
      <c r="AK55" s="161"/>
      <c r="AL55" s="161"/>
    </row>
    <row r="56" spans="1:38">
      <c r="A56" s="169" t="s">
        <v>614</v>
      </c>
      <c r="B56" s="169"/>
      <c r="C56" s="169"/>
      <c r="D56" s="169"/>
      <c r="E56" s="170"/>
      <c r="F56" s="124"/>
      <c r="G56" s="124"/>
      <c r="H56" s="124"/>
      <c r="I56" s="124"/>
      <c r="J56" s="1"/>
      <c r="K56" s="6"/>
      <c r="L56" s="6"/>
      <c r="M56" s="6"/>
      <c r="N56" s="1"/>
      <c r="O56" s="1"/>
      <c r="P56" s="41"/>
      <c r="Q56" s="41"/>
      <c r="R56" s="6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41"/>
      <c r="AG56" s="41"/>
      <c r="AH56" s="41"/>
      <c r="AI56" s="41"/>
      <c r="AJ56" s="41"/>
      <c r="AK56" s="41"/>
      <c r="AL56" s="41"/>
    </row>
    <row r="57" spans="1:38" ht="38.25">
      <c r="A57" s="104" t="s">
        <v>16</v>
      </c>
      <c r="B57" s="104" t="s">
        <v>568</v>
      </c>
      <c r="C57" s="104"/>
      <c r="D57" s="105" t="s">
        <v>580</v>
      </c>
      <c r="E57" s="104" t="s">
        <v>581</v>
      </c>
      <c r="F57" s="104" t="s">
        <v>582</v>
      </c>
      <c r="G57" s="104" t="s">
        <v>604</v>
      </c>
      <c r="H57" s="104" t="s">
        <v>584</v>
      </c>
      <c r="I57" s="104" t="s">
        <v>585</v>
      </c>
      <c r="J57" s="103" t="s">
        <v>586</v>
      </c>
      <c r="K57" s="103" t="s">
        <v>615</v>
      </c>
      <c r="L57" s="106" t="s">
        <v>588</v>
      </c>
      <c r="M57" s="158" t="s">
        <v>612</v>
      </c>
      <c r="N57" s="104" t="s">
        <v>613</v>
      </c>
      <c r="O57" s="104" t="s">
        <v>590</v>
      </c>
      <c r="P57" s="105" t="s">
        <v>591</v>
      </c>
      <c r="Q57" s="41"/>
      <c r="R57" s="6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41"/>
      <c r="AG57" s="41"/>
      <c r="AH57" s="41"/>
      <c r="AI57" s="41"/>
      <c r="AJ57" s="41"/>
      <c r="AK57" s="41"/>
      <c r="AL57" s="41"/>
    </row>
    <row r="58" spans="1:38" ht="15" customHeight="1">
      <c r="A58" s="258">
        <v>1</v>
      </c>
      <c r="B58" s="259">
        <v>45139</v>
      </c>
      <c r="C58" s="260"/>
      <c r="D58" s="292" t="s">
        <v>953</v>
      </c>
      <c r="E58" s="260" t="s">
        <v>606</v>
      </c>
      <c r="F58" s="293" t="s">
        <v>954</v>
      </c>
      <c r="G58" s="260">
        <v>8</v>
      </c>
      <c r="H58" s="260"/>
      <c r="I58" s="260" t="s">
        <v>883</v>
      </c>
      <c r="J58" s="260" t="s">
        <v>594</v>
      </c>
      <c r="K58" s="258"/>
      <c r="L58" s="294"/>
      <c r="M58" s="295"/>
      <c r="N58" s="258"/>
      <c r="O58" s="260"/>
      <c r="P58" s="259"/>
      <c r="Q58" s="161"/>
      <c r="R58" s="161"/>
      <c r="S58" s="161"/>
      <c r="T58" s="161"/>
      <c r="U58" s="161"/>
      <c r="V58" s="161"/>
      <c r="W58" s="161"/>
      <c r="X58" s="161"/>
      <c r="Y58" s="161"/>
      <c r="Z58" s="161"/>
      <c r="AA58" s="161"/>
      <c r="AB58" s="161"/>
      <c r="AC58" s="161"/>
      <c r="AD58" s="161"/>
      <c r="AE58" s="161"/>
      <c r="AF58" s="161"/>
      <c r="AG58" s="161"/>
      <c r="AH58" s="161"/>
      <c r="AI58" s="161"/>
      <c r="AJ58" s="161"/>
      <c r="AK58" s="161"/>
      <c r="AL58" s="161"/>
    </row>
    <row r="59" spans="1:38" ht="15" customHeight="1">
      <c r="A59" s="267">
        <v>2</v>
      </c>
      <c r="B59" s="291">
        <v>45139</v>
      </c>
      <c r="C59" s="253"/>
      <c r="D59" s="254" t="s">
        <v>955</v>
      </c>
      <c r="E59" s="253" t="s">
        <v>606</v>
      </c>
      <c r="F59" s="255" t="s">
        <v>897</v>
      </c>
      <c r="G59" s="253">
        <v>0</v>
      </c>
      <c r="H59" s="253">
        <v>6</v>
      </c>
      <c r="I59" s="253" t="s">
        <v>956</v>
      </c>
      <c r="J59" s="273" t="s">
        <v>969</v>
      </c>
      <c r="K59" s="246">
        <f t="shared" ref="K59" si="8">H59-F59</f>
        <v>-23</v>
      </c>
      <c r="L59" s="256">
        <v>100</v>
      </c>
      <c r="M59" s="257">
        <f t="shared" ref="M59" si="9">(K59*N59)-100</f>
        <v>-1020</v>
      </c>
      <c r="N59" s="246">
        <v>40</v>
      </c>
      <c r="O59" s="274" t="s">
        <v>607</v>
      </c>
      <c r="P59" s="275">
        <v>45139</v>
      </c>
      <c r="Q59" s="161"/>
      <c r="R59" s="161"/>
      <c r="S59" s="161"/>
      <c r="T59" s="161"/>
      <c r="U59" s="161"/>
      <c r="V59" s="161"/>
      <c r="W59" s="161"/>
      <c r="X59" s="161"/>
      <c r="Y59" s="161"/>
      <c r="Z59" s="161"/>
      <c r="AA59" s="161"/>
      <c r="AB59" s="161"/>
      <c r="AC59" s="161"/>
      <c r="AD59" s="161"/>
      <c r="AE59" s="161"/>
      <c r="AF59" s="161"/>
      <c r="AG59" s="161"/>
      <c r="AH59" s="161"/>
      <c r="AI59" s="161"/>
      <c r="AJ59" s="161"/>
      <c r="AK59" s="161"/>
      <c r="AL59" s="161"/>
    </row>
    <row r="60" spans="1:38" ht="15" customHeight="1">
      <c r="A60" s="258">
        <v>3</v>
      </c>
      <c r="B60" s="259">
        <v>45139</v>
      </c>
      <c r="C60" s="260"/>
      <c r="D60" s="292" t="s">
        <v>961</v>
      </c>
      <c r="E60" s="260" t="s">
        <v>606</v>
      </c>
      <c r="F60" s="293" t="s">
        <v>962</v>
      </c>
      <c r="G60" s="260">
        <v>2.8</v>
      </c>
      <c r="H60" s="260"/>
      <c r="I60" s="293" t="s">
        <v>965</v>
      </c>
      <c r="J60" s="260" t="s">
        <v>594</v>
      </c>
      <c r="K60" s="258"/>
      <c r="L60" s="294"/>
      <c r="M60" s="295"/>
      <c r="N60" s="258"/>
      <c r="O60" s="260"/>
      <c r="P60" s="259"/>
      <c r="Q60" s="161"/>
      <c r="R60" s="161"/>
      <c r="S60" s="161"/>
      <c r="T60" s="161"/>
      <c r="U60" s="161"/>
      <c r="V60" s="161"/>
      <c r="W60" s="161"/>
      <c r="X60" s="161"/>
      <c r="Y60" s="161"/>
      <c r="Z60" s="161"/>
      <c r="AA60" s="161"/>
      <c r="AB60" s="161"/>
      <c r="AC60" s="161"/>
      <c r="AD60" s="161"/>
      <c r="AE60" s="161"/>
      <c r="AF60" s="161"/>
      <c r="AG60" s="161"/>
      <c r="AH60" s="161"/>
      <c r="AI60" s="161"/>
      <c r="AJ60" s="161"/>
      <c r="AK60" s="161"/>
      <c r="AL60" s="161"/>
    </row>
    <row r="61" spans="1:38" ht="15" customHeight="1">
      <c r="A61" s="258">
        <v>4</v>
      </c>
      <c r="B61" s="259">
        <v>45139</v>
      </c>
      <c r="C61" s="260"/>
      <c r="D61" s="292" t="s">
        <v>963</v>
      </c>
      <c r="E61" s="260" t="s">
        <v>606</v>
      </c>
      <c r="F61" s="293" t="s">
        <v>964</v>
      </c>
      <c r="G61" s="260">
        <v>27</v>
      </c>
      <c r="H61" s="260"/>
      <c r="I61" s="260" t="s">
        <v>881</v>
      </c>
      <c r="J61" s="260" t="s">
        <v>594</v>
      </c>
      <c r="K61" s="258"/>
      <c r="L61" s="294"/>
      <c r="M61" s="295"/>
      <c r="N61" s="258"/>
      <c r="O61" s="260"/>
      <c r="P61" s="259"/>
      <c r="Q61" s="161"/>
      <c r="R61" s="161"/>
      <c r="S61" s="161"/>
      <c r="T61" s="161"/>
      <c r="U61" s="161"/>
      <c r="V61" s="161"/>
      <c r="W61" s="161"/>
      <c r="X61" s="161"/>
      <c r="Y61" s="161"/>
      <c r="Z61" s="161"/>
      <c r="AA61" s="161"/>
      <c r="AB61" s="161"/>
      <c r="AC61" s="161"/>
      <c r="AD61" s="161"/>
      <c r="AE61" s="161"/>
      <c r="AF61" s="161"/>
      <c r="AG61" s="161"/>
      <c r="AH61" s="161"/>
      <c r="AI61" s="161"/>
      <c r="AJ61" s="161"/>
      <c r="AK61" s="161"/>
      <c r="AL61" s="161"/>
    </row>
    <row r="62" spans="1:38" ht="15" customHeight="1">
      <c r="A62" s="258"/>
      <c r="B62" s="259"/>
      <c r="C62" s="260"/>
      <c r="D62" s="292"/>
      <c r="E62" s="260"/>
      <c r="F62" s="293"/>
      <c r="G62" s="260"/>
      <c r="H62" s="260"/>
      <c r="I62" s="260"/>
      <c r="J62" s="260"/>
      <c r="K62" s="258"/>
      <c r="L62" s="294"/>
      <c r="M62" s="295"/>
      <c r="N62" s="258"/>
      <c r="O62" s="260"/>
      <c r="P62" s="259"/>
      <c r="Q62" s="161"/>
      <c r="R62" s="161"/>
      <c r="S62" s="161"/>
      <c r="T62" s="161"/>
      <c r="U62" s="161"/>
      <c r="V62" s="161"/>
      <c r="W62" s="161"/>
      <c r="X62" s="161"/>
      <c r="Y62" s="161"/>
      <c r="Z62" s="161"/>
      <c r="AA62" s="161"/>
      <c r="AB62" s="161"/>
      <c r="AC62" s="161"/>
      <c r="AD62" s="161"/>
      <c r="AE62" s="161"/>
      <c r="AF62" s="161"/>
      <c r="AG62" s="161"/>
      <c r="AH62" s="161"/>
      <c r="AI62" s="161"/>
      <c r="AJ62" s="161"/>
      <c r="AK62" s="161"/>
      <c r="AL62" s="161"/>
    </row>
    <row r="63" spans="1:38" ht="15" customHeight="1">
      <c r="A63" s="258"/>
      <c r="B63" s="259"/>
      <c r="C63" s="260"/>
      <c r="D63" s="292"/>
      <c r="E63" s="260"/>
      <c r="F63" s="293"/>
      <c r="G63" s="260"/>
      <c r="H63" s="260"/>
      <c r="I63" s="260"/>
      <c r="J63" s="260"/>
      <c r="K63" s="258"/>
      <c r="L63" s="294"/>
      <c r="M63" s="295"/>
      <c r="N63" s="258"/>
      <c r="O63" s="260"/>
      <c r="P63" s="259"/>
      <c r="Q63" s="161"/>
      <c r="R63" s="161"/>
      <c r="S63" s="161"/>
      <c r="T63" s="161"/>
      <c r="U63" s="161"/>
      <c r="V63" s="161"/>
      <c r="W63" s="161"/>
      <c r="X63" s="161"/>
      <c r="Y63" s="161"/>
      <c r="Z63" s="161"/>
      <c r="AA63" s="161"/>
      <c r="AB63" s="161"/>
      <c r="AC63" s="161"/>
      <c r="AD63" s="161"/>
      <c r="AE63" s="161"/>
      <c r="AF63" s="161"/>
      <c r="AG63" s="161"/>
      <c r="AH63" s="161"/>
      <c r="AI63" s="161"/>
      <c r="AJ63" s="161"/>
      <c r="AK63" s="161"/>
      <c r="AL63" s="161"/>
    </row>
    <row r="64" spans="1:38" ht="38.25" customHeight="1">
      <c r="A64" s="102" t="s">
        <v>620</v>
      </c>
      <c r="B64" s="171"/>
      <c r="C64" s="171"/>
      <c r="D64" s="172"/>
      <c r="E64" s="146"/>
      <c r="F64" s="6"/>
      <c r="G64" s="6"/>
      <c r="H64" s="147"/>
      <c r="I64" s="173"/>
      <c r="J64" s="1"/>
      <c r="K64" s="6"/>
      <c r="L64" s="6"/>
      <c r="M64" s="6"/>
      <c r="N64" s="1"/>
      <c r="O64" s="1"/>
      <c r="Q64" s="1"/>
      <c r="R64" s="6"/>
      <c r="S64" s="1"/>
      <c r="T64" s="1"/>
      <c r="U64" s="1"/>
      <c r="V64" s="1"/>
      <c r="W64" s="1"/>
      <c r="X64" s="6"/>
      <c r="Y64" s="1"/>
      <c r="Z64" s="1"/>
      <c r="AA64" s="1"/>
      <c r="AB64" s="1"/>
      <c r="AC64" s="1"/>
      <c r="AD64" s="6"/>
      <c r="AE64" s="1"/>
      <c r="AF64" s="1"/>
      <c r="AG64" s="1"/>
      <c r="AH64" s="1"/>
      <c r="AI64" s="1"/>
      <c r="AJ64" s="6"/>
      <c r="AK64" s="1"/>
    </row>
    <row r="65" spans="1:38" ht="38.25">
      <c r="A65" s="103" t="s">
        <v>16</v>
      </c>
      <c r="B65" s="104" t="s">
        <v>568</v>
      </c>
      <c r="C65" s="104"/>
      <c r="D65" s="105" t="s">
        <v>580</v>
      </c>
      <c r="E65" s="104" t="s">
        <v>581</v>
      </c>
      <c r="F65" s="104" t="s">
        <v>582</v>
      </c>
      <c r="G65" s="104" t="s">
        <v>583</v>
      </c>
      <c r="H65" s="104" t="s">
        <v>584</v>
      </c>
      <c r="I65" s="104" t="s">
        <v>585</v>
      </c>
      <c r="J65" s="103" t="s">
        <v>586</v>
      </c>
      <c r="K65" s="150" t="s">
        <v>605</v>
      </c>
      <c r="L65" s="151" t="s">
        <v>588</v>
      </c>
      <c r="M65" s="106" t="s">
        <v>589</v>
      </c>
      <c r="N65" s="104" t="s">
        <v>590</v>
      </c>
      <c r="O65" s="105" t="s">
        <v>591</v>
      </c>
      <c r="P65" s="104" t="s">
        <v>592</v>
      </c>
      <c r="Q65" s="41"/>
      <c r="R65" s="6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  <c r="AI65" s="41"/>
      <c r="AJ65" s="41"/>
      <c r="AK65" s="41"/>
      <c r="AL65" s="41"/>
    </row>
    <row r="66" spans="1:38" ht="14.25" customHeight="1">
      <c r="A66" s="107">
        <v>1</v>
      </c>
      <c r="B66" s="108">
        <v>44840</v>
      </c>
      <c r="C66" s="164"/>
      <c r="D66" s="164" t="s">
        <v>621</v>
      </c>
      <c r="E66" s="107" t="s">
        <v>606</v>
      </c>
      <c r="F66" s="107" t="s">
        <v>622</v>
      </c>
      <c r="G66" s="107">
        <v>1220</v>
      </c>
      <c r="H66" s="107"/>
      <c r="I66" s="107" t="s">
        <v>623</v>
      </c>
      <c r="J66" s="110" t="s">
        <v>594</v>
      </c>
      <c r="K66" s="110"/>
      <c r="L66" s="111"/>
      <c r="M66" s="174"/>
      <c r="N66" s="110"/>
      <c r="O66" s="110"/>
      <c r="P66" s="111"/>
      <c r="Q66" s="41"/>
      <c r="R66" s="41" t="s">
        <v>595</v>
      </c>
      <c r="S66" s="41"/>
      <c r="T66" s="1"/>
      <c r="U66" s="1"/>
      <c r="V66" s="1"/>
      <c r="W66" s="1"/>
      <c r="X66" s="1"/>
      <c r="Y66" s="1"/>
      <c r="Z66" s="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</row>
    <row r="67" spans="1:38" ht="14.25" customHeight="1">
      <c r="A67" s="107">
        <v>2</v>
      </c>
      <c r="B67" s="108">
        <v>45071</v>
      </c>
      <c r="C67" s="164"/>
      <c r="D67" s="164" t="s">
        <v>279</v>
      </c>
      <c r="E67" s="107" t="s">
        <v>606</v>
      </c>
      <c r="F67" s="107" t="s">
        <v>625</v>
      </c>
      <c r="G67" s="107">
        <v>267</v>
      </c>
      <c r="H67" s="107"/>
      <c r="I67" s="107" t="s">
        <v>626</v>
      </c>
      <c r="J67" s="110" t="s">
        <v>594</v>
      </c>
      <c r="K67" s="110"/>
      <c r="L67" s="111"/>
      <c r="M67" s="112"/>
      <c r="N67" s="165"/>
      <c r="O67" s="175"/>
      <c r="P67" s="108"/>
      <c r="Q67" s="41"/>
      <c r="R67" s="41" t="s">
        <v>595</v>
      </c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  <c r="AI67" s="41"/>
      <c r="AJ67" s="41"/>
      <c r="AK67" s="41"/>
      <c r="AL67" s="41"/>
    </row>
    <row r="68" spans="1:38" ht="14.25" customHeight="1">
      <c r="A68" s="107"/>
      <c r="B68" s="108"/>
      <c r="C68" s="164"/>
      <c r="D68" s="164"/>
      <c r="E68" s="107"/>
      <c r="F68" s="107"/>
      <c r="G68" s="107"/>
      <c r="H68" s="107"/>
      <c r="I68" s="107"/>
      <c r="J68" s="110"/>
      <c r="K68" s="110"/>
      <c r="L68" s="111"/>
      <c r="M68" s="112"/>
      <c r="N68" s="252"/>
      <c r="O68" s="264"/>
      <c r="P68" s="108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  <c r="AI68" s="41"/>
      <c r="AJ68" s="41"/>
      <c r="AK68" s="41"/>
      <c r="AL68" s="41"/>
    </row>
    <row r="69" spans="1:38" ht="12.75" customHeight="1">
      <c r="A69" s="107"/>
      <c r="B69" s="108"/>
      <c r="C69" s="164"/>
      <c r="D69" s="164"/>
      <c r="E69" s="107"/>
      <c r="F69" s="107"/>
      <c r="G69" s="107"/>
      <c r="H69" s="107"/>
      <c r="I69" s="107"/>
      <c r="J69" s="110"/>
      <c r="K69" s="110"/>
      <c r="L69" s="111"/>
      <c r="M69" s="174"/>
      <c r="N69" s="110"/>
      <c r="O69" s="110"/>
      <c r="P69" s="108"/>
      <c r="R69" s="6"/>
      <c r="S69" s="1"/>
      <c r="T69" s="1"/>
      <c r="U69" s="1"/>
      <c r="V69" s="1"/>
      <c r="W69" s="1"/>
      <c r="X69" s="1"/>
      <c r="Y69" s="1"/>
    </row>
    <row r="70" spans="1:38" ht="12.75" customHeight="1">
      <c r="A70" s="131" t="s">
        <v>597</v>
      </c>
      <c r="B70" s="131"/>
      <c r="C70" s="131"/>
      <c r="D70" s="131"/>
      <c r="E70" s="41"/>
      <c r="F70" s="138" t="s">
        <v>599</v>
      </c>
      <c r="G70" s="62"/>
      <c r="H70" s="62"/>
      <c r="I70" s="62"/>
      <c r="J70" s="6"/>
      <c r="K70" s="154"/>
      <c r="L70" s="155"/>
      <c r="M70" s="6"/>
      <c r="N70" s="121"/>
      <c r="O70" s="176"/>
      <c r="P70" s="1"/>
      <c r="Q70" s="1"/>
      <c r="R70" s="6"/>
      <c r="S70" s="1"/>
      <c r="T70" s="1"/>
      <c r="U70" s="1"/>
      <c r="V70" s="1"/>
      <c r="W70" s="1"/>
      <c r="X70" s="1"/>
      <c r="Y70" s="1"/>
      <c r="Z70" s="1"/>
    </row>
    <row r="71" spans="1:38" ht="12.75" customHeight="1">
      <c r="A71" s="137" t="s">
        <v>598</v>
      </c>
      <c r="B71" s="131"/>
      <c r="C71" s="131"/>
      <c r="D71" s="131"/>
      <c r="E71" s="6"/>
      <c r="F71" s="138" t="s">
        <v>602</v>
      </c>
      <c r="G71" s="6"/>
      <c r="H71" s="6" t="s">
        <v>627</v>
      </c>
      <c r="I71" s="6"/>
      <c r="J71" s="1"/>
      <c r="K71" s="6"/>
      <c r="L71" s="6"/>
      <c r="M71" s="6"/>
      <c r="N71" s="1"/>
      <c r="O71" s="1"/>
      <c r="Q71" s="1"/>
      <c r="R71" s="6"/>
      <c r="S71" s="1"/>
      <c r="T71" s="1"/>
      <c r="U71" s="1"/>
      <c r="V71" s="1"/>
      <c r="W71" s="1"/>
      <c r="X71" s="1"/>
      <c r="Y71" s="1"/>
      <c r="Z71" s="1"/>
    </row>
    <row r="72" spans="1:38" ht="12.75" customHeight="1">
      <c r="A72" s="137"/>
      <c r="B72" s="131"/>
      <c r="C72" s="131"/>
      <c r="D72" s="131"/>
      <c r="E72" s="6"/>
      <c r="F72" s="138"/>
      <c r="G72" s="6"/>
      <c r="H72" s="6"/>
      <c r="I72" s="6"/>
      <c r="J72" s="1"/>
      <c r="K72" s="6"/>
      <c r="L72" s="6"/>
      <c r="M72" s="6"/>
      <c r="N72" s="1"/>
      <c r="O72" s="1"/>
      <c r="Q72" s="1"/>
      <c r="R72" s="62"/>
      <c r="S72" s="1"/>
      <c r="T72" s="1"/>
      <c r="U72" s="1"/>
      <c r="V72" s="1"/>
      <c r="W72" s="1"/>
      <c r="X72" s="1"/>
      <c r="Y72" s="1"/>
      <c r="Z72" s="1"/>
    </row>
    <row r="73" spans="1:38" ht="12.75" customHeight="1">
      <c r="A73" s="137"/>
      <c r="B73" s="131"/>
      <c r="C73" s="131"/>
      <c r="D73" s="131"/>
      <c r="E73" s="6"/>
      <c r="F73" s="138"/>
      <c r="G73" s="62"/>
      <c r="H73" s="41"/>
      <c r="I73" s="62"/>
      <c r="J73" s="6"/>
      <c r="K73" s="154"/>
      <c r="L73" s="155"/>
      <c r="M73" s="6"/>
      <c r="N73" s="121"/>
      <c r="O73" s="156"/>
      <c r="P73" s="1"/>
      <c r="Q73" s="1"/>
      <c r="R73" s="6"/>
      <c r="S73" s="1"/>
      <c r="T73" s="1"/>
      <c r="U73" s="1"/>
      <c r="V73" s="1"/>
      <c r="W73" s="1"/>
      <c r="X73" s="1"/>
      <c r="Y73" s="1"/>
      <c r="Z73" s="1"/>
    </row>
    <row r="74" spans="1:38" ht="12.75" customHeight="1">
      <c r="A74" s="137"/>
      <c r="B74" s="131"/>
      <c r="C74" s="131"/>
      <c r="D74" s="131"/>
      <c r="E74" s="6"/>
      <c r="F74" s="138"/>
      <c r="G74" s="62"/>
      <c r="H74" s="41"/>
      <c r="I74" s="62"/>
      <c r="J74" s="6"/>
      <c r="K74" s="154"/>
      <c r="L74" s="155"/>
      <c r="M74" s="6"/>
      <c r="N74" s="121"/>
      <c r="O74" s="156"/>
      <c r="P74" s="1"/>
      <c r="Q74" s="1"/>
      <c r="R74" s="6"/>
      <c r="S74" s="1"/>
      <c r="T74" s="1"/>
      <c r="U74" s="1"/>
      <c r="V74" s="1"/>
      <c r="W74" s="1"/>
      <c r="X74" s="1"/>
      <c r="Y74" s="1"/>
      <c r="Z74" s="1"/>
    </row>
    <row r="75" spans="1:38" ht="12.75" customHeight="1">
      <c r="A75" s="137"/>
      <c r="B75" s="131"/>
      <c r="C75" s="131"/>
      <c r="D75" s="131"/>
      <c r="E75" s="6"/>
      <c r="F75" s="138"/>
      <c r="G75" s="62"/>
      <c r="H75" s="41"/>
      <c r="I75" s="62"/>
      <c r="J75" s="6"/>
      <c r="K75" s="154"/>
      <c r="L75" s="155"/>
      <c r="M75" s="6"/>
      <c r="N75" s="121"/>
      <c r="O75" s="156"/>
      <c r="P75" s="1"/>
      <c r="Q75" s="1"/>
      <c r="R75" s="6"/>
      <c r="S75" s="1"/>
      <c r="T75" s="1"/>
      <c r="U75" s="1"/>
      <c r="V75" s="1"/>
      <c r="W75" s="1"/>
      <c r="X75" s="1"/>
      <c r="Y75" s="1"/>
      <c r="Z75" s="1"/>
    </row>
    <row r="76" spans="1:38" ht="12.75" customHeight="1">
      <c r="A76" s="137"/>
      <c r="B76" s="131"/>
      <c r="C76" s="131"/>
      <c r="D76" s="131"/>
      <c r="E76" s="6"/>
      <c r="F76" s="138"/>
      <c r="G76" s="62"/>
      <c r="H76" s="41"/>
      <c r="I76" s="62"/>
      <c r="J76" s="6"/>
      <c r="K76" s="154"/>
      <c r="L76" s="155"/>
      <c r="M76" s="6"/>
      <c r="N76" s="121"/>
      <c r="O76" s="156"/>
      <c r="P76" s="1"/>
      <c r="Q76" s="1"/>
      <c r="R76" s="6"/>
      <c r="S76" s="1"/>
      <c r="T76" s="1"/>
      <c r="U76" s="1"/>
      <c r="V76" s="1"/>
      <c r="W76" s="1"/>
      <c r="X76" s="1"/>
      <c r="Y76" s="1"/>
      <c r="Z76" s="1"/>
    </row>
    <row r="77" spans="1:38" ht="12.75" customHeight="1">
      <c r="A77" s="137"/>
      <c r="B77" s="131"/>
      <c r="C77" s="131"/>
      <c r="D77" s="131"/>
      <c r="E77" s="6"/>
      <c r="F77" s="138"/>
      <c r="G77" s="62"/>
      <c r="H77" s="41"/>
      <c r="I77" s="62"/>
      <c r="J77" s="6"/>
      <c r="K77" s="154"/>
      <c r="L77" s="155"/>
      <c r="M77" s="6"/>
      <c r="N77" s="121"/>
      <c r="O77" s="156"/>
      <c r="P77" s="1"/>
      <c r="Q77" s="1"/>
      <c r="R77" s="6"/>
      <c r="S77" s="1"/>
      <c r="T77" s="1"/>
      <c r="U77" s="1"/>
      <c r="V77" s="1"/>
      <c r="W77" s="1"/>
      <c r="X77" s="1"/>
      <c r="Y77" s="1"/>
      <c r="Z77" s="1"/>
    </row>
    <row r="78" spans="1:38" ht="12.75" customHeight="1">
      <c r="A78" s="137"/>
      <c r="B78" s="131"/>
      <c r="C78" s="131"/>
      <c r="D78" s="131"/>
      <c r="E78" s="6"/>
      <c r="F78" s="138"/>
      <c r="G78" s="62"/>
      <c r="H78" s="41"/>
      <c r="I78" s="62"/>
      <c r="J78" s="6"/>
      <c r="K78" s="154"/>
      <c r="L78" s="155"/>
      <c r="M78" s="6"/>
      <c r="N78" s="121"/>
      <c r="O78" s="156"/>
      <c r="P78" s="1"/>
      <c r="Q78" s="1"/>
      <c r="R78" s="6"/>
      <c r="S78" s="1"/>
      <c r="T78" s="1"/>
      <c r="U78" s="1"/>
      <c r="V78" s="1"/>
      <c r="W78" s="1"/>
      <c r="X78" s="1"/>
      <c r="Y78" s="1"/>
      <c r="Z78" s="1"/>
    </row>
    <row r="79" spans="1:38" ht="12.75" customHeight="1">
      <c r="A79" s="62"/>
      <c r="B79" s="120"/>
      <c r="C79" s="120"/>
      <c r="D79" s="41"/>
      <c r="E79" s="62"/>
      <c r="F79" s="62"/>
      <c r="G79" s="62"/>
      <c r="H79" s="41"/>
      <c r="I79" s="62"/>
      <c r="J79" s="6"/>
      <c r="K79" s="154"/>
      <c r="L79" s="155"/>
      <c r="M79" s="6"/>
      <c r="N79" s="121"/>
      <c r="O79" s="156"/>
      <c r="P79" s="1"/>
      <c r="Q79" s="1"/>
      <c r="R79" s="6"/>
      <c r="S79" s="1"/>
      <c r="T79" s="1"/>
      <c r="U79" s="1"/>
      <c r="V79" s="1"/>
      <c r="W79" s="1"/>
      <c r="X79" s="1"/>
      <c r="Y79" s="1"/>
      <c r="Z79" s="1"/>
    </row>
    <row r="80" spans="1:38" ht="38.25" customHeight="1">
      <c r="A80" s="41"/>
      <c r="B80" s="177" t="s">
        <v>628</v>
      </c>
      <c r="C80" s="177"/>
      <c r="D80" s="177"/>
      <c r="E80" s="177"/>
      <c r="F80" s="6"/>
      <c r="G80" s="6"/>
      <c r="H80" s="148"/>
      <c r="I80" s="6"/>
      <c r="J80" s="148"/>
      <c r="K80" s="149"/>
      <c r="L80" s="6"/>
      <c r="M80" s="6"/>
      <c r="N80" s="1"/>
      <c r="O80" s="1"/>
      <c r="P80" s="1"/>
      <c r="Q80" s="1"/>
      <c r="R80" s="6"/>
      <c r="S80" s="1"/>
      <c r="T80" s="1"/>
      <c r="U80" s="1"/>
      <c r="V80" s="1"/>
      <c r="W80" s="1"/>
      <c r="X80" s="1"/>
      <c r="Y80" s="1"/>
      <c r="Z80" s="1"/>
    </row>
    <row r="81" spans="1:26" ht="12.75" customHeight="1">
      <c r="A81" s="103" t="s">
        <v>16</v>
      </c>
      <c r="B81" s="104" t="s">
        <v>568</v>
      </c>
      <c r="C81" s="104"/>
      <c r="D81" s="105" t="s">
        <v>580</v>
      </c>
      <c r="E81" s="104" t="s">
        <v>581</v>
      </c>
      <c r="F81" s="104" t="s">
        <v>582</v>
      </c>
      <c r="G81" s="104" t="s">
        <v>629</v>
      </c>
      <c r="H81" s="104" t="s">
        <v>630</v>
      </c>
      <c r="I81" s="104" t="s">
        <v>585</v>
      </c>
      <c r="J81" s="178" t="s">
        <v>586</v>
      </c>
      <c r="K81" s="104" t="s">
        <v>587</v>
      </c>
      <c r="L81" s="104" t="s">
        <v>631</v>
      </c>
      <c r="M81" s="104" t="s">
        <v>590</v>
      </c>
      <c r="N81" s="105" t="s">
        <v>591</v>
      </c>
      <c r="O81" s="1"/>
      <c r="P81" s="1"/>
      <c r="Q81" s="1"/>
      <c r="R81" s="6"/>
      <c r="S81" s="1"/>
      <c r="T81" s="1"/>
      <c r="U81" s="1"/>
      <c r="V81" s="1"/>
      <c r="W81" s="1"/>
      <c r="X81" s="1"/>
      <c r="Y81" s="1"/>
      <c r="Z81" s="1"/>
    </row>
    <row r="82" spans="1:26" ht="12.75" customHeight="1">
      <c r="A82" s="179">
        <v>1</v>
      </c>
      <c r="B82" s="180">
        <v>41579</v>
      </c>
      <c r="C82" s="180"/>
      <c r="D82" s="181" t="s">
        <v>632</v>
      </c>
      <c r="E82" s="182" t="s">
        <v>593</v>
      </c>
      <c r="F82" s="183">
        <v>82</v>
      </c>
      <c r="G82" s="182" t="s">
        <v>633</v>
      </c>
      <c r="H82" s="182">
        <v>100</v>
      </c>
      <c r="I82" s="184">
        <v>100</v>
      </c>
      <c r="J82" s="185" t="s">
        <v>634</v>
      </c>
      <c r="K82" s="186">
        <f t="shared" ref="K82:K134" si="10">H82-F82</f>
        <v>18</v>
      </c>
      <c r="L82" s="187">
        <f t="shared" ref="L82:L134" si="11">K82/F82</f>
        <v>0.21951219512195122</v>
      </c>
      <c r="M82" s="182" t="s">
        <v>596</v>
      </c>
      <c r="N82" s="188">
        <v>42657</v>
      </c>
      <c r="O82" s="1"/>
      <c r="P82" s="1"/>
      <c r="Q82" s="1"/>
      <c r="R82" s="6"/>
      <c r="S82" s="1"/>
      <c r="T82" s="1"/>
      <c r="U82" s="1"/>
      <c r="V82" s="1"/>
      <c r="W82" s="1"/>
      <c r="X82" s="1"/>
      <c r="Y82" s="1"/>
      <c r="Z82" s="1"/>
    </row>
    <row r="83" spans="1:26" ht="12.75" customHeight="1">
      <c r="A83" s="179">
        <v>2</v>
      </c>
      <c r="B83" s="180">
        <v>41794</v>
      </c>
      <c r="C83" s="180"/>
      <c r="D83" s="181" t="s">
        <v>635</v>
      </c>
      <c r="E83" s="182" t="s">
        <v>606</v>
      </c>
      <c r="F83" s="183">
        <v>257</v>
      </c>
      <c r="G83" s="182" t="s">
        <v>633</v>
      </c>
      <c r="H83" s="182">
        <v>300</v>
      </c>
      <c r="I83" s="184">
        <v>300</v>
      </c>
      <c r="J83" s="185" t="s">
        <v>634</v>
      </c>
      <c r="K83" s="186">
        <f t="shared" si="10"/>
        <v>43</v>
      </c>
      <c r="L83" s="187">
        <f t="shared" si="11"/>
        <v>0.16731517509727625</v>
      </c>
      <c r="M83" s="182" t="s">
        <v>596</v>
      </c>
      <c r="N83" s="188">
        <v>41822</v>
      </c>
      <c r="O83" s="1"/>
      <c r="P83" s="1"/>
      <c r="Q83" s="1"/>
      <c r="R83" s="6"/>
      <c r="S83" s="1"/>
      <c r="T83" s="1"/>
      <c r="U83" s="1"/>
      <c r="V83" s="1"/>
      <c r="W83" s="1"/>
      <c r="X83" s="1"/>
      <c r="Y83" s="1"/>
      <c r="Z83" s="1"/>
    </row>
    <row r="84" spans="1:26" ht="12.75" customHeight="1">
      <c r="A84" s="179">
        <v>3</v>
      </c>
      <c r="B84" s="180">
        <v>41828</v>
      </c>
      <c r="C84" s="180"/>
      <c r="D84" s="181" t="s">
        <v>636</v>
      </c>
      <c r="E84" s="182" t="s">
        <v>606</v>
      </c>
      <c r="F84" s="183">
        <v>393</v>
      </c>
      <c r="G84" s="182" t="s">
        <v>633</v>
      </c>
      <c r="H84" s="182">
        <v>468</v>
      </c>
      <c r="I84" s="184">
        <v>468</v>
      </c>
      <c r="J84" s="185" t="s">
        <v>634</v>
      </c>
      <c r="K84" s="186">
        <f t="shared" si="10"/>
        <v>75</v>
      </c>
      <c r="L84" s="187">
        <f t="shared" si="11"/>
        <v>0.19083969465648856</v>
      </c>
      <c r="M84" s="182" t="s">
        <v>596</v>
      </c>
      <c r="N84" s="188">
        <v>41863</v>
      </c>
      <c r="O84" s="1"/>
      <c r="P84" s="1"/>
      <c r="Q84" s="1"/>
      <c r="R84" s="6"/>
      <c r="S84" s="1"/>
      <c r="T84" s="1"/>
      <c r="U84" s="1"/>
      <c r="V84" s="1"/>
      <c r="W84" s="1"/>
      <c r="X84" s="1"/>
      <c r="Y84" s="1"/>
      <c r="Z84" s="1"/>
    </row>
    <row r="85" spans="1:26" ht="12.75" customHeight="1">
      <c r="A85" s="179">
        <v>4</v>
      </c>
      <c r="B85" s="180">
        <v>41857</v>
      </c>
      <c r="C85" s="180"/>
      <c r="D85" s="181" t="s">
        <v>637</v>
      </c>
      <c r="E85" s="182" t="s">
        <v>606</v>
      </c>
      <c r="F85" s="183">
        <v>205</v>
      </c>
      <c r="G85" s="182" t="s">
        <v>633</v>
      </c>
      <c r="H85" s="182">
        <v>275</v>
      </c>
      <c r="I85" s="184">
        <v>250</v>
      </c>
      <c r="J85" s="185" t="s">
        <v>634</v>
      </c>
      <c r="K85" s="186">
        <f t="shared" si="10"/>
        <v>70</v>
      </c>
      <c r="L85" s="187">
        <f t="shared" si="11"/>
        <v>0.34146341463414637</v>
      </c>
      <c r="M85" s="182" t="s">
        <v>596</v>
      </c>
      <c r="N85" s="188">
        <v>41962</v>
      </c>
      <c r="O85" s="1"/>
      <c r="P85" s="1"/>
      <c r="Q85" s="1"/>
      <c r="R85" s="6"/>
      <c r="S85" s="1"/>
      <c r="T85" s="1"/>
      <c r="U85" s="1"/>
      <c r="V85" s="1"/>
      <c r="W85" s="1"/>
      <c r="X85" s="1"/>
      <c r="Y85" s="1"/>
      <c r="Z85" s="1"/>
    </row>
    <row r="86" spans="1:26" ht="12.75" customHeight="1">
      <c r="A86" s="179">
        <v>5</v>
      </c>
      <c r="B86" s="180">
        <v>41886</v>
      </c>
      <c r="C86" s="180"/>
      <c r="D86" s="181" t="s">
        <v>638</v>
      </c>
      <c r="E86" s="182" t="s">
        <v>606</v>
      </c>
      <c r="F86" s="183">
        <v>162</v>
      </c>
      <c r="G86" s="182" t="s">
        <v>633</v>
      </c>
      <c r="H86" s="182">
        <v>190</v>
      </c>
      <c r="I86" s="184">
        <v>190</v>
      </c>
      <c r="J86" s="185" t="s">
        <v>634</v>
      </c>
      <c r="K86" s="186">
        <f t="shared" si="10"/>
        <v>28</v>
      </c>
      <c r="L86" s="187">
        <f t="shared" si="11"/>
        <v>0.1728395061728395</v>
      </c>
      <c r="M86" s="182" t="s">
        <v>596</v>
      </c>
      <c r="N86" s="188">
        <v>42006</v>
      </c>
      <c r="O86" s="1"/>
      <c r="P86" s="1"/>
      <c r="Q86" s="1"/>
      <c r="R86" s="6"/>
      <c r="S86" s="1"/>
      <c r="T86" s="1"/>
      <c r="U86" s="1"/>
      <c r="V86" s="1"/>
      <c r="W86" s="1"/>
      <c r="X86" s="1"/>
      <c r="Y86" s="1"/>
      <c r="Z86" s="1"/>
    </row>
    <row r="87" spans="1:26" ht="12.75" customHeight="1">
      <c r="A87" s="179">
        <v>6</v>
      </c>
      <c r="B87" s="180">
        <v>41886</v>
      </c>
      <c r="C87" s="180"/>
      <c r="D87" s="181" t="s">
        <v>639</v>
      </c>
      <c r="E87" s="182" t="s">
        <v>606</v>
      </c>
      <c r="F87" s="183">
        <v>75</v>
      </c>
      <c r="G87" s="182" t="s">
        <v>633</v>
      </c>
      <c r="H87" s="182">
        <v>91.5</v>
      </c>
      <c r="I87" s="184" t="s">
        <v>624</v>
      </c>
      <c r="J87" s="185" t="s">
        <v>640</v>
      </c>
      <c r="K87" s="186">
        <f t="shared" si="10"/>
        <v>16.5</v>
      </c>
      <c r="L87" s="187">
        <f t="shared" si="11"/>
        <v>0.22</v>
      </c>
      <c r="M87" s="182" t="s">
        <v>596</v>
      </c>
      <c r="N87" s="188">
        <v>41954</v>
      </c>
      <c r="O87" s="1"/>
      <c r="P87" s="1"/>
      <c r="Q87" s="1"/>
      <c r="R87" s="6"/>
      <c r="S87" s="1"/>
      <c r="T87" s="1"/>
      <c r="U87" s="1"/>
      <c r="V87" s="1"/>
      <c r="W87" s="1"/>
      <c r="X87" s="1"/>
      <c r="Y87" s="1"/>
      <c r="Z87" s="1"/>
    </row>
    <row r="88" spans="1:26" ht="12.75" customHeight="1">
      <c r="A88" s="179">
        <v>7</v>
      </c>
      <c r="B88" s="180">
        <v>41913</v>
      </c>
      <c r="C88" s="180"/>
      <c r="D88" s="181" t="s">
        <v>641</v>
      </c>
      <c r="E88" s="182" t="s">
        <v>606</v>
      </c>
      <c r="F88" s="183">
        <v>850</v>
      </c>
      <c r="G88" s="182" t="s">
        <v>633</v>
      </c>
      <c r="H88" s="182">
        <v>982.5</v>
      </c>
      <c r="I88" s="184">
        <v>1050</v>
      </c>
      <c r="J88" s="185" t="s">
        <v>642</v>
      </c>
      <c r="K88" s="186">
        <f t="shared" si="10"/>
        <v>132.5</v>
      </c>
      <c r="L88" s="187">
        <f t="shared" si="11"/>
        <v>0.15588235294117647</v>
      </c>
      <c r="M88" s="182" t="s">
        <v>596</v>
      </c>
      <c r="N88" s="188">
        <v>42039</v>
      </c>
      <c r="O88" s="1"/>
      <c r="P88" s="1"/>
      <c r="Q88" s="1"/>
      <c r="R88" s="6"/>
      <c r="S88" s="1"/>
      <c r="T88" s="1"/>
      <c r="U88" s="1"/>
      <c r="V88" s="1"/>
      <c r="W88" s="1"/>
      <c r="X88" s="1"/>
      <c r="Y88" s="1"/>
      <c r="Z88" s="1"/>
    </row>
    <row r="89" spans="1:26" ht="12.75" customHeight="1">
      <c r="A89" s="179">
        <v>8</v>
      </c>
      <c r="B89" s="180">
        <v>41913</v>
      </c>
      <c r="C89" s="180"/>
      <c r="D89" s="181" t="s">
        <v>643</v>
      </c>
      <c r="E89" s="182" t="s">
        <v>606</v>
      </c>
      <c r="F89" s="183">
        <v>475</v>
      </c>
      <c r="G89" s="182" t="s">
        <v>633</v>
      </c>
      <c r="H89" s="182">
        <v>515</v>
      </c>
      <c r="I89" s="184">
        <v>600</v>
      </c>
      <c r="J89" s="185" t="s">
        <v>644</v>
      </c>
      <c r="K89" s="186">
        <f t="shared" si="10"/>
        <v>40</v>
      </c>
      <c r="L89" s="187">
        <f t="shared" si="11"/>
        <v>8.4210526315789472E-2</v>
      </c>
      <c r="M89" s="182" t="s">
        <v>596</v>
      </c>
      <c r="N89" s="188">
        <v>41939</v>
      </c>
      <c r="O89" s="1"/>
      <c r="P89" s="1"/>
      <c r="Q89" s="1"/>
      <c r="R89" s="6"/>
      <c r="S89" s="1"/>
      <c r="T89" s="1"/>
      <c r="U89" s="1"/>
      <c r="V89" s="1"/>
      <c r="W89" s="1"/>
      <c r="X89" s="1"/>
      <c r="Y89" s="1"/>
      <c r="Z89" s="1"/>
    </row>
    <row r="90" spans="1:26" ht="12.75" customHeight="1">
      <c r="A90" s="179">
        <v>9</v>
      </c>
      <c r="B90" s="180">
        <v>41913</v>
      </c>
      <c r="C90" s="180"/>
      <c r="D90" s="181" t="s">
        <v>645</v>
      </c>
      <c r="E90" s="182" t="s">
        <v>606</v>
      </c>
      <c r="F90" s="183">
        <v>86</v>
      </c>
      <c r="G90" s="182" t="s">
        <v>633</v>
      </c>
      <c r="H90" s="182">
        <v>99</v>
      </c>
      <c r="I90" s="184">
        <v>140</v>
      </c>
      <c r="J90" s="185" t="s">
        <v>646</v>
      </c>
      <c r="K90" s="186">
        <f t="shared" si="10"/>
        <v>13</v>
      </c>
      <c r="L90" s="187">
        <f t="shared" si="11"/>
        <v>0.15116279069767441</v>
      </c>
      <c r="M90" s="182" t="s">
        <v>596</v>
      </c>
      <c r="N90" s="188">
        <v>41939</v>
      </c>
      <c r="O90" s="1"/>
      <c r="P90" s="1"/>
      <c r="Q90" s="1"/>
      <c r="R90" s="6"/>
      <c r="S90" s="1"/>
      <c r="T90" s="1"/>
      <c r="U90" s="1"/>
      <c r="V90" s="1"/>
      <c r="W90" s="1"/>
      <c r="X90" s="1"/>
      <c r="Y90" s="1"/>
      <c r="Z90" s="1"/>
    </row>
    <row r="91" spans="1:26" ht="12.75" customHeight="1">
      <c r="A91" s="179">
        <v>10</v>
      </c>
      <c r="B91" s="180">
        <v>41926</v>
      </c>
      <c r="C91" s="180"/>
      <c r="D91" s="181" t="s">
        <v>647</v>
      </c>
      <c r="E91" s="182" t="s">
        <v>606</v>
      </c>
      <c r="F91" s="183">
        <v>496.6</v>
      </c>
      <c r="G91" s="182" t="s">
        <v>633</v>
      </c>
      <c r="H91" s="182">
        <v>621</v>
      </c>
      <c r="I91" s="184">
        <v>580</v>
      </c>
      <c r="J91" s="185" t="s">
        <v>634</v>
      </c>
      <c r="K91" s="186">
        <f t="shared" si="10"/>
        <v>124.39999999999998</v>
      </c>
      <c r="L91" s="187">
        <f t="shared" si="11"/>
        <v>0.25050342327829234</v>
      </c>
      <c r="M91" s="182" t="s">
        <v>596</v>
      </c>
      <c r="N91" s="188">
        <v>42605</v>
      </c>
      <c r="O91" s="1"/>
      <c r="P91" s="1"/>
      <c r="Q91" s="1"/>
      <c r="R91" s="6"/>
      <c r="S91" s="1"/>
      <c r="T91" s="1"/>
      <c r="U91" s="1"/>
      <c r="V91" s="1"/>
      <c r="W91" s="1"/>
      <c r="X91" s="1"/>
      <c r="Y91" s="1"/>
      <c r="Z91" s="1"/>
    </row>
    <row r="92" spans="1:26" ht="12.75" customHeight="1">
      <c r="A92" s="179">
        <v>11</v>
      </c>
      <c r="B92" s="180">
        <v>41926</v>
      </c>
      <c r="C92" s="180"/>
      <c r="D92" s="181" t="s">
        <v>648</v>
      </c>
      <c r="E92" s="182" t="s">
        <v>606</v>
      </c>
      <c r="F92" s="183">
        <v>2481.9</v>
      </c>
      <c r="G92" s="182" t="s">
        <v>633</v>
      </c>
      <c r="H92" s="182">
        <v>2840</v>
      </c>
      <c r="I92" s="184">
        <v>2870</v>
      </c>
      <c r="J92" s="185" t="s">
        <v>649</v>
      </c>
      <c r="K92" s="186">
        <f t="shared" si="10"/>
        <v>358.09999999999991</v>
      </c>
      <c r="L92" s="187">
        <f t="shared" si="11"/>
        <v>0.14428462065353154</v>
      </c>
      <c r="M92" s="182" t="s">
        <v>596</v>
      </c>
      <c r="N92" s="188">
        <v>42017</v>
      </c>
      <c r="O92" s="1"/>
      <c r="P92" s="1"/>
      <c r="Q92" s="1"/>
      <c r="R92" s="6"/>
      <c r="S92" s="1"/>
      <c r="T92" s="1"/>
      <c r="U92" s="1"/>
      <c r="V92" s="1"/>
      <c r="W92" s="1"/>
      <c r="X92" s="1"/>
      <c r="Y92" s="1"/>
      <c r="Z92" s="1"/>
    </row>
    <row r="93" spans="1:26" ht="12.75" customHeight="1">
      <c r="A93" s="179">
        <v>12</v>
      </c>
      <c r="B93" s="180">
        <v>41928</v>
      </c>
      <c r="C93" s="180"/>
      <c r="D93" s="181" t="s">
        <v>650</v>
      </c>
      <c r="E93" s="182" t="s">
        <v>606</v>
      </c>
      <c r="F93" s="183">
        <v>84.5</v>
      </c>
      <c r="G93" s="182" t="s">
        <v>633</v>
      </c>
      <c r="H93" s="182">
        <v>93</v>
      </c>
      <c r="I93" s="184">
        <v>110</v>
      </c>
      <c r="J93" s="185" t="s">
        <v>651</v>
      </c>
      <c r="K93" s="186">
        <f t="shared" si="10"/>
        <v>8.5</v>
      </c>
      <c r="L93" s="187">
        <f t="shared" si="11"/>
        <v>0.10059171597633136</v>
      </c>
      <c r="M93" s="182" t="s">
        <v>596</v>
      </c>
      <c r="N93" s="188">
        <v>41939</v>
      </c>
      <c r="O93" s="1"/>
      <c r="P93" s="1"/>
      <c r="Q93" s="1"/>
      <c r="R93" s="6"/>
      <c r="S93" s="1"/>
      <c r="T93" s="1"/>
      <c r="U93" s="1"/>
      <c r="V93" s="1"/>
      <c r="W93" s="1"/>
      <c r="X93" s="1"/>
      <c r="Y93" s="1"/>
      <c r="Z93" s="1"/>
    </row>
    <row r="94" spans="1:26" ht="12.75" customHeight="1">
      <c r="A94" s="179">
        <v>13</v>
      </c>
      <c r="B94" s="180">
        <v>41928</v>
      </c>
      <c r="C94" s="180"/>
      <c r="D94" s="181" t="s">
        <v>652</v>
      </c>
      <c r="E94" s="182" t="s">
        <v>606</v>
      </c>
      <c r="F94" s="183">
        <v>401</v>
      </c>
      <c r="G94" s="182" t="s">
        <v>633</v>
      </c>
      <c r="H94" s="182">
        <v>428</v>
      </c>
      <c r="I94" s="184">
        <v>450</v>
      </c>
      <c r="J94" s="185" t="s">
        <v>653</v>
      </c>
      <c r="K94" s="186">
        <f t="shared" si="10"/>
        <v>27</v>
      </c>
      <c r="L94" s="187">
        <f t="shared" si="11"/>
        <v>6.7331670822942641E-2</v>
      </c>
      <c r="M94" s="182" t="s">
        <v>596</v>
      </c>
      <c r="N94" s="188">
        <v>42020</v>
      </c>
      <c r="O94" s="1"/>
      <c r="P94" s="1"/>
      <c r="Q94" s="1"/>
      <c r="R94" s="6"/>
      <c r="S94" s="1"/>
      <c r="T94" s="1"/>
      <c r="U94" s="1"/>
      <c r="V94" s="1"/>
      <c r="W94" s="1"/>
      <c r="X94" s="1"/>
      <c r="Y94" s="1"/>
      <c r="Z94" s="1"/>
    </row>
    <row r="95" spans="1:26" ht="12.75" customHeight="1">
      <c r="A95" s="179">
        <v>14</v>
      </c>
      <c r="B95" s="180">
        <v>41928</v>
      </c>
      <c r="C95" s="180"/>
      <c r="D95" s="181" t="s">
        <v>654</v>
      </c>
      <c r="E95" s="182" t="s">
        <v>606</v>
      </c>
      <c r="F95" s="183">
        <v>101</v>
      </c>
      <c r="G95" s="182" t="s">
        <v>633</v>
      </c>
      <c r="H95" s="182">
        <v>112</v>
      </c>
      <c r="I95" s="184">
        <v>120</v>
      </c>
      <c r="J95" s="185" t="s">
        <v>655</v>
      </c>
      <c r="K95" s="186">
        <f t="shared" si="10"/>
        <v>11</v>
      </c>
      <c r="L95" s="187">
        <f t="shared" si="11"/>
        <v>0.10891089108910891</v>
      </c>
      <c r="M95" s="182" t="s">
        <v>596</v>
      </c>
      <c r="N95" s="188">
        <v>41939</v>
      </c>
      <c r="O95" s="1"/>
      <c r="P95" s="1"/>
      <c r="Q95" s="1"/>
      <c r="R95" s="6"/>
      <c r="S95" s="1"/>
      <c r="T95" s="1"/>
      <c r="U95" s="1"/>
      <c r="V95" s="1"/>
      <c r="W95" s="1"/>
      <c r="X95" s="1"/>
      <c r="Y95" s="1"/>
      <c r="Z95" s="1"/>
    </row>
    <row r="96" spans="1:26" ht="12.75" customHeight="1">
      <c r="A96" s="179">
        <v>15</v>
      </c>
      <c r="B96" s="180">
        <v>41954</v>
      </c>
      <c r="C96" s="180"/>
      <c r="D96" s="181" t="s">
        <v>656</v>
      </c>
      <c r="E96" s="182" t="s">
        <v>606</v>
      </c>
      <c r="F96" s="183">
        <v>59</v>
      </c>
      <c r="G96" s="182" t="s">
        <v>633</v>
      </c>
      <c r="H96" s="182">
        <v>76</v>
      </c>
      <c r="I96" s="184">
        <v>76</v>
      </c>
      <c r="J96" s="185" t="s">
        <v>634</v>
      </c>
      <c r="K96" s="186">
        <f t="shared" si="10"/>
        <v>17</v>
      </c>
      <c r="L96" s="187">
        <f t="shared" si="11"/>
        <v>0.28813559322033899</v>
      </c>
      <c r="M96" s="182" t="s">
        <v>596</v>
      </c>
      <c r="N96" s="188">
        <v>43032</v>
      </c>
      <c r="O96" s="1"/>
      <c r="P96" s="1"/>
      <c r="Q96" s="1"/>
      <c r="R96" s="6"/>
      <c r="S96" s="1"/>
      <c r="T96" s="1"/>
      <c r="U96" s="1"/>
      <c r="V96" s="1"/>
      <c r="W96" s="1"/>
      <c r="X96" s="1"/>
      <c r="Y96" s="1"/>
      <c r="Z96" s="1"/>
    </row>
    <row r="97" spans="1:26" ht="12.75" customHeight="1">
      <c r="A97" s="179">
        <v>16</v>
      </c>
      <c r="B97" s="180">
        <v>41954</v>
      </c>
      <c r="C97" s="180"/>
      <c r="D97" s="181" t="s">
        <v>645</v>
      </c>
      <c r="E97" s="182" t="s">
        <v>606</v>
      </c>
      <c r="F97" s="183">
        <v>99</v>
      </c>
      <c r="G97" s="182" t="s">
        <v>633</v>
      </c>
      <c r="H97" s="182">
        <v>120</v>
      </c>
      <c r="I97" s="184">
        <v>120</v>
      </c>
      <c r="J97" s="185" t="s">
        <v>617</v>
      </c>
      <c r="K97" s="186">
        <f t="shared" si="10"/>
        <v>21</v>
      </c>
      <c r="L97" s="187">
        <f t="shared" si="11"/>
        <v>0.21212121212121213</v>
      </c>
      <c r="M97" s="182" t="s">
        <v>596</v>
      </c>
      <c r="N97" s="188">
        <v>41960</v>
      </c>
      <c r="O97" s="1"/>
      <c r="P97" s="1"/>
      <c r="Q97" s="1"/>
      <c r="R97" s="6"/>
      <c r="S97" s="1"/>
      <c r="T97" s="1"/>
      <c r="U97" s="1"/>
      <c r="V97" s="1"/>
      <c r="W97" s="1"/>
      <c r="X97" s="1"/>
      <c r="Y97" s="1"/>
      <c r="Z97" s="1"/>
    </row>
    <row r="98" spans="1:26" ht="12.75" customHeight="1">
      <c r="A98" s="179">
        <v>17</v>
      </c>
      <c r="B98" s="180">
        <v>41956</v>
      </c>
      <c r="C98" s="180"/>
      <c r="D98" s="181" t="s">
        <v>657</v>
      </c>
      <c r="E98" s="182" t="s">
        <v>606</v>
      </c>
      <c r="F98" s="183">
        <v>22</v>
      </c>
      <c r="G98" s="182" t="s">
        <v>633</v>
      </c>
      <c r="H98" s="182">
        <v>33.549999999999997</v>
      </c>
      <c r="I98" s="184">
        <v>32</v>
      </c>
      <c r="J98" s="185" t="s">
        <v>658</v>
      </c>
      <c r="K98" s="186">
        <f t="shared" si="10"/>
        <v>11.549999999999997</v>
      </c>
      <c r="L98" s="187">
        <f t="shared" si="11"/>
        <v>0.52499999999999991</v>
      </c>
      <c r="M98" s="182" t="s">
        <v>596</v>
      </c>
      <c r="N98" s="188">
        <v>42188</v>
      </c>
      <c r="O98" s="1"/>
      <c r="P98" s="1"/>
      <c r="Q98" s="1"/>
      <c r="R98" s="6"/>
      <c r="S98" s="1"/>
      <c r="T98" s="1"/>
      <c r="U98" s="1"/>
      <c r="V98" s="1"/>
      <c r="W98" s="1"/>
      <c r="X98" s="1"/>
      <c r="Y98" s="1"/>
      <c r="Z98" s="1"/>
    </row>
    <row r="99" spans="1:26" ht="12.75" customHeight="1">
      <c r="A99" s="179">
        <v>18</v>
      </c>
      <c r="B99" s="180">
        <v>41976</v>
      </c>
      <c r="C99" s="180"/>
      <c r="D99" s="181" t="s">
        <v>659</v>
      </c>
      <c r="E99" s="182" t="s">
        <v>606</v>
      </c>
      <c r="F99" s="183">
        <v>440</v>
      </c>
      <c r="G99" s="182" t="s">
        <v>633</v>
      </c>
      <c r="H99" s="182">
        <v>520</v>
      </c>
      <c r="I99" s="184">
        <v>520</v>
      </c>
      <c r="J99" s="185" t="s">
        <v>660</v>
      </c>
      <c r="K99" s="186">
        <f t="shared" si="10"/>
        <v>80</v>
      </c>
      <c r="L99" s="187">
        <f t="shared" si="11"/>
        <v>0.18181818181818182</v>
      </c>
      <c r="M99" s="182" t="s">
        <v>596</v>
      </c>
      <c r="N99" s="188">
        <v>42208</v>
      </c>
      <c r="O99" s="1"/>
      <c r="P99" s="1"/>
      <c r="Q99" s="1"/>
      <c r="R99" s="6"/>
      <c r="S99" s="1"/>
      <c r="T99" s="1"/>
      <c r="U99" s="1"/>
      <c r="V99" s="1"/>
      <c r="W99" s="1"/>
      <c r="X99" s="1"/>
      <c r="Y99" s="1"/>
      <c r="Z99" s="1"/>
    </row>
    <row r="100" spans="1:26" ht="12.75" customHeight="1">
      <c r="A100" s="179">
        <v>19</v>
      </c>
      <c r="B100" s="180">
        <v>41976</v>
      </c>
      <c r="C100" s="180"/>
      <c r="D100" s="181" t="s">
        <v>661</v>
      </c>
      <c r="E100" s="182" t="s">
        <v>606</v>
      </c>
      <c r="F100" s="183">
        <v>360</v>
      </c>
      <c r="G100" s="182" t="s">
        <v>633</v>
      </c>
      <c r="H100" s="182">
        <v>427</v>
      </c>
      <c r="I100" s="184">
        <v>425</v>
      </c>
      <c r="J100" s="185" t="s">
        <v>662</v>
      </c>
      <c r="K100" s="186">
        <f t="shared" si="10"/>
        <v>67</v>
      </c>
      <c r="L100" s="187">
        <f t="shared" si="11"/>
        <v>0.18611111111111112</v>
      </c>
      <c r="M100" s="182" t="s">
        <v>596</v>
      </c>
      <c r="N100" s="188">
        <v>42058</v>
      </c>
      <c r="O100" s="1"/>
      <c r="P100" s="1"/>
      <c r="Q100" s="1"/>
      <c r="R100" s="6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>
      <c r="A101" s="179">
        <v>20</v>
      </c>
      <c r="B101" s="180">
        <v>42012</v>
      </c>
      <c r="C101" s="180"/>
      <c r="D101" s="181" t="s">
        <v>663</v>
      </c>
      <c r="E101" s="182" t="s">
        <v>606</v>
      </c>
      <c r="F101" s="183">
        <v>360</v>
      </c>
      <c r="G101" s="182" t="s">
        <v>633</v>
      </c>
      <c r="H101" s="182">
        <v>455</v>
      </c>
      <c r="I101" s="184">
        <v>420</v>
      </c>
      <c r="J101" s="185" t="s">
        <v>664</v>
      </c>
      <c r="K101" s="186">
        <f t="shared" si="10"/>
        <v>95</v>
      </c>
      <c r="L101" s="187">
        <f t="shared" si="11"/>
        <v>0.2638888888888889</v>
      </c>
      <c r="M101" s="182" t="s">
        <v>596</v>
      </c>
      <c r="N101" s="188">
        <v>42024</v>
      </c>
      <c r="O101" s="1"/>
      <c r="P101" s="1"/>
      <c r="Q101" s="1"/>
      <c r="R101" s="6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>
      <c r="A102" s="179">
        <v>21</v>
      </c>
      <c r="B102" s="180">
        <v>42012</v>
      </c>
      <c r="C102" s="180"/>
      <c r="D102" s="181" t="s">
        <v>665</v>
      </c>
      <c r="E102" s="182" t="s">
        <v>606</v>
      </c>
      <c r="F102" s="183">
        <v>130</v>
      </c>
      <c r="G102" s="182"/>
      <c r="H102" s="182">
        <v>175.5</v>
      </c>
      <c r="I102" s="184">
        <v>165</v>
      </c>
      <c r="J102" s="185" t="s">
        <v>666</v>
      </c>
      <c r="K102" s="186">
        <f t="shared" si="10"/>
        <v>45.5</v>
      </c>
      <c r="L102" s="187">
        <f t="shared" si="11"/>
        <v>0.35</v>
      </c>
      <c r="M102" s="182" t="s">
        <v>596</v>
      </c>
      <c r="N102" s="188">
        <v>43088</v>
      </c>
      <c r="O102" s="1"/>
      <c r="P102" s="1"/>
      <c r="Q102" s="1"/>
      <c r="R102" s="6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>
      <c r="A103" s="179">
        <v>22</v>
      </c>
      <c r="B103" s="180">
        <v>42040</v>
      </c>
      <c r="C103" s="180"/>
      <c r="D103" s="181" t="s">
        <v>405</v>
      </c>
      <c r="E103" s="182" t="s">
        <v>593</v>
      </c>
      <c r="F103" s="183">
        <v>98</v>
      </c>
      <c r="G103" s="182"/>
      <c r="H103" s="182">
        <v>120</v>
      </c>
      <c r="I103" s="184">
        <v>120</v>
      </c>
      <c r="J103" s="185" t="s">
        <v>634</v>
      </c>
      <c r="K103" s="186">
        <f t="shared" si="10"/>
        <v>22</v>
      </c>
      <c r="L103" s="187">
        <f t="shared" si="11"/>
        <v>0.22448979591836735</v>
      </c>
      <c r="M103" s="182" t="s">
        <v>596</v>
      </c>
      <c r="N103" s="188">
        <v>42753</v>
      </c>
      <c r="O103" s="1"/>
      <c r="P103" s="1"/>
      <c r="Q103" s="1"/>
      <c r="R103" s="6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>
      <c r="A104" s="179">
        <v>23</v>
      </c>
      <c r="B104" s="180">
        <v>42040</v>
      </c>
      <c r="C104" s="180"/>
      <c r="D104" s="181" t="s">
        <v>667</v>
      </c>
      <c r="E104" s="182" t="s">
        <v>593</v>
      </c>
      <c r="F104" s="183">
        <v>196</v>
      </c>
      <c r="G104" s="182"/>
      <c r="H104" s="182">
        <v>262</v>
      </c>
      <c r="I104" s="184">
        <v>255</v>
      </c>
      <c r="J104" s="185" t="s">
        <v>634</v>
      </c>
      <c r="K104" s="186">
        <f t="shared" si="10"/>
        <v>66</v>
      </c>
      <c r="L104" s="187">
        <f t="shared" si="11"/>
        <v>0.33673469387755101</v>
      </c>
      <c r="M104" s="182" t="s">
        <v>596</v>
      </c>
      <c r="N104" s="188">
        <v>42599</v>
      </c>
      <c r="O104" s="1"/>
      <c r="P104" s="1"/>
      <c r="Q104" s="1"/>
      <c r="R104" s="6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>
      <c r="A105" s="189">
        <v>24</v>
      </c>
      <c r="B105" s="190">
        <v>42067</v>
      </c>
      <c r="C105" s="190"/>
      <c r="D105" s="191" t="s">
        <v>404</v>
      </c>
      <c r="E105" s="192" t="s">
        <v>593</v>
      </c>
      <c r="F105" s="193">
        <v>235</v>
      </c>
      <c r="G105" s="193"/>
      <c r="H105" s="194">
        <v>77</v>
      </c>
      <c r="I105" s="194" t="s">
        <v>668</v>
      </c>
      <c r="J105" s="195" t="s">
        <v>669</v>
      </c>
      <c r="K105" s="196">
        <f t="shared" si="10"/>
        <v>-158</v>
      </c>
      <c r="L105" s="197">
        <f t="shared" si="11"/>
        <v>-0.67234042553191486</v>
      </c>
      <c r="M105" s="193" t="s">
        <v>607</v>
      </c>
      <c r="N105" s="190">
        <v>43522</v>
      </c>
      <c r="O105" s="1"/>
      <c r="P105" s="1"/>
      <c r="Q105" s="1"/>
      <c r="R105" s="6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>
      <c r="A106" s="179">
        <v>25</v>
      </c>
      <c r="B106" s="180">
        <v>42067</v>
      </c>
      <c r="C106" s="180"/>
      <c r="D106" s="181" t="s">
        <v>670</v>
      </c>
      <c r="E106" s="182" t="s">
        <v>593</v>
      </c>
      <c r="F106" s="183">
        <v>185</v>
      </c>
      <c r="G106" s="182"/>
      <c r="H106" s="182">
        <v>224</v>
      </c>
      <c r="I106" s="184" t="s">
        <v>671</v>
      </c>
      <c r="J106" s="185" t="s">
        <v>634</v>
      </c>
      <c r="K106" s="186">
        <f t="shared" si="10"/>
        <v>39</v>
      </c>
      <c r="L106" s="187">
        <f t="shared" si="11"/>
        <v>0.21081081081081082</v>
      </c>
      <c r="M106" s="182" t="s">
        <v>596</v>
      </c>
      <c r="N106" s="188">
        <v>42647</v>
      </c>
      <c r="O106" s="1"/>
      <c r="P106" s="1"/>
      <c r="Q106" s="1"/>
      <c r="R106" s="6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>
      <c r="A107" s="189">
        <v>26</v>
      </c>
      <c r="B107" s="190">
        <v>42090</v>
      </c>
      <c r="C107" s="190"/>
      <c r="D107" s="198" t="s">
        <v>672</v>
      </c>
      <c r="E107" s="193" t="s">
        <v>593</v>
      </c>
      <c r="F107" s="193">
        <v>49.5</v>
      </c>
      <c r="G107" s="194"/>
      <c r="H107" s="194">
        <v>15.85</v>
      </c>
      <c r="I107" s="194">
        <v>67</v>
      </c>
      <c r="J107" s="195" t="s">
        <v>673</v>
      </c>
      <c r="K107" s="194">
        <f t="shared" si="10"/>
        <v>-33.65</v>
      </c>
      <c r="L107" s="199">
        <f t="shared" si="11"/>
        <v>-0.67979797979797973</v>
      </c>
      <c r="M107" s="193" t="s">
        <v>607</v>
      </c>
      <c r="N107" s="200">
        <v>43627</v>
      </c>
      <c r="O107" s="1"/>
      <c r="P107" s="1"/>
      <c r="Q107" s="1"/>
      <c r="R107" s="6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>
      <c r="A108" s="179">
        <v>27</v>
      </c>
      <c r="B108" s="180">
        <v>42093</v>
      </c>
      <c r="C108" s="180"/>
      <c r="D108" s="181" t="s">
        <v>674</v>
      </c>
      <c r="E108" s="182" t="s">
        <v>593</v>
      </c>
      <c r="F108" s="183">
        <v>183.5</v>
      </c>
      <c r="G108" s="182"/>
      <c r="H108" s="182">
        <v>219</v>
      </c>
      <c r="I108" s="184">
        <v>218</v>
      </c>
      <c r="J108" s="185" t="s">
        <v>675</v>
      </c>
      <c r="K108" s="186">
        <f t="shared" si="10"/>
        <v>35.5</v>
      </c>
      <c r="L108" s="187">
        <f t="shared" si="11"/>
        <v>0.19346049046321526</v>
      </c>
      <c r="M108" s="182" t="s">
        <v>596</v>
      </c>
      <c r="N108" s="188">
        <v>42103</v>
      </c>
      <c r="O108" s="1"/>
      <c r="P108" s="1"/>
      <c r="Q108" s="1"/>
      <c r="R108" s="6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>
      <c r="A109" s="179">
        <v>28</v>
      </c>
      <c r="B109" s="180">
        <v>42114</v>
      </c>
      <c r="C109" s="180"/>
      <c r="D109" s="181" t="s">
        <v>676</v>
      </c>
      <c r="E109" s="182" t="s">
        <v>593</v>
      </c>
      <c r="F109" s="183">
        <f>(227+237)/2</f>
        <v>232</v>
      </c>
      <c r="G109" s="182"/>
      <c r="H109" s="182">
        <v>298</v>
      </c>
      <c r="I109" s="184">
        <v>298</v>
      </c>
      <c r="J109" s="185" t="s">
        <v>634</v>
      </c>
      <c r="K109" s="186">
        <f t="shared" si="10"/>
        <v>66</v>
      </c>
      <c r="L109" s="187">
        <f t="shared" si="11"/>
        <v>0.28448275862068967</v>
      </c>
      <c r="M109" s="182" t="s">
        <v>596</v>
      </c>
      <c r="N109" s="188">
        <v>42823</v>
      </c>
      <c r="O109" s="1"/>
      <c r="P109" s="1"/>
      <c r="Q109" s="1"/>
      <c r="R109" s="6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>
      <c r="A110" s="179">
        <v>29</v>
      </c>
      <c r="B110" s="180">
        <v>42128</v>
      </c>
      <c r="C110" s="180"/>
      <c r="D110" s="181" t="s">
        <v>677</v>
      </c>
      <c r="E110" s="182" t="s">
        <v>606</v>
      </c>
      <c r="F110" s="183">
        <v>385</v>
      </c>
      <c r="G110" s="182"/>
      <c r="H110" s="182">
        <f>212.5+331</f>
        <v>543.5</v>
      </c>
      <c r="I110" s="184">
        <v>510</v>
      </c>
      <c r="J110" s="185" t="s">
        <v>678</v>
      </c>
      <c r="K110" s="186">
        <f t="shared" si="10"/>
        <v>158.5</v>
      </c>
      <c r="L110" s="187">
        <f t="shared" si="11"/>
        <v>0.41168831168831171</v>
      </c>
      <c r="M110" s="182" t="s">
        <v>596</v>
      </c>
      <c r="N110" s="188">
        <v>42235</v>
      </c>
      <c r="O110" s="1"/>
      <c r="P110" s="1"/>
      <c r="Q110" s="1"/>
      <c r="R110" s="6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>
      <c r="A111" s="179">
        <v>30</v>
      </c>
      <c r="B111" s="180">
        <v>42128</v>
      </c>
      <c r="C111" s="180"/>
      <c r="D111" s="181" t="s">
        <v>679</v>
      </c>
      <c r="E111" s="182" t="s">
        <v>606</v>
      </c>
      <c r="F111" s="183">
        <v>115.5</v>
      </c>
      <c r="G111" s="182"/>
      <c r="H111" s="182">
        <v>146</v>
      </c>
      <c r="I111" s="184">
        <v>142</v>
      </c>
      <c r="J111" s="185" t="s">
        <v>680</v>
      </c>
      <c r="K111" s="186">
        <f t="shared" si="10"/>
        <v>30.5</v>
      </c>
      <c r="L111" s="187">
        <f t="shared" si="11"/>
        <v>0.26406926406926406</v>
      </c>
      <c r="M111" s="182" t="s">
        <v>596</v>
      </c>
      <c r="N111" s="188">
        <v>42202</v>
      </c>
      <c r="O111" s="1"/>
      <c r="P111" s="1"/>
      <c r="Q111" s="1"/>
      <c r="R111" s="6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>
      <c r="A112" s="179">
        <v>31</v>
      </c>
      <c r="B112" s="180">
        <v>42151</v>
      </c>
      <c r="C112" s="180"/>
      <c r="D112" s="181" t="s">
        <v>542</v>
      </c>
      <c r="E112" s="182" t="s">
        <v>606</v>
      </c>
      <c r="F112" s="183">
        <v>237.5</v>
      </c>
      <c r="G112" s="182"/>
      <c r="H112" s="182">
        <v>279.5</v>
      </c>
      <c r="I112" s="184">
        <v>278</v>
      </c>
      <c r="J112" s="185" t="s">
        <v>634</v>
      </c>
      <c r="K112" s="186">
        <f t="shared" si="10"/>
        <v>42</v>
      </c>
      <c r="L112" s="187">
        <f t="shared" si="11"/>
        <v>0.17684210526315788</v>
      </c>
      <c r="M112" s="182" t="s">
        <v>596</v>
      </c>
      <c r="N112" s="188">
        <v>42222</v>
      </c>
      <c r="O112" s="1"/>
      <c r="P112" s="1"/>
      <c r="Q112" s="1"/>
      <c r="R112" s="6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>
      <c r="A113" s="179">
        <v>32</v>
      </c>
      <c r="B113" s="180">
        <v>42174</v>
      </c>
      <c r="C113" s="180"/>
      <c r="D113" s="181" t="s">
        <v>652</v>
      </c>
      <c r="E113" s="182" t="s">
        <v>593</v>
      </c>
      <c r="F113" s="183">
        <v>340</v>
      </c>
      <c r="G113" s="182"/>
      <c r="H113" s="182">
        <v>448</v>
      </c>
      <c r="I113" s="184">
        <v>448</v>
      </c>
      <c r="J113" s="185" t="s">
        <v>634</v>
      </c>
      <c r="K113" s="186">
        <f t="shared" si="10"/>
        <v>108</v>
      </c>
      <c r="L113" s="187">
        <f t="shared" si="11"/>
        <v>0.31764705882352939</v>
      </c>
      <c r="M113" s="182" t="s">
        <v>596</v>
      </c>
      <c r="N113" s="188">
        <v>43018</v>
      </c>
      <c r="O113" s="1"/>
      <c r="P113" s="1"/>
      <c r="Q113" s="1"/>
      <c r="R113" s="6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>
      <c r="A114" s="179">
        <v>33</v>
      </c>
      <c r="B114" s="180">
        <v>42191</v>
      </c>
      <c r="C114" s="180"/>
      <c r="D114" s="181" t="s">
        <v>681</v>
      </c>
      <c r="E114" s="182" t="s">
        <v>593</v>
      </c>
      <c r="F114" s="183">
        <v>390</v>
      </c>
      <c r="G114" s="182"/>
      <c r="H114" s="182">
        <v>460</v>
      </c>
      <c r="I114" s="184">
        <v>460</v>
      </c>
      <c r="J114" s="185" t="s">
        <v>634</v>
      </c>
      <c r="K114" s="186">
        <f t="shared" si="10"/>
        <v>70</v>
      </c>
      <c r="L114" s="187">
        <f t="shared" si="11"/>
        <v>0.17948717948717949</v>
      </c>
      <c r="M114" s="182" t="s">
        <v>596</v>
      </c>
      <c r="N114" s="188">
        <v>42478</v>
      </c>
      <c r="O114" s="1"/>
      <c r="P114" s="1"/>
      <c r="Q114" s="1"/>
      <c r="R114" s="6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>
      <c r="A115" s="189">
        <v>34</v>
      </c>
      <c r="B115" s="190">
        <v>42195</v>
      </c>
      <c r="C115" s="190"/>
      <c r="D115" s="191" t="s">
        <v>682</v>
      </c>
      <c r="E115" s="192" t="s">
        <v>593</v>
      </c>
      <c r="F115" s="193">
        <v>122.5</v>
      </c>
      <c r="G115" s="193"/>
      <c r="H115" s="194">
        <v>61</v>
      </c>
      <c r="I115" s="194">
        <v>172</v>
      </c>
      <c r="J115" s="195" t="s">
        <v>683</v>
      </c>
      <c r="K115" s="196">
        <f t="shared" si="10"/>
        <v>-61.5</v>
      </c>
      <c r="L115" s="197">
        <f t="shared" si="11"/>
        <v>-0.50204081632653064</v>
      </c>
      <c r="M115" s="193" t="s">
        <v>607</v>
      </c>
      <c r="N115" s="190">
        <v>43333</v>
      </c>
      <c r="O115" s="1"/>
      <c r="P115" s="1"/>
      <c r="Q115" s="1"/>
      <c r="R115" s="6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>
      <c r="A116" s="179">
        <v>35</v>
      </c>
      <c r="B116" s="180">
        <v>42219</v>
      </c>
      <c r="C116" s="180"/>
      <c r="D116" s="181" t="s">
        <v>684</v>
      </c>
      <c r="E116" s="182" t="s">
        <v>593</v>
      </c>
      <c r="F116" s="183">
        <v>297.5</v>
      </c>
      <c r="G116" s="182"/>
      <c r="H116" s="182">
        <v>350</v>
      </c>
      <c r="I116" s="184">
        <v>360</v>
      </c>
      <c r="J116" s="185" t="s">
        <v>685</v>
      </c>
      <c r="K116" s="186">
        <f t="shared" si="10"/>
        <v>52.5</v>
      </c>
      <c r="L116" s="187">
        <f t="shared" si="11"/>
        <v>0.17647058823529413</v>
      </c>
      <c r="M116" s="182" t="s">
        <v>596</v>
      </c>
      <c r="N116" s="188">
        <v>42232</v>
      </c>
      <c r="O116" s="1"/>
      <c r="P116" s="1"/>
      <c r="Q116" s="1"/>
      <c r="R116" s="6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>
      <c r="A117" s="179">
        <v>36</v>
      </c>
      <c r="B117" s="180">
        <v>42219</v>
      </c>
      <c r="C117" s="180"/>
      <c r="D117" s="181" t="s">
        <v>686</v>
      </c>
      <c r="E117" s="182" t="s">
        <v>593</v>
      </c>
      <c r="F117" s="183">
        <v>115.5</v>
      </c>
      <c r="G117" s="182"/>
      <c r="H117" s="182">
        <v>149</v>
      </c>
      <c r="I117" s="184">
        <v>140</v>
      </c>
      <c r="J117" s="185" t="s">
        <v>687</v>
      </c>
      <c r="K117" s="186">
        <f t="shared" si="10"/>
        <v>33.5</v>
      </c>
      <c r="L117" s="187">
        <f t="shared" si="11"/>
        <v>0.29004329004329005</v>
      </c>
      <c r="M117" s="182" t="s">
        <v>596</v>
      </c>
      <c r="N117" s="188">
        <v>42740</v>
      </c>
      <c r="O117" s="1"/>
      <c r="P117" s="1"/>
      <c r="Q117" s="1"/>
      <c r="R117" s="6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>
      <c r="A118" s="179">
        <v>37</v>
      </c>
      <c r="B118" s="180">
        <v>42251</v>
      </c>
      <c r="C118" s="180"/>
      <c r="D118" s="181" t="s">
        <v>542</v>
      </c>
      <c r="E118" s="182" t="s">
        <v>593</v>
      </c>
      <c r="F118" s="183">
        <v>226</v>
      </c>
      <c r="G118" s="182"/>
      <c r="H118" s="182">
        <v>292</v>
      </c>
      <c r="I118" s="184">
        <v>292</v>
      </c>
      <c r="J118" s="185" t="s">
        <v>688</v>
      </c>
      <c r="K118" s="186">
        <f t="shared" si="10"/>
        <v>66</v>
      </c>
      <c r="L118" s="187">
        <f t="shared" si="11"/>
        <v>0.29203539823008851</v>
      </c>
      <c r="M118" s="182" t="s">
        <v>596</v>
      </c>
      <c r="N118" s="188">
        <v>42286</v>
      </c>
      <c r="O118" s="1"/>
      <c r="P118" s="1"/>
      <c r="Q118" s="1"/>
      <c r="R118" s="6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>
      <c r="A119" s="179">
        <v>38</v>
      </c>
      <c r="B119" s="180">
        <v>42254</v>
      </c>
      <c r="C119" s="180"/>
      <c r="D119" s="181" t="s">
        <v>676</v>
      </c>
      <c r="E119" s="182" t="s">
        <v>593</v>
      </c>
      <c r="F119" s="183">
        <v>232.5</v>
      </c>
      <c r="G119" s="182"/>
      <c r="H119" s="182">
        <v>312.5</v>
      </c>
      <c r="I119" s="184">
        <v>310</v>
      </c>
      <c r="J119" s="185" t="s">
        <v>634</v>
      </c>
      <c r="K119" s="186">
        <f t="shared" si="10"/>
        <v>80</v>
      </c>
      <c r="L119" s="187">
        <f t="shared" si="11"/>
        <v>0.34408602150537637</v>
      </c>
      <c r="M119" s="182" t="s">
        <v>596</v>
      </c>
      <c r="N119" s="188">
        <v>42823</v>
      </c>
      <c r="O119" s="1"/>
      <c r="P119" s="1"/>
      <c r="Q119" s="1"/>
      <c r="R119" s="6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>
      <c r="A120" s="179">
        <v>39</v>
      </c>
      <c r="B120" s="180">
        <v>42268</v>
      </c>
      <c r="C120" s="180"/>
      <c r="D120" s="181" t="s">
        <v>689</v>
      </c>
      <c r="E120" s="182" t="s">
        <v>593</v>
      </c>
      <c r="F120" s="183">
        <v>196.5</v>
      </c>
      <c r="G120" s="182"/>
      <c r="H120" s="182">
        <v>238</v>
      </c>
      <c r="I120" s="184">
        <v>238</v>
      </c>
      <c r="J120" s="185" t="s">
        <v>688</v>
      </c>
      <c r="K120" s="186">
        <f t="shared" si="10"/>
        <v>41.5</v>
      </c>
      <c r="L120" s="187">
        <f t="shared" si="11"/>
        <v>0.21119592875318066</v>
      </c>
      <c r="M120" s="182" t="s">
        <v>596</v>
      </c>
      <c r="N120" s="188">
        <v>42291</v>
      </c>
      <c r="O120" s="1"/>
      <c r="P120" s="1"/>
      <c r="Q120" s="1"/>
      <c r="R120" s="6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>
      <c r="A121" s="179">
        <v>40</v>
      </c>
      <c r="B121" s="180">
        <v>42271</v>
      </c>
      <c r="C121" s="180"/>
      <c r="D121" s="181" t="s">
        <v>632</v>
      </c>
      <c r="E121" s="182" t="s">
        <v>593</v>
      </c>
      <c r="F121" s="183">
        <v>65</v>
      </c>
      <c r="G121" s="182"/>
      <c r="H121" s="182">
        <v>82</v>
      </c>
      <c r="I121" s="184">
        <v>82</v>
      </c>
      <c r="J121" s="185" t="s">
        <v>688</v>
      </c>
      <c r="K121" s="186">
        <f t="shared" si="10"/>
        <v>17</v>
      </c>
      <c r="L121" s="187">
        <f t="shared" si="11"/>
        <v>0.26153846153846155</v>
      </c>
      <c r="M121" s="182" t="s">
        <v>596</v>
      </c>
      <c r="N121" s="188">
        <v>42578</v>
      </c>
      <c r="O121" s="1"/>
      <c r="P121" s="1"/>
      <c r="Q121" s="1"/>
      <c r="R121" s="6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>
      <c r="A122" s="179">
        <v>41</v>
      </c>
      <c r="B122" s="180">
        <v>42291</v>
      </c>
      <c r="C122" s="180"/>
      <c r="D122" s="181" t="s">
        <v>690</v>
      </c>
      <c r="E122" s="182" t="s">
        <v>593</v>
      </c>
      <c r="F122" s="183">
        <v>144</v>
      </c>
      <c r="G122" s="182"/>
      <c r="H122" s="182">
        <v>182.5</v>
      </c>
      <c r="I122" s="184">
        <v>181</v>
      </c>
      <c r="J122" s="185" t="s">
        <v>688</v>
      </c>
      <c r="K122" s="186">
        <f t="shared" si="10"/>
        <v>38.5</v>
      </c>
      <c r="L122" s="187">
        <f t="shared" si="11"/>
        <v>0.2673611111111111</v>
      </c>
      <c r="M122" s="182" t="s">
        <v>596</v>
      </c>
      <c r="N122" s="188">
        <v>42817</v>
      </c>
      <c r="O122" s="1"/>
      <c r="P122" s="1"/>
      <c r="Q122" s="1"/>
      <c r="R122" s="6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>
      <c r="A123" s="179">
        <v>42</v>
      </c>
      <c r="B123" s="180">
        <v>42291</v>
      </c>
      <c r="C123" s="180"/>
      <c r="D123" s="181" t="s">
        <v>691</v>
      </c>
      <c r="E123" s="182" t="s">
        <v>593</v>
      </c>
      <c r="F123" s="183">
        <v>264</v>
      </c>
      <c r="G123" s="182"/>
      <c r="H123" s="182">
        <v>311</v>
      </c>
      <c r="I123" s="184">
        <v>311</v>
      </c>
      <c r="J123" s="185" t="s">
        <v>688</v>
      </c>
      <c r="K123" s="186">
        <f t="shared" si="10"/>
        <v>47</v>
      </c>
      <c r="L123" s="187">
        <f t="shared" si="11"/>
        <v>0.17803030303030304</v>
      </c>
      <c r="M123" s="182" t="s">
        <v>596</v>
      </c>
      <c r="N123" s="188">
        <v>42604</v>
      </c>
      <c r="O123" s="1"/>
      <c r="P123" s="1"/>
      <c r="Q123" s="1"/>
      <c r="R123" s="6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>
      <c r="A124" s="179">
        <v>43</v>
      </c>
      <c r="B124" s="180">
        <v>42318</v>
      </c>
      <c r="C124" s="180"/>
      <c r="D124" s="181" t="s">
        <v>692</v>
      </c>
      <c r="E124" s="182" t="s">
        <v>606</v>
      </c>
      <c r="F124" s="183">
        <v>549.5</v>
      </c>
      <c r="G124" s="182"/>
      <c r="H124" s="182">
        <v>630</v>
      </c>
      <c r="I124" s="184">
        <v>630</v>
      </c>
      <c r="J124" s="185" t="s">
        <v>688</v>
      </c>
      <c r="K124" s="186">
        <f t="shared" si="10"/>
        <v>80.5</v>
      </c>
      <c r="L124" s="187">
        <f t="shared" si="11"/>
        <v>0.1464968152866242</v>
      </c>
      <c r="M124" s="182" t="s">
        <v>596</v>
      </c>
      <c r="N124" s="188">
        <v>42419</v>
      </c>
      <c r="O124" s="1"/>
      <c r="P124" s="1"/>
      <c r="Q124" s="1"/>
      <c r="R124" s="6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>
      <c r="A125" s="179">
        <v>44</v>
      </c>
      <c r="B125" s="180">
        <v>42342</v>
      </c>
      <c r="C125" s="180"/>
      <c r="D125" s="181" t="s">
        <v>693</v>
      </c>
      <c r="E125" s="182" t="s">
        <v>593</v>
      </c>
      <c r="F125" s="183">
        <v>1027.5</v>
      </c>
      <c r="G125" s="182"/>
      <c r="H125" s="182">
        <v>1315</v>
      </c>
      <c r="I125" s="184">
        <v>1250</v>
      </c>
      <c r="J125" s="185" t="s">
        <v>688</v>
      </c>
      <c r="K125" s="186">
        <f t="shared" si="10"/>
        <v>287.5</v>
      </c>
      <c r="L125" s="187">
        <f t="shared" si="11"/>
        <v>0.27980535279805352</v>
      </c>
      <c r="M125" s="182" t="s">
        <v>596</v>
      </c>
      <c r="N125" s="188">
        <v>43244</v>
      </c>
      <c r="O125" s="1"/>
      <c r="P125" s="1"/>
      <c r="Q125" s="1"/>
      <c r="R125" s="6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>
      <c r="A126" s="179">
        <v>45</v>
      </c>
      <c r="B126" s="180">
        <v>42367</v>
      </c>
      <c r="C126" s="180"/>
      <c r="D126" s="181" t="s">
        <v>694</v>
      </c>
      <c r="E126" s="182" t="s">
        <v>593</v>
      </c>
      <c r="F126" s="183">
        <v>465</v>
      </c>
      <c r="G126" s="182"/>
      <c r="H126" s="182">
        <v>540</v>
      </c>
      <c r="I126" s="184">
        <v>540</v>
      </c>
      <c r="J126" s="185" t="s">
        <v>688</v>
      </c>
      <c r="K126" s="186">
        <f t="shared" si="10"/>
        <v>75</v>
      </c>
      <c r="L126" s="187">
        <f t="shared" si="11"/>
        <v>0.16129032258064516</v>
      </c>
      <c r="M126" s="182" t="s">
        <v>596</v>
      </c>
      <c r="N126" s="188">
        <v>42530</v>
      </c>
      <c r="O126" s="1"/>
      <c r="P126" s="1"/>
      <c r="Q126" s="1"/>
      <c r="R126" s="6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>
      <c r="A127" s="179">
        <v>46</v>
      </c>
      <c r="B127" s="180">
        <v>42380</v>
      </c>
      <c r="C127" s="180"/>
      <c r="D127" s="181" t="s">
        <v>405</v>
      </c>
      <c r="E127" s="182" t="s">
        <v>606</v>
      </c>
      <c r="F127" s="183">
        <v>81</v>
      </c>
      <c r="G127" s="182"/>
      <c r="H127" s="182">
        <v>110</v>
      </c>
      <c r="I127" s="184">
        <v>110</v>
      </c>
      <c r="J127" s="185" t="s">
        <v>688</v>
      </c>
      <c r="K127" s="186">
        <f t="shared" si="10"/>
        <v>29</v>
      </c>
      <c r="L127" s="187">
        <f t="shared" si="11"/>
        <v>0.35802469135802467</v>
      </c>
      <c r="M127" s="182" t="s">
        <v>596</v>
      </c>
      <c r="N127" s="188">
        <v>42745</v>
      </c>
      <c r="O127" s="1"/>
      <c r="P127" s="1"/>
      <c r="Q127" s="1"/>
      <c r="R127" s="6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>
      <c r="A128" s="179">
        <v>47</v>
      </c>
      <c r="B128" s="180">
        <v>42382</v>
      </c>
      <c r="C128" s="180"/>
      <c r="D128" s="181" t="s">
        <v>695</v>
      </c>
      <c r="E128" s="182" t="s">
        <v>606</v>
      </c>
      <c r="F128" s="183">
        <v>417.5</v>
      </c>
      <c r="G128" s="182"/>
      <c r="H128" s="182">
        <v>547</v>
      </c>
      <c r="I128" s="184">
        <v>535</v>
      </c>
      <c r="J128" s="185" t="s">
        <v>688</v>
      </c>
      <c r="K128" s="186">
        <f t="shared" si="10"/>
        <v>129.5</v>
      </c>
      <c r="L128" s="187">
        <f t="shared" si="11"/>
        <v>0.31017964071856285</v>
      </c>
      <c r="M128" s="182" t="s">
        <v>596</v>
      </c>
      <c r="N128" s="188">
        <v>42578</v>
      </c>
      <c r="O128" s="1"/>
      <c r="P128" s="1"/>
      <c r="Q128" s="1"/>
      <c r="R128" s="6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>
      <c r="A129" s="179">
        <v>48</v>
      </c>
      <c r="B129" s="180">
        <v>42408</v>
      </c>
      <c r="C129" s="180"/>
      <c r="D129" s="181" t="s">
        <v>696</v>
      </c>
      <c r="E129" s="182" t="s">
        <v>593</v>
      </c>
      <c r="F129" s="183">
        <v>650</v>
      </c>
      <c r="G129" s="182"/>
      <c r="H129" s="182">
        <v>800</v>
      </c>
      <c r="I129" s="184">
        <v>800</v>
      </c>
      <c r="J129" s="185" t="s">
        <v>688</v>
      </c>
      <c r="K129" s="186">
        <f t="shared" si="10"/>
        <v>150</v>
      </c>
      <c r="L129" s="187">
        <f t="shared" si="11"/>
        <v>0.23076923076923078</v>
      </c>
      <c r="M129" s="182" t="s">
        <v>596</v>
      </c>
      <c r="N129" s="188">
        <v>43154</v>
      </c>
      <c r="O129" s="1"/>
      <c r="P129" s="1"/>
      <c r="Q129" s="1"/>
      <c r="R129" s="6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>
      <c r="A130" s="179">
        <v>49</v>
      </c>
      <c r="B130" s="180">
        <v>42433</v>
      </c>
      <c r="C130" s="180"/>
      <c r="D130" s="181" t="s">
        <v>237</v>
      </c>
      <c r="E130" s="182" t="s">
        <v>593</v>
      </c>
      <c r="F130" s="183">
        <v>437.5</v>
      </c>
      <c r="G130" s="182"/>
      <c r="H130" s="182">
        <v>504.5</v>
      </c>
      <c r="I130" s="184">
        <v>522</v>
      </c>
      <c r="J130" s="185" t="s">
        <v>697</v>
      </c>
      <c r="K130" s="186">
        <f t="shared" si="10"/>
        <v>67</v>
      </c>
      <c r="L130" s="187">
        <f t="shared" si="11"/>
        <v>0.15314285714285714</v>
      </c>
      <c r="M130" s="182" t="s">
        <v>596</v>
      </c>
      <c r="N130" s="188">
        <v>42480</v>
      </c>
      <c r="O130" s="1"/>
      <c r="P130" s="1"/>
      <c r="Q130" s="1"/>
      <c r="R130" s="6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>
      <c r="A131" s="179">
        <v>50</v>
      </c>
      <c r="B131" s="180">
        <v>42438</v>
      </c>
      <c r="C131" s="180"/>
      <c r="D131" s="181" t="s">
        <v>698</v>
      </c>
      <c r="E131" s="182" t="s">
        <v>593</v>
      </c>
      <c r="F131" s="183">
        <v>189.5</v>
      </c>
      <c r="G131" s="182"/>
      <c r="H131" s="182">
        <v>218</v>
      </c>
      <c r="I131" s="184">
        <v>218</v>
      </c>
      <c r="J131" s="185" t="s">
        <v>688</v>
      </c>
      <c r="K131" s="186">
        <f t="shared" si="10"/>
        <v>28.5</v>
      </c>
      <c r="L131" s="187">
        <f t="shared" si="11"/>
        <v>0.15039577836411611</v>
      </c>
      <c r="M131" s="182" t="s">
        <v>596</v>
      </c>
      <c r="N131" s="188">
        <v>43034</v>
      </c>
      <c r="O131" s="1"/>
      <c r="P131" s="1"/>
      <c r="Q131" s="1"/>
      <c r="R131" s="6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>
      <c r="A132" s="189">
        <v>51</v>
      </c>
      <c r="B132" s="190">
        <v>42471</v>
      </c>
      <c r="C132" s="190"/>
      <c r="D132" s="198" t="s">
        <v>699</v>
      </c>
      <c r="E132" s="193" t="s">
        <v>593</v>
      </c>
      <c r="F132" s="193">
        <v>36.5</v>
      </c>
      <c r="G132" s="194"/>
      <c r="H132" s="194">
        <v>15.85</v>
      </c>
      <c r="I132" s="194">
        <v>60</v>
      </c>
      <c r="J132" s="195" t="s">
        <v>700</v>
      </c>
      <c r="K132" s="196">
        <f t="shared" si="10"/>
        <v>-20.65</v>
      </c>
      <c r="L132" s="197">
        <f t="shared" si="11"/>
        <v>-0.5657534246575342</v>
      </c>
      <c r="M132" s="193" t="s">
        <v>607</v>
      </c>
      <c r="N132" s="201">
        <v>43627</v>
      </c>
      <c r="O132" s="1"/>
      <c r="P132" s="1"/>
      <c r="Q132" s="1"/>
      <c r="R132" s="6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>
      <c r="A133" s="179">
        <v>52</v>
      </c>
      <c r="B133" s="180">
        <v>42472</v>
      </c>
      <c r="C133" s="180"/>
      <c r="D133" s="181" t="s">
        <v>701</v>
      </c>
      <c r="E133" s="182" t="s">
        <v>593</v>
      </c>
      <c r="F133" s="183">
        <v>93</v>
      </c>
      <c r="G133" s="182"/>
      <c r="H133" s="182">
        <v>149</v>
      </c>
      <c r="I133" s="184">
        <v>140</v>
      </c>
      <c r="J133" s="185" t="s">
        <v>702</v>
      </c>
      <c r="K133" s="186">
        <f t="shared" si="10"/>
        <v>56</v>
      </c>
      <c r="L133" s="187">
        <f t="shared" si="11"/>
        <v>0.60215053763440862</v>
      </c>
      <c r="M133" s="182" t="s">
        <v>596</v>
      </c>
      <c r="N133" s="188">
        <v>42740</v>
      </c>
      <c r="O133" s="1"/>
      <c r="P133" s="1"/>
      <c r="Q133" s="1"/>
      <c r="R133" s="6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>
      <c r="A134" s="179">
        <v>53</v>
      </c>
      <c r="B134" s="180">
        <v>42472</v>
      </c>
      <c r="C134" s="180"/>
      <c r="D134" s="181" t="s">
        <v>703</v>
      </c>
      <c r="E134" s="182" t="s">
        <v>593</v>
      </c>
      <c r="F134" s="183">
        <v>130</v>
      </c>
      <c r="G134" s="182"/>
      <c r="H134" s="182">
        <v>150</v>
      </c>
      <c r="I134" s="184" t="s">
        <v>704</v>
      </c>
      <c r="J134" s="185" t="s">
        <v>688</v>
      </c>
      <c r="K134" s="186">
        <f t="shared" si="10"/>
        <v>20</v>
      </c>
      <c r="L134" s="187">
        <f t="shared" si="11"/>
        <v>0.15384615384615385</v>
      </c>
      <c r="M134" s="182" t="s">
        <v>596</v>
      </c>
      <c r="N134" s="188">
        <v>42564</v>
      </c>
      <c r="O134" s="1"/>
      <c r="P134" s="1"/>
      <c r="Q134" s="1"/>
      <c r="R134" s="6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>
      <c r="A135" s="179">
        <v>54</v>
      </c>
      <c r="B135" s="180">
        <v>42473</v>
      </c>
      <c r="C135" s="180"/>
      <c r="D135" s="181" t="s">
        <v>705</v>
      </c>
      <c r="E135" s="182" t="s">
        <v>593</v>
      </c>
      <c r="F135" s="183">
        <v>196</v>
      </c>
      <c r="G135" s="182"/>
      <c r="H135" s="182">
        <v>299</v>
      </c>
      <c r="I135" s="184">
        <v>299</v>
      </c>
      <c r="J135" s="185" t="s">
        <v>688</v>
      </c>
      <c r="K135" s="186">
        <v>103</v>
      </c>
      <c r="L135" s="187">
        <v>0.52551020408163296</v>
      </c>
      <c r="M135" s="182" t="s">
        <v>596</v>
      </c>
      <c r="N135" s="188">
        <v>42620</v>
      </c>
      <c r="O135" s="1"/>
      <c r="P135" s="1"/>
      <c r="Q135" s="1"/>
      <c r="R135" s="6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>
      <c r="A136" s="179">
        <v>55</v>
      </c>
      <c r="B136" s="180">
        <v>42473</v>
      </c>
      <c r="C136" s="180"/>
      <c r="D136" s="181" t="s">
        <v>706</v>
      </c>
      <c r="E136" s="182" t="s">
        <v>593</v>
      </c>
      <c r="F136" s="183">
        <v>88</v>
      </c>
      <c r="G136" s="182"/>
      <c r="H136" s="182">
        <v>103</v>
      </c>
      <c r="I136" s="184">
        <v>103</v>
      </c>
      <c r="J136" s="185" t="s">
        <v>688</v>
      </c>
      <c r="K136" s="186">
        <v>15</v>
      </c>
      <c r="L136" s="187">
        <v>0.170454545454545</v>
      </c>
      <c r="M136" s="182" t="s">
        <v>596</v>
      </c>
      <c r="N136" s="188">
        <v>42530</v>
      </c>
      <c r="O136" s="1"/>
      <c r="P136" s="1"/>
      <c r="Q136" s="1"/>
      <c r="R136" s="6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>
      <c r="A137" s="179">
        <v>56</v>
      </c>
      <c r="B137" s="180">
        <v>42492</v>
      </c>
      <c r="C137" s="180"/>
      <c r="D137" s="181" t="s">
        <v>707</v>
      </c>
      <c r="E137" s="182" t="s">
        <v>593</v>
      </c>
      <c r="F137" s="183">
        <v>127.5</v>
      </c>
      <c r="G137" s="182"/>
      <c r="H137" s="182">
        <v>148</v>
      </c>
      <c r="I137" s="184" t="s">
        <v>708</v>
      </c>
      <c r="J137" s="185" t="s">
        <v>688</v>
      </c>
      <c r="K137" s="186">
        <f t="shared" ref="K137:K141" si="12">H137-F137</f>
        <v>20.5</v>
      </c>
      <c r="L137" s="187">
        <f t="shared" ref="L137:L141" si="13">K137/F137</f>
        <v>0.16078431372549021</v>
      </c>
      <c r="M137" s="182" t="s">
        <v>596</v>
      </c>
      <c r="N137" s="188">
        <v>42564</v>
      </c>
      <c r="O137" s="1"/>
      <c r="P137" s="1"/>
      <c r="Q137" s="1"/>
      <c r="R137" s="6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>
      <c r="A138" s="179">
        <v>57</v>
      </c>
      <c r="B138" s="180">
        <v>42493</v>
      </c>
      <c r="C138" s="180"/>
      <c r="D138" s="181" t="s">
        <v>709</v>
      </c>
      <c r="E138" s="182" t="s">
        <v>593</v>
      </c>
      <c r="F138" s="183">
        <v>675</v>
      </c>
      <c r="G138" s="182"/>
      <c r="H138" s="182">
        <v>815</v>
      </c>
      <c r="I138" s="184" t="s">
        <v>710</v>
      </c>
      <c r="J138" s="185" t="s">
        <v>688</v>
      </c>
      <c r="K138" s="186">
        <f t="shared" si="12"/>
        <v>140</v>
      </c>
      <c r="L138" s="187">
        <f t="shared" si="13"/>
        <v>0.2074074074074074</v>
      </c>
      <c r="M138" s="182" t="s">
        <v>596</v>
      </c>
      <c r="N138" s="188">
        <v>43154</v>
      </c>
      <c r="O138" s="1"/>
      <c r="P138" s="1"/>
      <c r="Q138" s="1"/>
      <c r="R138" s="6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>
      <c r="A139" s="189">
        <v>58</v>
      </c>
      <c r="B139" s="190">
        <v>42522</v>
      </c>
      <c r="C139" s="190"/>
      <c r="D139" s="191" t="s">
        <v>711</v>
      </c>
      <c r="E139" s="192" t="s">
        <v>593</v>
      </c>
      <c r="F139" s="193">
        <v>500</v>
      </c>
      <c r="G139" s="193"/>
      <c r="H139" s="194">
        <v>232.5</v>
      </c>
      <c r="I139" s="194" t="s">
        <v>712</v>
      </c>
      <c r="J139" s="195" t="s">
        <v>713</v>
      </c>
      <c r="K139" s="196">
        <f t="shared" si="12"/>
        <v>-267.5</v>
      </c>
      <c r="L139" s="197">
        <f t="shared" si="13"/>
        <v>-0.53500000000000003</v>
      </c>
      <c r="M139" s="193" t="s">
        <v>607</v>
      </c>
      <c r="N139" s="190">
        <v>43735</v>
      </c>
      <c r="O139" s="1"/>
      <c r="P139" s="1"/>
      <c r="Q139" s="1"/>
      <c r="R139" s="6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>
      <c r="A140" s="179">
        <v>59</v>
      </c>
      <c r="B140" s="180">
        <v>42527</v>
      </c>
      <c r="C140" s="180"/>
      <c r="D140" s="181" t="s">
        <v>544</v>
      </c>
      <c r="E140" s="182" t="s">
        <v>593</v>
      </c>
      <c r="F140" s="183">
        <v>110</v>
      </c>
      <c r="G140" s="182"/>
      <c r="H140" s="182">
        <v>126.5</v>
      </c>
      <c r="I140" s="184">
        <v>125</v>
      </c>
      <c r="J140" s="185" t="s">
        <v>640</v>
      </c>
      <c r="K140" s="186">
        <f t="shared" si="12"/>
        <v>16.5</v>
      </c>
      <c r="L140" s="187">
        <f t="shared" si="13"/>
        <v>0.15</v>
      </c>
      <c r="M140" s="182" t="s">
        <v>596</v>
      </c>
      <c r="N140" s="188">
        <v>42552</v>
      </c>
      <c r="O140" s="1"/>
      <c r="P140" s="1"/>
      <c r="Q140" s="1"/>
      <c r="R140" s="6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>
      <c r="A141" s="179">
        <v>60</v>
      </c>
      <c r="B141" s="180">
        <v>42538</v>
      </c>
      <c r="C141" s="180"/>
      <c r="D141" s="181" t="s">
        <v>714</v>
      </c>
      <c r="E141" s="182" t="s">
        <v>593</v>
      </c>
      <c r="F141" s="183">
        <v>44</v>
      </c>
      <c r="G141" s="182"/>
      <c r="H141" s="182">
        <v>69.5</v>
      </c>
      <c r="I141" s="184">
        <v>69.5</v>
      </c>
      <c r="J141" s="185" t="s">
        <v>715</v>
      </c>
      <c r="K141" s="186">
        <f t="shared" si="12"/>
        <v>25.5</v>
      </c>
      <c r="L141" s="187">
        <f t="shared" si="13"/>
        <v>0.57954545454545459</v>
      </c>
      <c r="M141" s="182" t="s">
        <v>596</v>
      </c>
      <c r="N141" s="188">
        <v>42977</v>
      </c>
      <c r="O141" s="1"/>
      <c r="P141" s="1"/>
      <c r="Q141" s="1"/>
      <c r="R141" s="6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>
      <c r="A142" s="179">
        <v>61</v>
      </c>
      <c r="B142" s="180">
        <v>42549</v>
      </c>
      <c r="C142" s="180"/>
      <c r="D142" s="181" t="s">
        <v>716</v>
      </c>
      <c r="E142" s="182" t="s">
        <v>593</v>
      </c>
      <c r="F142" s="183">
        <v>262.5</v>
      </c>
      <c r="G142" s="182"/>
      <c r="H142" s="182">
        <v>340</v>
      </c>
      <c r="I142" s="184">
        <v>333</v>
      </c>
      <c r="J142" s="185" t="s">
        <v>717</v>
      </c>
      <c r="K142" s="186">
        <v>77.5</v>
      </c>
      <c r="L142" s="187">
        <v>0.29523809523809502</v>
      </c>
      <c r="M142" s="182" t="s">
        <v>596</v>
      </c>
      <c r="N142" s="188">
        <v>43017</v>
      </c>
      <c r="O142" s="1"/>
      <c r="P142" s="1"/>
      <c r="Q142" s="1"/>
      <c r="R142" s="6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>
      <c r="A143" s="179">
        <v>62</v>
      </c>
      <c r="B143" s="180">
        <v>42549</v>
      </c>
      <c r="C143" s="180"/>
      <c r="D143" s="181" t="s">
        <v>718</v>
      </c>
      <c r="E143" s="182" t="s">
        <v>593</v>
      </c>
      <c r="F143" s="183">
        <v>840</v>
      </c>
      <c r="G143" s="182"/>
      <c r="H143" s="182">
        <v>1230</v>
      </c>
      <c r="I143" s="184">
        <v>1230</v>
      </c>
      <c r="J143" s="185" t="s">
        <v>688</v>
      </c>
      <c r="K143" s="186">
        <v>390</v>
      </c>
      <c r="L143" s="187">
        <v>0.46428571428571402</v>
      </c>
      <c r="M143" s="182" t="s">
        <v>596</v>
      </c>
      <c r="N143" s="188">
        <v>42649</v>
      </c>
      <c r="O143" s="1"/>
      <c r="P143" s="1"/>
      <c r="Q143" s="1"/>
      <c r="R143" s="6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>
      <c r="A144" s="202">
        <v>63</v>
      </c>
      <c r="B144" s="203">
        <v>42556</v>
      </c>
      <c r="C144" s="203"/>
      <c r="D144" s="204" t="s">
        <v>719</v>
      </c>
      <c r="E144" s="205" t="s">
        <v>593</v>
      </c>
      <c r="F144" s="205">
        <v>395</v>
      </c>
      <c r="G144" s="206"/>
      <c r="H144" s="206">
        <f>(468.5+342.5)/2</f>
        <v>405.5</v>
      </c>
      <c r="I144" s="206">
        <v>510</v>
      </c>
      <c r="J144" s="207" t="s">
        <v>720</v>
      </c>
      <c r="K144" s="208">
        <f t="shared" ref="K144:K150" si="14">H144-F144</f>
        <v>10.5</v>
      </c>
      <c r="L144" s="209">
        <f t="shared" ref="L144:L150" si="15">K144/F144</f>
        <v>2.6582278481012658E-2</v>
      </c>
      <c r="M144" s="205" t="s">
        <v>616</v>
      </c>
      <c r="N144" s="203">
        <v>43606</v>
      </c>
      <c r="O144" s="1"/>
      <c r="P144" s="1"/>
      <c r="Q144" s="1"/>
      <c r="R144" s="6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>
      <c r="A145" s="189">
        <v>64</v>
      </c>
      <c r="B145" s="190">
        <v>42584</v>
      </c>
      <c r="C145" s="190"/>
      <c r="D145" s="191" t="s">
        <v>721</v>
      </c>
      <c r="E145" s="192" t="s">
        <v>606</v>
      </c>
      <c r="F145" s="193">
        <f>169.5-12.8</f>
        <v>156.69999999999999</v>
      </c>
      <c r="G145" s="193"/>
      <c r="H145" s="194">
        <v>77</v>
      </c>
      <c r="I145" s="194" t="s">
        <v>722</v>
      </c>
      <c r="J145" s="195" t="s">
        <v>723</v>
      </c>
      <c r="K145" s="196">
        <f t="shared" si="14"/>
        <v>-79.699999999999989</v>
      </c>
      <c r="L145" s="197">
        <f t="shared" si="15"/>
        <v>-0.50861518825781749</v>
      </c>
      <c r="M145" s="193" t="s">
        <v>607</v>
      </c>
      <c r="N145" s="190">
        <v>43522</v>
      </c>
      <c r="O145" s="1"/>
      <c r="P145" s="1"/>
      <c r="Q145" s="1"/>
      <c r="R145" s="6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>
      <c r="A146" s="189">
        <v>65</v>
      </c>
      <c r="B146" s="190">
        <v>42586</v>
      </c>
      <c r="C146" s="190"/>
      <c r="D146" s="191" t="s">
        <v>724</v>
      </c>
      <c r="E146" s="192" t="s">
        <v>593</v>
      </c>
      <c r="F146" s="193">
        <v>400</v>
      </c>
      <c r="G146" s="193"/>
      <c r="H146" s="194">
        <v>305</v>
      </c>
      <c r="I146" s="194">
        <v>475</v>
      </c>
      <c r="J146" s="195" t="s">
        <v>725</v>
      </c>
      <c r="K146" s="196">
        <f t="shared" si="14"/>
        <v>-95</v>
      </c>
      <c r="L146" s="197">
        <f t="shared" si="15"/>
        <v>-0.23749999999999999</v>
      </c>
      <c r="M146" s="193" t="s">
        <v>607</v>
      </c>
      <c r="N146" s="190">
        <v>43606</v>
      </c>
      <c r="O146" s="1"/>
      <c r="P146" s="1"/>
      <c r="Q146" s="1"/>
      <c r="R146" s="6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>
      <c r="A147" s="179">
        <v>66</v>
      </c>
      <c r="B147" s="180">
        <v>42593</v>
      </c>
      <c r="C147" s="180"/>
      <c r="D147" s="181" t="s">
        <v>726</v>
      </c>
      <c r="E147" s="182" t="s">
        <v>593</v>
      </c>
      <c r="F147" s="183">
        <v>86.5</v>
      </c>
      <c r="G147" s="182"/>
      <c r="H147" s="182">
        <v>130</v>
      </c>
      <c r="I147" s="184">
        <v>130</v>
      </c>
      <c r="J147" s="185" t="s">
        <v>727</v>
      </c>
      <c r="K147" s="186">
        <f t="shared" si="14"/>
        <v>43.5</v>
      </c>
      <c r="L147" s="187">
        <f t="shared" si="15"/>
        <v>0.50289017341040465</v>
      </c>
      <c r="M147" s="182" t="s">
        <v>596</v>
      </c>
      <c r="N147" s="188">
        <v>43091</v>
      </c>
      <c r="O147" s="1"/>
      <c r="P147" s="1"/>
      <c r="Q147" s="1"/>
      <c r="R147" s="6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>
      <c r="A148" s="189">
        <v>67</v>
      </c>
      <c r="B148" s="190">
        <v>42600</v>
      </c>
      <c r="C148" s="190"/>
      <c r="D148" s="191" t="s">
        <v>122</v>
      </c>
      <c r="E148" s="192" t="s">
        <v>593</v>
      </c>
      <c r="F148" s="193">
        <v>133.5</v>
      </c>
      <c r="G148" s="193"/>
      <c r="H148" s="194">
        <v>126.5</v>
      </c>
      <c r="I148" s="194">
        <v>178</v>
      </c>
      <c r="J148" s="195" t="s">
        <v>728</v>
      </c>
      <c r="K148" s="196">
        <f t="shared" si="14"/>
        <v>-7</v>
      </c>
      <c r="L148" s="197">
        <f t="shared" si="15"/>
        <v>-5.2434456928838954E-2</v>
      </c>
      <c r="M148" s="193" t="s">
        <v>607</v>
      </c>
      <c r="N148" s="190">
        <v>42615</v>
      </c>
      <c r="O148" s="1"/>
      <c r="P148" s="1"/>
      <c r="Q148" s="1"/>
      <c r="R148" s="6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>
      <c r="A149" s="179">
        <v>68</v>
      </c>
      <c r="B149" s="180">
        <v>42613</v>
      </c>
      <c r="C149" s="180"/>
      <c r="D149" s="181" t="s">
        <v>729</v>
      </c>
      <c r="E149" s="182" t="s">
        <v>593</v>
      </c>
      <c r="F149" s="183">
        <v>560</v>
      </c>
      <c r="G149" s="182"/>
      <c r="H149" s="182">
        <v>725</v>
      </c>
      <c r="I149" s="184">
        <v>725</v>
      </c>
      <c r="J149" s="185" t="s">
        <v>634</v>
      </c>
      <c r="K149" s="186">
        <f t="shared" si="14"/>
        <v>165</v>
      </c>
      <c r="L149" s="187">
        <f t="shared" si="15"/>
        <v>0.29464285714285715</v>
      </c>
      <c r="M149" s="182" t="s">
        <v>596</v>
      </c>
      <c r="N149" s="188">
        <v>42456</v>
      </c>
      <c r="O149" s="1"/>
      <c r="P149" s="1"/>
      <c r="Q149" s="1"/>
      <c r="R149" s="6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>
      <c r="A150" s="179">
        <v>69</v>
      </c>
      <c r="B150" s="180">
        <v>42614</v>
      </c>
      <c r="C150" s="180"/>
      <c r="D150" s="181" t="s">
        <v>730</v>
      </c>
      <c r="E150" s="182" t="s">
        <v>593</v>
      </c>
      <c r="F150" s="183">
        <v>160.5</v>
      </c>
      <c r="G150" s="182"/>
      <c r="H150" s="182">
        <v>210</v>
      </c>
      <c r="I150" s="184">
        <v>210</v>
      </c>
      <c r="J150" s="185" t="s">
        <v>634</v>
      </c>
      <c r="K150" s="186">
        <f t="shared" si="14"/>
        <v>49.5</v>
      </c>
      <c r="L150" s="187">
        <f t="shared" si="15"/>
        <v>0.30841121495327101</v>
      </c>
      <c r="M150" s="182" t="s">
        <v>596</v>
      </c>
      <c r="N150" s="188">
        <v>42871</v>
      </c>
      <c r="O150" s="1"/>
      <c r="P150" s="1"/>
      <c r="Q150" s="1"/>
      <c r="R150" s="6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>
      <c r="A151" s="179">
        <v>70</v>
      </c>
      <c r="B151" s="180">
        <v>42646</v>
      </c>
      <c r="C151" s="180"/>
      <c r="D151" s="181" t="s">
        <v>417</v>
      </c>
      <c r="E151" s="182" t="s">
        <v>593</v>
      </c>
      <c r="F151" s="183">
        <v>430</v>
      </c>
      <c r="G151" s="182"/>
      <c r="H151" s="182">
        <v>596</v>
      </c>
      <c r="I151" s="184">
        <v>575</v>
      </c>
      <c r="J151" s="185" t="s">
        <v>731</v>
      </c>
      <c r="K151" s="186">
        <v>166</v>
      </c>
      <c r="L151" s="187">
        <v>0.38604651162790699</v>
      </c>
      <c r="M151" s="182" t="s">
        <v>596</v>
      </c>
      <c r="N151" s="188">
        <v>42769</v>
      </c>
      <c r="O151" s="1"/>
      <c r="P151" s="1"/>
      <c r="Q151" s="1"/>
      <c r="R151" s="6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>
      <c r="A152" s="179">
        <v>71</v>
      </c>
      <c r="B152" s="180">
        <v>42657</v>
      </c>
      <c r="C152" s="180"/>
      <c r="D152" s="181" t="s">
        <v>732</v>
      </c>
      <c r="E152" s="182" t="s">
        <v>593</v>
      </c>
      <c r="F152" s="183">
        <v>280</v>
      </c>
      <c r="G152" s="182"/>
      <c r="H152" s="182">
        <v>345</v>
      </c>
      <c r="I152" s="184">
        <v>345</v>
      </c>
      <c r="J152" s="185" t="s">
        <v>634</v>
      </c>
      <c r="K152" s="186">
        <f t="shared" ref="K152:K157" si="16">H152-F152</f>
        <v>65</v>
      </c>
      <c r="L152" s="187">
        <f t="shared" ref="L152:L153" si="17">K152/F152</f>
        <v>0.23214285714285715</v>
      </c>
      <c r="M152" s="182" t="s">
        <v>596</v>
      </c>
      <c r="N152" s="188">
        <v>42814</v>
      </c>
      <c r="O152" s="1"/>
      <c r="P152" s="1"/>
      <c r="Q152" s="1"/>
      <c r="R152" s="6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>
      <c r="A153" s="179">
        <v>72</v>
      </c>
      <c r="B153" s="180">
        <v>42657</v>
      </c>
      <c r="C153" s="180"/>
      <c r="D153" s="181" t="s">
        <v>733</v>
      </c>
      <c r="E153" s="182" t="s">
        <v>593</v>
      </c>
      <c r="F153" s="183">
        <v>245</v>
      </c>
      <c r="G153" s="182"/>
      <c r="H153" s="182">
        <v>325.5</v>
      </c>
      <c r="I153" s="184">
        <v>330</v>
      </c>
      <c r="J153" s="185" t="s">
        <v>734</v>
      </c>
      <c r="K153" s="186">
        <f t="shared" si="16"/>
        <v>80.5</v>
      </c>
      <c r="L153" s="187">
        <f t="shared" si="17"/>
        <v>0.32857142857142857</v>
      </c>
      <c r="M153" s="182" t="s">
        <v>596</v>
      </c>
      <c r="N153" s="188">
        <v>42769</v>
      </c>
      <c r="O153" s="1"/>
      <c r="P153" s="1"/>
      <c r="Q153" s="1"/>
      <c r="R153" s="6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>
      <c r="A154" s="179">
        <v>73</v>
      </c>
      <c r="B154" s="180">
        <v>42660</v>
      </c>
      <c r="C154" s="180"/>
      <c r="D154" s="181" t="s">
        <v>735</v>
      </c>
      <c r="E154" s="182" t="s">
        <v>593</v>
      </c>
      <c r="F154" s="183">
        <v>125</v>
      </c>
      <c r="G154" s="182"/>
      <c r="H154" s="182">
        <v>160</v>
      </c>
      <c r="I154" s="184">
        <v>160</v>
      </c>
      <c r="J154" s="185" t="s">
        <v>688</v>
      </c>
      <c r="K154" s="186">
        <f t="shared" si="16"/>
        <v>35</v>
      </c>
      <c r="L154" s="187">
        <v>0.28000000000000003</v>
      </c>
      <c r="M154" s="182" t="s">
        <v>596</v>
      </c>
      <c r="N154" s="188">
        <v>42803</v>
      </c>
      <c r="O154" s="1"/>
      <c r="P154" s="1"/>
      <c r="Q154" s="1"/>
      <c r="R154" s="6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>
      <c r="A155" s="179">
        <v>74</v>
      </c>
      <c r="B155" s="180">
        <v>42660</v>
      </c>
      <c r="C155" s="180"/>
      <c r="D155" s="181" t="s">
        <v>736</v>
      </c>
      <c r="E155" s="182" t="s">
        <v>593</v>
      </c>
      <c r="F155" s="183">
        <v>114</v>
      </c>
      <c r="G155" s="182"/>
      <c r="H155" s="182">
        <v>145</v>
      </c>
      <c r="I155" s="184">
        <v>145</v>
      </c>
      <c r="J155" s="185" t="s">
        <v>688</v>
      </c>
      <c r="K155" s="186">
        <f t="shared" si="16"/>
        <v>31</v>
      </c>
      <c r="L155" s="187">
        <f t="shared" ref="L155:L157" si="18">K155/F155</f>
        <v>0.27192982456140352</v>
      </c>
      <c r="M155" s="182" t="s">
        <v>596</v>
      </c>
      <c r="N155" s="188">
        <v>42859</v>
      </c>
      <c r="O155" s="1"/>
      <c r="P155" s="1"/>
      <c r="Q155" s="1"/>
      <c r="R155" s="6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>
      <c r="A156" s="179">
        <v>75</v>
      </c>
      <c r="B156" s="180">
        <v>42660</v>
      </c>
      <c r="C156" s="180"/>
      <c r="D156" s="181" t="s">
        <v>737</v>
      </c>
      <c r="E156" s="182" t="s">
        <v>593</v>
      </c>
      <c r="F156" s="183">
        <v>212</v>
      </c>
      <c r="G156" s="182"/>
      <c r="H156" s="182">
        <v>280</v>
      </c>
      <c r="I156" s="184">
        <v>276</v>
      </c>
      <c r="J156" s="185" t="s">
        <v>738</v>
      </c>
      <c r="K156" s="186">
        <f t="shared" si="16"/>
        <v>68</v>
      </c>
      <c r="L156" s="187">
        <f t="shared" si="18"/>
        <v>0.32075471698113206</v>
      </c>
      <c r="M156" s="182" t="s">
        <v>596</v>
      </c>
      <c r="N156" s="188">
        <v>42858</v>
      </c>
      <c r="O156" s="1"/>
      <c r="P156" s="1"/>
      <c r="Q156" s="1"/>
      <c r="R156" s="6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>
      <c r="A157" s="179">
        <v>76</v>
      </c>
      <c r="B157" s="180">
        <v>42678</v>
      </c>
      <c r="C157" s="180"/>
      <c r="D157" s="181" t="s">
        <v>466</v>
      </c>
      <c r="E157" s="182" t="s">
        <v>593</v>
      </c>
      <c r="F157" s="183">
        <v>155</v>
      </c>
      <c r="G157" s="182"/>
      <c r="H157" s="182">
        <v>210</v>
      </c>
      <c r="I157" s="184">
        <v>210</v>
      </c>
      <c r="J157" s="185" t="s">
        <v>739</v>
      </c>
      <c r="K157" s="186">
        <f t="shared" si="16"/>
        <v>55</v>
      </c>
      <c r="L157" s="187">
        <f t="shared" si="18"/>
        <v>0.35483870967741937</v>
      </c>
      <c r="M157" s="182" t="s">
        <v>596</v>
      </c>
      <c r="N157" s="188">
        <v>42944</v>
      </c>
      <c r="O157" s="1"/>
      <c r="P157" s="1"/>
      <c r="Q157" s="1"/>
      <c r="R157" s="6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>
      <c r="A158" s="189">
        <v>77</v>
      </c>
      <c r="B158" s="190">
        <v>42710</v>
      </c>
      <c r="C158" s="190"/>
      <c r="D158" s="191" t="s">
        <v>740</v>
      </c>
      <c r="E158" s="192" t="s">
        <v>593</v>
      </c>
      <c r="F158" s="193">
        <v>150.5</v>
      </c>
      <c r="G158" s="193"/>
      <c r="H158" s="194">
        <v>72.5</v>
      </c>
      <c r="I158" s="194">
        <v>174</v>
      </c>
      <c r="J158" s="195" t="s">
        <v>741</v>
      </c>
      <c r="K158" s="196">
        <v>-78</v>
      </c>
      <c r="L158" s="197">
        <v>-0.51827242524916906</v>
      </c>
      <c r="M158" s="193" t="s">
        <v>607</v>
      </c>
      <c r="N158" s="190">
        <v>43333</v>
      </c>
      <c r="O158" s="1"/>
      <c r="P158" s="1"/>
      <c r="Q158" s="1"/>
      <c r="R158" s="6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>
      <c r="A159" s="179">
        <v>78</v>
      </c>
      <c r="B159" s="180">
        <v>42712</v>
      </c>
      <c r="C159" s="180"/>
      <c r="D159" s="181" t="s">
        <v>742</v>
      </c>
      <c r="E159" s="182" t="s">
        <v>593</v>
      </c>
      <c r="F159" s="183">
        <v>380</v>
      </c>
      <c r="G159" s="182"/>
      <c r="H159" s="182">
        <v>478</v>
      </c>
      <c r="I159" s="184">
        <v>468</v>
      </c>
      <c r="J159" s="185" t="s">
        <v>688</v>
      </c>
      <c r="K159" s="186">
        <f t="shared" ref="K159:K161" si="19">H159-F159</f>
        <v>98</v>
      </c>
      <c r="L159" s="187">
        <f t="shared" ref="L159:L161" si="20">K159/F159</f>
        <v>0.25789473684210529</v>
      </c>
      <c r="M159" s="182" t="s">
        <v>596</v>
      </c>
      <c r="N159" s="188">
        <v>43025</v>
      </c>
      <c r="O159" s="1"/>
      <c r="P159" s="1"/>
      <c r="Q159" s="1"/>
      <c r="R159" s="6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>
      <c r="A160" s="179">
        <v>79</v>
      </c>
      <c r="B160" s="180">
        <v>42734</v>
      </c>
      <c r="C160" s="180"/>
      <c r="D160" s="181" t="s">
        <v>121</v>
      </c>
      <c r="E160" s="182" t="s">
        <v>593</v>
      </c>
      <c r="F160" s="183">
        <v>305</v>
      </c>
      <c r="G160" s="182"/>
      <c r="H160" s="182">
        <v>375</v>
      </c>
      <c r="I160" s="184">
        <v>375</v>
      </c>
      <c r="J160" s="185" t="s">
        <v>688</v>
      </c>
      <c r="K160" s="186">
        <f t="shared" si="19"/>
        <v>70</v>
      </c>
      <c r="L160" s="187">
        <f t="shared" si="20"/>
        <v>0.22950819672131148</v>
      </c>
      <c r="M160" s="182" t="s">
        <v>596</v>
      </c>
      <c r="N160" s="188">
        <v>42768</v>
      </c>
      <c r="O160" s="1"/>
      <c r="P160" s="1"/>
      <c r="Q160" s="1"/>
      <c r="R160" s="6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>
      <c r="A161" s="179">
        <v>80</v>
      </c>
      <c r="B161" s="180">
        <v>42739</v>
      </c>
      <c r="C161" s="180"/>
      <c r="D161" s="181" t="s">
        <v>104</v>
      </c>
      <c r="E161" s="182" t="s">
        <v>593</v>
      </c>
      <c r="F161" s="183">
        <v>99.5</v>
      </c>
      <c r="G161" s="182"/>
      <c r="H161" s="182">
        <v>158</v>
      </c>
      <c r="I161" s="184">
        <v>158</v>
      </c>
      <c r="J161" s="185" t="s">
        <v>688</v>
      </c>
      <c r="K161" s="186">
        <f t="shared" si="19"/>
        <v>58.5</v>
      </c>
      <c r="L161" s="187">
        <f t="shared" si="20"/>
        <v>0.5879396984924623</v>
      </c>
      <c r="M161" s="182" t="s">
        <v>596</v>
      </c>
      <c r="N161" s="188">
        <v>42898</v>
      </c>
      <c r="O161" s="1"/>
      <c r="P161" s="1"/>
      <c r="Q161" s="1"/>
      <c r="R161" s="6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>
      <c r="A162" s="179">
        <v>81</v>
      </c>
      <c r="B162" s="180">
        <v>42739</v>
      </c>
      <c r="C162" s="180"/>
      <c r="D162" s="181" t="s">
        <v>104</v>
      </c>
      <c r="E162" s="182" t="s">
        <v>593</v>
      </c>
      <c r="F162" s="183">
        <v>99.5</v>
      </c>
      <c r="G162" s="182"/>
      <c r="H162" s="182">
        <v>158</v>
      </c>
      <c r="I162" s="184">
        <v>158</v>
      </c>
      <c r="J162" s="185" t="s">
        <v>688</v>
      </c>
      <c r="K162" s="186">
        <v>58.5</v>
      </c>
      <c r="L162" s="187">
        <v>0.58793969849246197</v>
      </c>
      <c r="M162" s="182" t="s">
        <v>596</v>
      </c>
      <c r="N162" s="188">
        <v>42898</v>
      </c>
      <c r="O162" s="1"/>
      <c r="P162" s="1"/>
      <c r="Q162" s="1"/>
      <c r="R162" s="6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>
      <c r="A163" s="179">
        <v>82</v>
      </c>
      <c r="B163" s="180">
        <v>42786</v>
      </c>
      <c r="C163" s="180"/>
      <c r="D163" s="181" t="s">
        <v>210</v>
      </c>
      <c r="E163" s="182" t="s">
        <v>593</v>
      </c>
      <c r="F163" s="183">
        <v>140.5</v>
      </c>
      <c r="G163" s="182"/>
      <c r="H163" s="182">
        <v>220</v>
      </c>
      <c r="I163" s="184">
        <v>220</v>
      </c>
      <c r="J163" s="185" t="s">
        <v>688</v>
      </c>
      <c r="K163" s="186">
        <f>H163-F163</f>
        <v>79.5</v>
      </c>
      <c r="L163" s="187">
        <f>K163/F163</f>
        <v>0.5658362989323843</v>
      </c>
      <c r="M163" s="182" t="s">
        <v>596</v>
      </c>
      <c r="N163" s="188">
        <v>42864</v>
      </c>
      <c r="O163" s="1"/>
      <c r="P163" s="1"/>
      <c r="Q163" s="1"/>
      <c r="R163" s="6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>
      <c r="A164" s="179">
        <v>83</v>
      </c>
      <c r="B164" s="180">
        <v>42786</v>
      </c>
      <c r="C164" s="180"/>
      <c r="D164" s="181" t="s">
        <v>743</v>
      </c>
      <c r="E164" s="182" t="s">
        <v>593</v>
      </c>
      <c r="F164" s="183">
        <v>202.5</v>
      </c>
      <c r="G164" s="182"/>
      <c r="H164" s="182">
        <v>234</v>
      </c>
      <c r="I164" s="184">
        <v>234</v>
      </c>
      <c r="J164" s="185" t="s">
        <v>688</v>
      </c>
      <c r="K164" s="186">
        <v>31.5</v>
      </c>
      <c r="L164" s="187">
        <v>0.155555555555556</v>
      </c>
      <c r="M164" s="182" t="s">
        <v>596</v>
      </c>
      <c r="N164" s="188">
        <v>42836</v>
      </c>
      <c r="O164" s="1"/>
      <c r="P164" s="1"/>
      <c r="Q164" s="1"/>
      <c r="R164" s="6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>
      <c r="A165" s="179">
        <v>84</v>
      </c>
      <c r="B165" s="180">
        <v>42818</v>
      </c>
      <c r="C165" s="180"/>
      <c r="D165" s="181" t="s">
        <v>744</v>
      </c>
      <c r="E165" s="182" t="s">
        <v>593</v>
      </c>
      <c r="F165" s="183">
        <v>300.5</v>
      </c>
      <c r="G165" s="182"/>
      <c r="H165" s="182">
        <v>417.5</v>
      </c>
      <c r="I165" s="184">
        <v>420</v>
      </c>
      <c r="J165" s="185" t="s">
        <v>745</v>
      </c>
      <c r="K165" s="186">
        <f>H165-F165</f>
        <v>117</v>
      </c>
      <c r="L165" s="187">
        <f>K165/F165</f>
        <v>0.38935108153078202</v>
      </c>
      <c r="M165" s="182" t="s">
        <v>596</v>
      </c>
      <c r="N165" s="188">
        <v>43070</v>
      </c>
      <c r="O165" s="1"/>
      <c r="P165" s="1"/>
      <c r="Q165" s="1"/>
      <c r="R165" s="6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>
      <c r="A166" s="179">
        <v>85</v>
      </c>
      <c r="B166" s="180">
        <v>42818</v>
      </c>
      <c r="C166" s="180"/>
      <c r="D166" s="181" t="s">
        <v>718</v>
      </c>
      <c r="E166" s="182" t="s">
        <v>593</v>
      </c>
      <c r="F166" s="183">
        <v>850</v>
      </c>
      <c r="G166" s="182"/>
      <c r="H166" s="182">
        <v>1042.5</v>
      </c>
      <c r="I166" s="184">
        <v>1023</v>
      </c>
      <c r="J166" s="185" t="s">
        <v>746</v>
      </c>
      <c r="K166" s="186">
        <v>192.5</v>
      </c>
      <c r="L166" s="187">
        <v>0.22647058823529401</v>
      </c>
      <c r="M166" s="182" t="s">
        <v>596</v>
      </c>
      <c r="N166" s="188">
        <v>42830</v>
      </c>
      <c r="O166" s="1"/>
      <c r="P166" s="1"/>
      <c r="Q166" s="1"/>
      <c r="R166" s="6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>
      <c r="A167" s="179">
        <v>86</v>
      </c>
      <c r="B167" s="180">
        <v>42830</v>
      </c>
      <c r="C167" s="180"/>
      <c r="D167" s="181" t="s">
        <v>497</v>
      </c>
      <c r="E167" s="182" t="s">
        <v>593</v>
      </c>
      <c r="F167" s="183">
        <v>785</v>
      </c>
      <c r="G167" s="182"/>
      <c r="H167" s="182">
        <v>930</v>
      </c>
      <c r="I167" s="184">
        <v>920</v>
      </c>
      <c r="J167" s="185" t="s">
        <v>747</v>
      </c>
      <c r="K167" s="186">
        <f>H167-F167</f>
        <v>145</v>
      </c>
      <c r="L167" s="187">
        <f>K167/F167</f>
        <v>0.18471337579617833</v>
      </c>
      <c r="M167" s="182" t="s">
        <v>596</v>
      </c>
      <c r="N167" s="188">
        <v>42976</v>
      </c>
      <c r="O167" s="1"/>
      <c r="P167" s="1"/>
      <c r="Q167" s="1"/>
      <c r="R167" s="6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>
      <c r="A168" s="189">
        <v>87</v>
      </c>
      <c r="B168" s="190">
        <v>42831</v>
      </c>
      <c r="C168" s="190"/>
      <c r="D168" s="191" t="s">
        <v>748</v>
      </c>
      <c r="E168" s="192" t="s">
        <v>593</v>
      </c>
      <c r="F168" s="193">
        <v>40</v>
      </c>
      <c r="G168" s="193"/>
      <c r="H168" s="194">
        <v>13.1</v>
      </c>
      <c r="I168" s="194">
        <v>60</v>
      </c>
      <c r="J168" s="195" t="s">
        <v>749</v>
      </c>
      <c r="K168" s="196">
        <v>-26.9</v>
      </c>
      <c r="L168" s="197">
        <v>-0.67249999999999999</v>
      </c>
      <c r="M168" s="193" t="s">
        <v>607</v>
      </c>
      <c r="N168" s="190">
        <v>43138</v>
      </c>
      <c r="O168" s="1"/>
      <c r="P168" s="1"/>
      <c r="Q168" s="1"/>
      <c r="R168" s="6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>
      <c r="A169" s="179">
        <v>88</v>
      </c>
      <c r="B169" s="180">
        <v>42837</v>
      </c>
      <c r="C169" s="180"/>
      <c r="D169" s="181" t="s">
        <v>102</v>
      </c>
      <c r="E169" s="182" t="s">
        <v>593</v>
      </c>
      <c r="F169" s="183">
        <v>289.5</v>
      </c>
      <c r="G169" s="182"/>
      <c r="H169" s="182">
        <v>354</v>
      </c>
      <c r="I169" s="184">
        <v>360</v>
      </c>
      <c r="J169" s="185" t="s">
        <v>750</v>
      </c>
      <c r="K169" s="186">
        <f t="shared" ref="K169:K177" si="21">H169-F169</f>
        <v>64.5</v>
      </c>
      <c r="L169" s="187">
        <f t="shared" ref="L169:L177" si="22">K169/F169</f>
        <v>0.22279792746113988</v>
      </c>
      <c r="M169" s="182" t="s">
        <v>596</v>
      </c>
      <c r="N169" s="188">
        <v>43040</v>
      </c>
      <c r="O169" s="1"/>
      <c r="P169" s="1"/>
      <c r="Q169" s="1"/>
      <c r="R169" s="6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>
      <c r="A170" s="179">
        <v>89</v>
      </c>
      <c r="B170" s="180">
        <v>42845</v>
      </c>
      <c r="C170" s="180"/>
      <c r="D170" s="181" t="s">
        <v>437</v>
      </c>
      <c r="E170" s="182" t="s">
        <v>593</v>
      </c>
      <c r="F170" s="183">
        <v>700</v>
      </c>
      <c r="G170" s="182"/>
      <c r="H170" s="182">
        <v>840</v>
      </c>
      <c r="I170" s="184">
        <v>840</v>
      </c>
      <c r="J170" s="185" t="s">
        <v>751</v>
      </c>
      <c r="K170" s="186">
        <f t="shared" si="21"/>
        <v>140</v>
      </c>
      <c r="L170" s="187">
        <f t="shared" si="22"/>
        <v>0.2</v>
      </c>
      <c r="M170" s="182" t="s">
        <v>596</v>
      </c>
      <c r="N170" s="188">
        <v>42893</v>
      </c>
      <c r="O170" s="1"/>
      <c r="P170" s="1"/>
      <c r="Q170" s="1"/>
      <c r="R170" s="6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>
      <c r="A171" s="179">
        <v>90</v>
      </c>
      <c r="B171" s="180">
        <v>42887</v>
      </c>
      <c r="C171" s="180"/>
      <c r="D171" s="181" t="s">
        <v>752</v>
      </c>
      <c r="E171" s="182" t="s">
        <v>593</v>
      </c>
      <c r="F171" s="183">
        <v>130</v>
      </c>
      <c r="G171" s="182"/>
      <c r="H171" s="182">
        <v>144.25</v>
      </c>
      <c r="I171" s="184">
        <v>170</v>
      </c>
      <c r="J171" s="185" t="s">
        <v>753</v>
      </c>
      <c r="K171" s="186">
        <f t="shared" si="21"/>
        <v>14.25</v>
      </c>
      <c r="L171" s="187">
        <f t="shared" si="22"/>
        <v>0.10961538461538461</v>
      </c>
      <c r="M171" s="182" t="s">
        <v>596</v>
      </c>
      <c r="N171" s="188">
        <v>43675</v>
      </c>
      <c r="O171" s="1"/>
      <c r="P171" s="1"/>
      <c r="Q171" s="1"/>
      <c r="R171" s="6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>
      <c r="A172" s="179">
        <v>91</v>
      </c>
      <c r="B172" s="180">
        <v>42901</v>
      </c>
      <c r="C172" s="180"/>
      <c r="D172" s="181" t="s">
        <v>754</v>
      </c>
      <c r="E172" s="182" t="s">
        <v>593</v>
      </c>
      <c r="F172" s="183">
        <v>214.5</v>
      </c>
      <c r="G172" s="182"/>
      <c r="H172" s="182">
        <v>262</v>
      </c>
      <c r="I172" s="184">
        <v>262</v>
      </c>
      <c r="J172" s="185" t="s">
        <v>618</v>
      </c>
      <c r="K172" s="186">
        <f t="shared" si="21"/>
        <v>47.5</v>
      </c>
      <c r="L172" s="187">
        <f t="shared" si="22"/>
        <v>0.22144522144522144</v>
      </c>
      <c r="M172" s="182" t="s">
        <v>596</v>
      </c>
      <c r="N172" s="188">
        <v>42977</v>
      </c>
      <c r="O172" s="1"/>
      <c r="P172" s="1"/>
      <c r="Q172" s="1"/>
      <c r="R172" s="6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>
      <c r="A173" s="210">
        <v>92</v>
      </c>
      <c r="B173" s="211">
        <v>42933</v>
      </c>
      <c r="C173" s="211"/>
      <c r="D173" s="212" t="s">
        <v>755</v>
      </c>
      <c r="E173" s="213" t="s">
        <v>593</v>
      </c>
      <c r="F173" s="214">
        <v>370</v>
      </c>
      <c r="G173" s="213"/>
      <c r="H173" s="213">
        <v>447.5</v>
      </c>
      <c r="I173" s="215">
        <v>450</v>
      </c>
      <c r="J173" s="216" t="s">
        <v>688</v>
      </c>
      <c r="K173" s="186">
        <f t="shared" si="21"/>
        <v>77.5</v>
      </c>
      <c r="L173" s="217">
        <f t="shared" si="22"/>
        <v>0.20945945945945946</v>
      </c>
      <c r="M173" s="213" t="s">
        <v>596</v>
      </c>
      <c r="N173" s="218">
        <v>43035</v>
      </c>
      <c r="O173" s="1"/>
      <c r="P173" s="1"/>
      <c r="Q173" s="1"/>
      <c r="R173" s="6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>
      <c r="A174" s="210">
        <v>93</v>
      </c>
      <c r="B174" s="211">
        <v>42943</v>
      </c>
      <c r="C174" s="211"/>
      <c r="D174" s="212" t="s">
        <v>208</v>
      </c>
      <c r="E174" s="213" t="s">
        <v>593</v>
      </c>
      <c r="F174" s="214">
        <v>657.5</v>
      </c>
      <c r="G174" s="213"/>
      <c r="H174" s="213">
        <v>825</v>
      </c>
      <c r="I174" s="215">
        <v>820</v>
      </c>
      <c r="J174" s="216" t="s">
        <v>688</v>
      </c>
      <c r="K174" s="186">
        <f t="shared" si="21"/>
        <v>167.5</v>
      </c>
      <c r="L174" s="217">
        <f t="shared" si="22"/>
        <v>0.25475285171102663</v>
      </c>
      <c r="M174" s="213" t="s">
        <v>596</v>
      </c>
      <c r="N174" s="218">
        <v>43090</v>
      </c>
      <c r="O174" s="1"/>
      <c r="P174" s="1"/>
      <c r="Q174" s="1"/>
      <c r="R174" s="6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>
      <c r="A175" s="179">
        <v>94</v>
      </c>
      <c r="B175" s="180">
        <v>42964</v>
      </c>
      <c r="C175" s="180"/>
      <c r="D175" s="181" t="s">
        <v>385</v>
      </c>
      <c r="E175" s="182" t="s">
        <v>593</v>
      </c>
      <c r="F175" s="183">
        <v>605</v>
      </c>
      <c r="G175" s="182"/>
      <c r="H175" s="182">
        <v>750</v>
      </c>
      <c r="I175" s="184">
        <v>750</v>
      </c>
      <c r="J175" s="185" t="s">
        <v>747</v>
      </c>
      <c r="K175" s="186">
        <f t="shared" si="21"/>
        <v>145</v>
      </c>
      <c r="L175" s="187">
        <f t="shared" si="22"/>
        <v>0.23966942148760331</v>
      </c>
      <c r="M175" s="182" t="s">
        <v>596</v>
      </c>
      <c r="N175" s="188">
        <v>43027</v>
      </c>
      <c r="O175" s="1"/>
      <c r="P175" s="1"/>
      <c r="Q175" s="1"/>
      <c r="R175" s="6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>
      <c r="A176" s="189">
        <v>95</v>
      </c>
      <c r="B176" s="190">
        <v>42979</v>
      </c>
      <c r="C176" s="190"/>
      <c r="D176" s="198" t="s">
        <v>756</v>
      </c>
      <c r="E176" s="193" t="s">
        <v>593</v>
      </c>
      <c r="F176" s="193">
        <v>255</v>
      </c>
      <c r="G176" s="194"/>
      <c r="H176" s="194">
        <v>217.25</v>
      </c>
      <c r="I176" s="194">
        <v>320</v>
      </c>
      <c r="J176" s="195" t="s">
        <v>757</v>
      </c>
      <c r="K176" s="196">
        <f t="shared" si="21"/>
        <v>-37.75</v>
      </c>
      <c r="L176" s="199">
        <f t="shared" si="22"/>
        <v>-0.14803921568627451</v>
      </c>
      <c r="M176" s="193" t="s">
        <v>607</v>
      </c>
      <c r="N176" s="190">
        <v>43661</v>
      </c>
      <c r="O176" s="1"/>
      <c r="P176" s="1"/>
      <c r="Q176" s="1"/>
      <c r="R176" s="6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>
      <c r="A177" s="179">
        <v>96</v>
      </c>
      <c r="B177" s="180">
        <v>42997</v>
      </c>
      <c r="C177" s="180"/>
      <c r="D177" s="181" t="s">
        <v>758</v>
      </c>
      <c r="E177" s="182" t="s">
        <v>593</v>
      </c>
      <c r="F177" s="183">
        <v>215</v>
      </c>
      <c r="G177" s="182"/>
      <c r="H177" s="182">
        <v>258</v>
      </c>
      <c r="I177" s="184">
        <v>258</v>
      </c>
      <c r="J177" s="185" t="s">
        <v>688</v>
      </c>
      <c r="K177" s="186">
        <f t="shared" si="21"/>
        <v>43</v>
      </c>
      <c r="L177" s="187">
        <f t="shared" si="22"/>
        <v>0.2</v>
      </c>
      <c r="M177" s="182" t="s">
        <v>596</v>
      </c>
      <c r="N177" s="188">
        <v>43040</v>
      </c>
      <c r="O177" s="1"/>
      <c r="P177" s="1"/>
      <c r="Q177" s="1"/>
      <c r="R177" s="6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>
      <c r="A178" s="179">
        <v>97</v>
      </c>
      <c r="B178" s="180">
        <v>42997</v>
      </c>
      <c r="C178" s="180"/>
      <c r="D178" s="181" t="s">
        <v>758</v>
      </c>
      <c r="E178" s="182" t="s">
        <v>593</v>
      </c>
      <c r="F178" s="183">
        <v>215</v>
      </c>
      <c r="G178" s="182"/>
      <c r="H178" s="182">
        <v>258</v>
      </c>
      <c r="I178" s="184">
        <v>258</v>
      </c>
      <c r="J178" s="216" t="s">
        <v>688</v>
      </c>
      <c r="K178" s="186">
        <v>43</v>
      </c>
      <c r="L178" s="187">
        <v>0.2</v>
      </c>
      <c r="M178" s="182" t="s">
        <v>596</v>
      </c>
      <c r="N178" s="188">
        <v>43040</v>
      </c>
      <c r="O178" s="1"/>
      <c r="P178" s="1"/>
      <c r="Q178" s="1"/>
      <c r="R178" s="6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>
      <c r="A179" s="210">
        <v>98</v>
      </c>
      <c r="B179" s="211">
        <v>42998</v>
      </c>
      <c r="C179" s="211"/>
      <c r="D179" s="212" t="s">
        <v>759</v>
      </c>
      <c r="E179" s="213" t="s">
        <v>593</v>
      </c>
      <c r="F179" s="183">
        <v>75</v>
      </c>
      <c r="G179" s="213"/>
      <c r="H179" s="213">
        <v>90</v>
      </c>
      <c r="I179" s="215">
        <v>90</v>
      </c>
      <c r="J179" s="185" t="s">
        <v>760</v>
      </c>
      <c r="K179" s="186">
        <f t="shared" ref="K179:K184" si="23">H179-F179</f>
        <v>15</v>
      </c>
      <c r="L179" s="187">
        <f t="shared" ref="L179:L184" si="24">K179/F179</f>
        <v>0.2</v>
      </c>
      <c r="M179" s="182" t="s">
        <v>596</v>
      </c>
      <c r="N179" s="188">
        <v>43019</v>
      </c>
      <c r="O179" s="1"/>
      <c r="P179" s="1"/>
      <c r="Q179" s="1"/>
      <c r="R179" s="6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>
      <c r="A180" s="210">
        <v>99</v>
      </c>
      <c r="B180" s="211">
        <v>43011</v>
      </c>
      <c r="C180" s="211"/>
      <c r="D180" s="212" t="s">
        <v>761</v>
      </c>
      <c r="E180" s="213" t="s">
        <v>593</v>
      </c>
      <c r="F180" s="214">
        <v>315</v>
      </c>
      <c r="G180" s="213"/>
      <c r="H180" s="213">
        <v>392</v>
      </c>
      <c r="I180" s="215">
        <v>384</v>
      </c>
      <c r="J180" s="216" t="s">
        <v>762</v>
      </c>
      <c r="K180" s="186">
        <f t="shared" si="23"/>
        <v>77</v>
      </c>
      <c r="L180" s="217">
        <f t="shared" si="24"/>
        <v>0.24444444444444444</v>
      </c>
      <c r="M180" s="213" t="s">
        <v>596</v>
      </c>
      <c r="N180" s="218">
        <v>43017</v>
      </c>
      <c r="O180" s="1"/>
      <c r="P180" s="1"/>
      <c r="Q180" s="1"/>
      <c r="R180" s="6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>
      <c r="A181" s="210">
        <v>100</v>
      </c>
      <c r="B181" s="211">
        <v>43013</v>
      </c>
      <c r="C181" s="211"/>
      <c r="D181" s="212" t="s">
        <v>470</v>
      </c>
      <c r="E181" s="213" t="s">
        <v>593</v>
      </c>
      <c r="F181" s="214">
        <v>145</v>
      </c>
      <c r="G181" s="213"/>
      <c r="H181" s="213">
        <v>179</v>
      </c>
      <c r="I181" s="215">
        <v>180</v>
      </c>
      <c r="J181" s="216" t="s">
        <v>763</v>
      </c>
      <c r="K181" s="186">
        <f t="shared" si="23"/>
        <v>34</v>
      </c>
      <c r="L181" s="217">
        <f t="shared" si="24"/>
        <v>0.23448275862068965</v>
      </c>
      <c r="M181" s="213" t="s">
        <v>596</v>
      </c>
      <c r="N181" s="218">
        <v>43025</v>
      </c>
      <c r="O181" s="1"/>
      <c r="P181" s="1"/>
      <c r="Q181" s="1"/>
      <c r="R181" s="6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>
      <c r="A182" s="210">
        <v>101</v>
      </c>
      <c r="B182" s="211">
        <v>43014</v>
      </c>
      <c r="C182" s="211"/>
      <c r="D182" s="212" t="s">
        <v>360</v>
      </c>
      <c r="E182" s="213" t="s">
        <v>593</v>
      </c>
      <c r="F182" s="214">
        <v>256</v>
      </c>
      <c r="G182" s="213"/>
      <c r="H182" s="213">
        <v>323</v>
      </c>
      <c r="I182" s="215">
        <v>320</v>
      </c>
      <c r="J182" s="216" t="s">
        <v>688</v>
      </c>
      <c r="K182" s="186">
        <f t="shared" si="23"/>
        <v>67</v>
      </c>
      <c r="L182" s="217">
        <f t="shared" si="24"/>
        <v>0.26171875</v>
      </c>
      <c r="M182" s="213" t="s">
        <v>596</v>
      </c>
      <c r="N182" s="218">
        <v>43067</v>
      </c>
      <c r="O182" s="1"/>
      <c r="P182" s="1"/>
      <c r="Q182" s="1"/>
      <c r="R182" s="6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>
      <c r="A183" s="210">
        <v>102</v>
      </c>
      <c r="B183" s="211">
        <v>43017</v>
      </c>
      <c r="C183" s="211"/>
      <c r="D183" s="212" t="s">
        <v>374</v>
      </c>
      <c r="E183" s="213" t="s">
        <v>593</v>
      </c>
      <c r="F183" s="214">
        <v>137.5</v>
      </c>
      <c r="G183" s="213"/>
      <c r="H183" s="213">
        <v>184</v>
      </c>
      <c r="I183" s="215">
        <v>183</v>
      </c>
      <c r="J183" s="216" t="s">
        <v>764</v>
      </c>
      <c r="K183" s="186">
        <f t="shared" si="23"/>
        <v>46.5</v>
      </c>
      <c r="L183" s="217">
        <f t="shared" si="24"/>
        <v>0.33818181818181819</v>
      </c>
      <c r="M183" s="213" t="s">
        <v>596</v>
      </c>
      <c r="N183" s="218">
        <v>43108</v>
      </c>
      <c r="O183" s="1"/>
      <c r="P183" s="1"/>
      <c r="Q183" s="1"/>
      <c r="R183" s="6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>
      <c r="A184" s="210">
        <v>103</v>
      </c>
      <c r="B184" s="211">
        <v>43018</v>
      </c>
      <c r="C184" s="211"/>
      <c r="D184" s="212" t="s">
        <v>765</v>
      </c>
      <c r="E184" s="213" t="s">
        <v>593</v>
      </c>
      <c r="F184" s="214">
        <v>125.5</v>
      </c>
      <c r="G184" s="213"/>
      <c r="H184" s="213">
        <v>158</v>
      </c>
      <c r="I184" s="215">
        <v>155</v>
      </c>
      <c r="J184" s="216" t="s">
        <v>766</v>
      </c>
      <c r="K184" s="186">
        <f t="shared" si="23"/>
        <v>32.5</v>
      </c>
      <c r="L184" s="217">
        <f t="shared" si="24"/>
        <v>0.25896414342629481</v>
      </c>
      <c r="M184" s="213" t="s">
        <v>596</v>
      </c>
      <c r="N184" s="218">
        <v>43067</v>
      </c>
      <c r="O184" s="1"/>
      <c r="P184" s="1"/>
      <c r="Q184" s="1"/>
      <c r="R184" s="6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>
      <c r="A185" s="210">
        <v>104</v>
      </c>
      <c r="B185" s="211">
        <v>43018</v>
      </c>
      <c r="C185" s="211"/>
      <c r="D185" s="212" t="s">
        <v>767</v>
      </c>
      <c r="E185" s="213" t="s">
        <v>593</v>
      </c>
      <c r="F185" s="214">
        <v>895</v>
      </c>
      <c r="G185" s="213"/>
      <c r="H185" s="213">
        <v>1122.5</v>
      </c>
      <c r="I185" s="215">
        <v>1078</v>
      </c>
      <c r="J185" s="216" t="s">
        <v>768</v>
      </c>
      <c r="K185" s="186">
        <v>227.5</v>
      </c>
      <c r="L185" s="217">
        <v>0.25418994413407803</v>
      </c>
      <c r="M185" s="213" t="s">
        <v>596</v>
      </c>
      <c r="N185" s="218">
        <v>43117</v>
      </c>
      <c r="O185" s="1"/>
      <c r="P185" s="1"/>
      <c r="Q185" s="1"/>
      <c r="R185" s="6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>
      <c r="A186" s="210">
        <v>105</v>
      </c>
      <c r="B186" s="211">
        <v>43020</v>
      </c>
      <c r="C186" s="211"/>
      <c r="D186" s="212" t="s">
        <v>369</v>
      </c>
      <c r="E186" s="213" t="s">
        <v>593</v>
      </c>
      <c r="F186" s="214">
        <v>525</v>
      </c>
      <c r="G186" s="213"/>
      <c r="H186" s="213">
        <v>629</v>
      </c>
      <c r="I186" s="215">
        <v>629</v>
      </c>
      <c r="J186" s="216" t="s">
        <v>688</v>
      </c>
      <c r="K186" s="186">
        <v>104</v>
      </c>
      <c r="L186" s="217">
        <v>0.19809523809523799</v>
      </c>
      <c r="M186" s="213" t="s">
        <v>596</v>
      </c>
      <c r="N186" s="218">
        <v>43119</v>
      </c>
      <c r="O186" s="1"/>
      <c r="P186" s="1"/>
      <c r="Q186" s="1"/>
      <c r="R186" s="6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>
      <c r="A187" s="210">
        <v>106</v>
      </c>
      <c r="B187" s="211">
        <v>43046</v>
      </c>
      <c r="C187" s="211"/>
      <c r="D187" s="212" t="s">
        <v>410</v>
      </c>
      <c r="E187" s="213" t="s">
        <v>593</v>
      </c>
      <c r="F187" s="214">
        <v>740</v>
      </c>
      <c r="G187" s="213"/>
      <c r="H187" s="213">
        <v>892.5</v>
      </c>
      <c r="I187" s="215">
        <v>900</v>
      </c>
      <c r="J187" s="216" t="s">
        <v>769</v>
      </c>
      <c r="K187" s="186">
        <f t="shared" ref="K187:K189" si="25">H187-F187</f>
        <v>152.5</v>
      </c>
      <c r="L187" s="217">
        <f t="shared" ref="L187:L189" si="26">K187/F187</f>
        <v>0.20608108108108109</v>
      </c>
      <c r="M187" s="213" t="s">
        <v>596</v>
      </c>
      <c r="N187" s="218">
        <v>43052</v>
      </c>
      <c r="O187" s="1"/>
      <c r="P187" s="1"/>
      <c r="Q187" s="1"/>
      <c r="R187" s="6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>
      <c r="A188" s="179">
        <v>107</v>
      </c>
      <c r="B188" s="180">
        <v>43073</v>
      </c>
      <c r="C188" s="180"/>
      <c r="D188" s="181" t="s">
        <v>770</v>
      </c>
      <c r="E188" s="182" t="s">
        <v>593</v>
      </c>
      <c r="F188" s="183">
        <v>118.5</v>
      </c>
      <c r="G188" s="182"/>
      <c r="H188" s="182">
        <v>143.5</v>
      </c>
      <c r="I188" s="184">
        <v>145</v>
      </c>
      <c r="J188" s="185" t="s">
        <v>771</v>
      </c>
      <c r="K188" s="186">
        <f t="shared" si="25"/>
        <v>25</v>
      </c>
      <c r="L188" s="187">
        <f t="shared" si="26"/>
        <v>0.2109704641350211</v>
      </c>
      <c r="M188" s="182" t="s">
        <v>596</v>
      </c>
      <c r="N188" s="188">
        <v>43097</v>
      </c>
      <c r="O188" s="1"/>
      <c r="P188" s="1"/>
      <c r="Q188" s="1"/>
      <c r="R188" s="6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>
      <c r="A189" s="189">
        <v>108</v>
      </c>
      <c r="B189" s="190">
        <v>43090</v>
      </c>
      <c r="C189" s="190"/>
      <c r="D189" s="191" t="s">
        <v>442</v>
      </c>
      <c r="E189" s="192" t="s">
        <v>593</v>
      </c>
      <c r="F189" s="193">
        <v>715</v>
      </c>
      <c r="G189" s="193"/>
      <c r="H189" s="194">
        <v>500</v>
      </c>
      <c r="I189" s="194">
        <v>872</v>
      </c>
      <c r="J189" s="195" t="s">
        <v>772</v>
      </c>
      <c r="K189" s="196">
        <f t="shared" si="25"/>
        <v>-215</v>
      </c>
      <c r="L189" s="197">
        <f t="shared" si="26"/>
        <v>-0.30069930069930068</v>
      </c>
      <c r="M189" s="193" t="s">
        <v>607</v>
      </c>
      <c r="N189" s="190">
        <v>43670</v>
      </c>
      <c r="O189" s="1"/>
      <c r="P189" s="1"/>
      <c r="Q189" s="1"/>
      <c r="R189" s="6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>
      <c r="A190" s="179">
        <v>109</v>
      </c>
      <c r="B190" s="180">
        <v>43098</v>
      </c>
      <c r="C190" s="180"/>
      <c r="D190" s="181" t="s">
        <v>761</v>
      </c>
      <c r="E190" s="182" t="s">
        <v>593</v>
      </c>
      <c r="F190" s="183">
        <v>435</v>
      </c>
      <c r="G190" s="182"/>
      <c r="H190" s="182">
        <v>542.5</v>
      </c>
      <c r="I190" s="184">
        <v>539</v>
      </c>
      <c r="J190" s="185" t="s">
        <v>688</v>
      </c>
      <c r="K190" s="186">
        <v>107.5</v>
      </c>
      <c r="L190" s="187">
        <v>0.247126436781609</v>
      </c>
      <c r="M190" s="182" t="s">
        <v>596</v>
      </c>
      <c r="N190" s="188">
        <v>43206</v>
      </c>
      <c r="O190" s="1"/>
      <c r="P190" s="1"/>
      <c r="Q190" s="1"/>
      <c r="R190" s="6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>
      <c r="A191" s="179">
        <v>110</v>
      </c>
      <c r="B191" s="180">
        <v>43098</v>
      </c>
      <c r="C191" s="180"/>
      <c r="D191" s="181" t="s">
        <v>562</v>
      </c>
      <c r="E191" s="182" t="s">
        <v>593</v>
      </c>
      <c r="F191" s="183">
        <v>885</v>
      </c>
      <c r="G191" s="182"/>
      <c r="H191" s="182">
        <v>1090</v>
      </c>
      <c r="I191" s="184">
        <v>1084</v>
      </c>
      <c r="J191" s="185" t="s">
        <v>688</v>
      </c>
      <c r="K191" s="186">
        <v>205</v>
      </c>
      <c r="L191" s="187">
        <v>0.23163841807909599</v>
      </c>
      <c r="M191" s="182" t="s">
        <v>596</v>
      </c>
      <c r="N191" s="188">
        <v>43213</v>
      </c>
      <c r="O191" s="1"/>
      <c r="P191" s="1"/>
      <c r="Q191" s="1"/>
      <c r="R191" s="6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>
      <c r="A192" s="219">
        <v>111</v>
      </c>
      <c r="B192" s="220">
        <v>43192</v>
      </c>
      <c r="C192" s="220"/>
      <c r="D192" s="198" t="s">
        <v>773</v>
      </c>
      <c r="E192" s="193" t="s">
        <v>593</v>
      </c>
      <c r="F192" s="221">
        <v>478.5</v>
      </c>
      <c r="G192" s="193"/>
      <c r="H192" s="193">
        <v>442</v>
      </c>
      <c r="I192" s="194">
        <v>613</v>
      </c>
      <c r="J192" s="195" t="s">
        <v>774</v>
      </c>
      <c r="K192" s="196">
        <f t="shared" ref="K192:K195" si="27">H192-F192</f>
        <v>-36.5</v>
      </c>
      <c r="L192" s="197">
        <f t="shared" ref="L192:L195" si="28">K192/F192</f>
        <v>-7.6280041797283177E-2</v>
      </c>
      <c r="M192" s="193" t="s">
        <v>607</v>
      </c>
      <c r="N192" s="190">
        <v>43762</v>
      </c>
      <c r="O192" s="1"/>
      <c r="P192" s="1"/>
      <c r="Q192" s="1"/>
      <c r="R192" s="6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>
      <c r="A193" s="189">
        <v>112</v>
      </c>
      <c r="B193" s="190">
        <v>43194</v>
      </c>
      <c r="C193" s="190"/>
      <c r="D193" s="191" t="s">
        <v>775</v>
      </c>
      <c r="E193" s="192" t="s">
        <v>593</v>
      </c>
      <c r="F193" s="193">
        <f>141.5-7.3</f>
        <v>134.19999999999999</v>
      </c>
      <c r="G193" s="193"/>
      <c r="H193" s="194">
        <v>77</v>
      </c>
      <c r="I193" s="194">
        <v>180</v>
      </c>
      <c r="J193" s="195" t="s">
        <v>776</v>
      </c>
      <c r="K193" s="196">
        <f t="shared" si="27"/>
        <v>-57.199999999999989</v>
      </c>
      <c r="L193" s="197">
        <f t="shared" si="28"/>
        <v>-0.42622950819672129</v>
      </c>
      <c r="M193" s="193" t="s">
        <v>607</v>
      </c>
      <c r="N193" s="190">
        <v>43522</v>
      </c>
      <c r="O193" s="1"/>
      <c r="P193" s="1"/>
      <c r="Q193" s="1"/>
      <c r="R193" s="6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>
      <c r="A194" s="189">
        <v>113</v>
      </c>
      <c r="B194" s="190">
        <v>43209</v>
      </c>
      <c r="C194" s="190"/>
      <c r="D194" s="191" t="s">
        <v>777</v>
      </c>
      <c r="E194" s="192" t="s">
        <v>593</v>
      </c>
      <c r="F194" s="193">
        <v>430</v>
      </c>
      <c r="G194" s="193"/>
      <c r="H194" s="194">
        <v>220</v>
      </c>
      <c r="I194" s="194">
        <v>537</v>
      </c>
      <c r="J194" s="195" t="s">
        <v>778</v>
      </c>
      <c r="K194" s="196">
        <f t="shared" si="27"/>
        <v>-210</v>
      </c>
      <c r="L194" s="197">
        <f t="shared" si="28"/>
        <v>-0.48837209302325579</v>
      </c>
      <c r="M194" s="193" t="s">
        <v>607</v>
      </c>
      <c r="N194" s="190">
        <v>43252</v>
      </c>
      <c r="O194" s="1"/>
      <c r="P194" s="1"/>
      <c r="Q194" s="1"/>
      <c r="R194" s="6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>
      <c r="A195" s="210">
        <v>114</v>
      </c>
      <c r="B195" s="211">
        <v>43220</v>
      </c>
      <c r="C195" s="211"/>
      <c r="D195" s="212" t="s">
        <v>779</v>
      </c>
      <c r="E195" s="213" t="s">
        <v>593</v>
      </c>
      <c r="F195" s="213">
        <v>153.5</v>
      </c>
      <c r="G195" s="213"/>
      <c r="H195" s="213">
        <v>196</v>
      </c>
      <c r="I195" s="215">
        <v>196</v>
      </c>
      <c r="J195" s="185" t="s">
        <v>780</v>
      </c>
      <c r="K195" s="186">
        <f t="shared" si="27"/>
        <v>42.5</v>
      </c>
      <c r="L195" s="187">
        <f t="shared" si="28"/>
        <v>0.27687296416938112</v>
      </c>
      <c r="M195" s="182" t="s">
        <v>596</v>
      </c>
      <c r="N195" s="188">
        <v>43605</v>
      </c>
      <c r="O195" s="1"/>
      <c r="P195" s="1"/>
      <c r="Q195" s="1"/>
      <c r="R195" s="6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>
      <c r="A196" s="189">
        <v>115</v>
      </c>
      <c r="B196" s="190">
        <v>43306</v>
      </c>
      <c r="C196" s="190"/>
      <c r="D196" s="191" t="s">
        <v>748</v>
      </c>
      <c r="E196" s="192" t="s">
        <v>593</v>
      </c>
      <c r="F196" s="193">
        <v>27.5</v>
      </c>
      <c r="G196" s="193"/>
      <c r="H196" s="194">
        <v>13.1</v>
      </c>
      <c r="I196" s="194">
        <v>60</v>
      </c>
      <c r="J196" s="195" t="s">
        <v>781</v>
      </c>
      <c r="K196" s="196">
        <v>-14.4</v>
      </c>
      <c r="L196" s="197">
        <v>-0.52363636363636401</v>
      </c>
      <c r="M196" s="193" t="s">
        <v>607</v>
      </c>
      <c r="N196" s="190">
        <v>43138</v>
      </c>
      <c r="O196" s="1"/>
      <c r="P196" s="1"/>
      <c r="Q196" s="1"/>
      <c r="R196" s="6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>
      <c r="A197" s="219">
        <v>116</v>
      </c>
      <c r="B197" s="220">
        <v>43318</v>
      </c>
      <c r="C197" s="220"/>
      <c r="D197" s="198" t="s">
        <v>782</v>
      </c>
      <c r="E197" s="193" t="s">
        <v>593</v>
      </c>
      <c r="F197" s="193">
        <v>148.5</v>
      </c>
      <c r="G197" s="193"/>
      <c r="H197" s="193">
        <v>102</v>
      </c>
      <c r="I197" s="194">
        <v>182</v>
      </c>
      <c r="J197" s="195" t="s">
        <v>783</v>
      </c>
      <c r="K197" s="196">
        <f>H197-F197</f>
        <v>-46.5</v>
      </c>
      <c r="L197" s="197">
        <f>K197/F197</f>
        <v>-0.31313131313131315</v>
      </c>
      <c r="M197" s="193" t="s">
        <v>607</v>
      </c>
      <c r="N197" s="190">
        <v>43661</v>
      </c>
      <c r="O197" s="1"/>
      <c r="P197" s="1"/>
      <c r="Q197" s="1"/>
      <c r="R197" s="6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>
      <c r="A198" s="179">
        <v>117</v>
      </c>
      <c r="B198" s="180">
        <v>43335</v>
      </c>
      <c r="C198" s="180"/>
      <c r="D198" s="181" t="s">
        <v>784</v>
      </c>
      <c r="E198" s="182" t="s">
        <v>593</v>
      </c>
      <c r="F198" s="213">
        <v>285</v>
      </c>
      <c r="G198" s="182"/>
      <c r="H198" s="182">
        <v>355</v>
      </c>
      <c r="I198" s="184">
        <v>364</v>
      </c>
      <c r="J198" s="185" t="s">
        <v>785</v>
      </c>
      <c r="K198" s="186">
        <v>70</v>
      </c>
      <c r="L198" s="187">
        <v>0.24561403508771901</v>
      </c>
      <c r="M198" s="182" t="s">
        <v>596</v>
      </c>
      <c r="N198" s="188">
        <v>43455</v>
      </c>
      <c r="O198" s="1"/>
      <c r="P198" s="1"/>
      <c r="Q198" s="1"/>
      <c r="R198" s="6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>
      <c r="A199" s="179">
        <v>118</v>
      </c>
      <c r="B199" s="180">
        <v>43341</v>
      </c>
      <c r="C199" s="180"/>
      <c r="D199" s="181" t="s">
        <v>400</v>
      </c>
      <c r="E199" s="182" t="s">
        <v>593</v>
      </c>
      <c r="F199" s="213">
        <v>525</v>
      </c>
      <c r="G199" s="182"/>
      <c r="H199" s="182">
        <v>585</v>
      </c>
      <c r="I199" s="184">
        <v>635</v>
      </c>
      <c r="J199" s="185" t="s">
        <v>786</v>
      </c>
      <c r="K199" s="186">
        <f t="shared" ref="K199:K250" si="29">H199-F199</f>
        <v>60</v>
      </c>
      <c r="L199" s="187">
        <f t="shared" ref="L199:L250" si="30">K199/F199</f>
        <v>0.11428571428571428</v>
      </c>
      <c r="M199" s="182" t="s">
        <v>596</v>
      </c>
      <c r="N199" s="188">
        <v>43662</v>
      </c>
      <c r="O199" s="1"/>
      <c r="P199" s="1"/>
      <c r="Q199" s="1"/>
      <c r="R199" s="6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>
      <c r="A200" s="179">
        <v>119</v>
      </c>
      <c r="B200" s="180">
        <v>43395</v>
      </c>
      <c r="C200" s="180"/>
      <c r="D200" s="181" t="s">
        <v>385</v>
      </c>
      <c r="E200" s="182" t="s">
        <v>593</v>
      </c>
      <c r="F200" s="213">
        <v>475</v>
      </c>
      <c r="G200" s="182"/>
      <c r="H200" s="182">
        <v>574</v>
      </c>
      <c r="I200" s="184">
        <v>570</v>
      </c>
      <c r="J200" s="185" t="s">
        <v>688</v>
      </c>
      <c r="K200" s="186">
        <f t="shared" si="29"/>
        <v>99</v>
      </c>
      <c r="L200" s="187">
        <f t="shared" si="30"/>
        <v>0.20842105263157895</v>
      </c>
      <c r="M200" s="182" t="s">
        <v>596</v>
      </c>
      <c r="N200" s="188">
        <v>43403</v>
      </c>
      <c r="O200" s="1"/>
      <c r="P200" s="1"/>
      <c r="Q200" s="1"/>
      <c r="R200" s="6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>
      <c r="A201" s="210">
        <v>120</v>
      </c>
      <c r="B201" s="211">
        <v>43397</v>
      </c>
      <c r="C201" s="211"/>
      <c r="D201" s="212" t="s">
        <v>787</v>
      </c>
      <c r="E201" s="213" t="s">
        <v>593</v>
      </c>
      <c r="F201" s="213">
        <v>707.5</v>
      </c>
      <c r="G201" s="213"/>
      <c r="H201" s="213">
        <v>872</v>
      </c>
      <c r="I201" s="215">
        <v>872</v>
      </c>
      <c r="J201" s="216" t="s">
        <v>688</v>
      </c>
      <c r="K201" s="186">
        <f t="shared" si="29"/>
        <v>164.5</v>
      </c>
      <c r="L201" s="217">
        <f t="shared" si="30"/>
        <v>0.23250883392226149</v>
      </c>
      <c r="M201" s="213" t="s">
        <v>596</v>
      </c>
      <c r="N201" s="218">
        <v>43482</v>
      </c>
      <c r="O201" s="1"/>
      <c r="P201" s="1"/>
      <c r="Q201" s="1"/>
      <c r="R201" s="6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>
      <c r="A202" s="210">
        <v>121</v>
      </c>
      <c r="B202" s="211">
        <v>43398</v>
      </c>
      <c r="C202" s="211"/>
      <c r="D202" s="212" t="s">
        <v>788</v>
      </c>
      <c r="E202" s="213" t="s">
        <v>593</v>
      </c>
      <c r="F202" s="213">
        <v>162</v>
      </c>
      <c r="G202" s="213"/>
      <c r="H202" s="213">
        <v>204</v>
      </c>
      <c r="I202" s="215">
        <v>209</v>
      </c>
      <c r="J202" s="216" t="s">
        <v>789</v>
      </c>
      <c r="K202" s="186">
        <f t="shared" si="29"/>
        <v>42</v>
      </c>
      <c r="L202" s="217">
        <f t="shared" si="30"/>
        <v>0.25925925925925924</v>
      </c>
      <c r="M202" s="213" t="s">
        <v>596</v>
      </c>
      <c r="N202" s="218">
        <v>43539</v>
      </c>
      <c r="O202" s="1"/>
      <c r="P202" s="1"/>
      <c r="Q202" s="1"/>
      <c r="R202" s="6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>
      <c r="A203" s="210">
        <v>122</v>
      </c>
      <c r="B203" s="211">
        <v>43399</v>
      </c>
      <c r="C203" s="211"/>
      <c r="D203" s="212" t="s">
        <v>490</v>
      </c>
      <c r="E203" s="213" t="s">
        <v>593</v>
      </c>
      <c r="F203" s="213">
        <v>240</v>
      </c>
      <c r="G203" s="213"/>
      <c r="H203" s="213">
        <v>297</v>
      </c>
      <c r="I203" s="215">
        <v>297</v>
      </c>
      <c r="J203" s="216" t="s">
        <v>688</v>
      </c>
      <c r="K203" s="222">
        <f t="shared" si="29"/>
        <v>57</v>
      </c>
      <c r="L203" s="217">
        <f t="shared" si="30"/>
        <v>0.23749999999999999</v>
      </c>
      <c r="M203" s="213" t="s">
        <v>596</v>
      </c>
      <c r="N203" s="218">
        <v>43417</v>
      </c>
      <c r="O203" s="1"/>
      <c r="P203" s="1"/>
      <c r="Q203" s="1"/>
      <c r="R203" s="6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>
      <c r="A204" s="179">
        <v>123</v>
      </c>
      <c r="B204" s="180">
        <v>43439</v>
      </c>
      <c r="C204" s="180"/>
      <c r="D204" s="181" t="s">
        <v>790</v>
      </c>
      <c r="E204" s="182" t="s">
        <v>593</v>
      </c>
      <c r="F204" s="182">
        <v>202.5</v>
      </c>
      <c r="G204" s="182"/>
      <c r="H204" s="182">
        <v>255</v>
      </c>
      <c r="I204" s="184">
        <v>252</v>
      </c>
      <c r="J204" s="185" t="s">
        <v>688</v>
      </c>
      <c r="K204" s="186">
        <f t="shared" si="29"/>
        <v>52.5</v>
      </c>
      <c r="L204" s="187">
        <f t="shared" si="30"/>
        <v>0.25925925925925924</v>
      </c>
      <c r="M204" s="182" t="s">
        <v>596</v>
      </c>
      <c r="N204" s="188">
        <v>43542</v>
      </c>
      <c r="O204" s="1"/>
      <c r="P204" s="1"/>
      <c r="Q204" s="1"/>
      <c r="R204" s="6" t="s">
        <v>791</v>
      </c>
      <c r="S204" s="1"/>
      <c r="T204" s="1"/>
      <c r="U204" s="1"/>
      <c r="V204" s="1"/>
      <c r="W204" s="1"/>
      <c r="X204" s="1"/>
      <c r="Y204" s="1"/>
      <c r="Z204" s="1"/>
    </row>
    <row r="205" spans="1:26" ht="12.75" customHeight="1">
      <c r="A205" s="210">
        <v>124</v>
      </c>
      <c r="B205" s="211">
        <v>43465</v>
      </c>
      <c r="C205" s="180"/>
      <c r="D205" s="212" t="s">
        <v>159</v>
      </c>
      <c r="E205" s="213" t="s">
        <v>593</v>
      </c>
      <c r="F205" s="213">
        <v>710</v>
      </c>
      <c r="G205" s="213"/>
      <c r="H205" s="213">
        <v>866</v>
      </c>
      <c r="I205" s="215">
        <v>866</v>
      </c>
      <c r="J205" s="216" t="s">
        <v>688</v>
      </c>
      <c r="K205" s="186">
        <f t="shared" si="29"/>
        <v>156</v>
      </c>
      <c r="L205" s="187">
        <f t="shared" si="30"/>
        <v>0.21971830985915494</v>
      </c>
      <c r="M205" s="182" t="s">
        <v>596</v>
      </c>
      <c r="N205" s="188">
        <v>43553</v>
      </c>
      <c r="O205" s="1"/>
      <c r="P205" s="1"/>
      <c r="Q205" s="1"/>
      <c r="R205" s="6" t="s">
        <v>791</v>
      </c>
      <c r="S205" s="1"/>
      <c r="T205" s="1"/>
      <c r="U205" s="1"/>
      <c r="V205" s="1"/>
      <c r="W205" s="1"/>
      <c r="X205" s="1"/>
      <c r="Y205" s="1"/>
      <c r="Z205" s="1"/>
    </row>
    <row r="206" spans="1:26" ht="12.75" customHeight="1">
      <c r="A206" s="210">
        <v>125</v>
      </c>
      <c r="B206" s="211">
        <v>43522</v>
      </c>
      <c r="C206" s="211"/>
      <c r="D206" s="212" t="s">
        <v>174</v>
      </c>
      <c r="E206" s="213" t="s">
        <v>593</v>
      </c>
      <c r="F206" s="213">
        <v>337.25</v>
      </c>
      <c r="G206" s="213"/>
      <c r="H206" s="213">
        <v>398.5</v>
      </c>
      <c r="I206" s="215">
        <v>411</v>
      </c>
      <c r="J206" s="185" t="s">
        <v>792</v>
      </c>
      <c r="K206" s="186">
        <f t="shared" si="29"/>
        <v>61.25</v>
      </c>
      <c r="L206" s="187">
        <f t="shared" si="30"/>
        <v>0.1816160118606375</v>
      </c>
      <c r="M206" s="182" t="s">
        <v>596</v>
      </c>
      <c r="N206" s="188">
        <v>43760</v>
      </c>
      <c r="O206" s="1"/>
      <c r="P206" s="1"/>
      <c r="Q206" s="1"/>
      <c r="R206" s="6" t="s">
        <v>791</v>
      </c>
      <c r="S206" s="1"/>
      <c r="T206" s="1"/>
      <c r="U206" s="1"/>
      <c r="V206" s="1"/>
      <c r="W206" s="1"/>
      <c r="X206" s="1"/>
      <c r="Y206" s="1"/>
      <c r="Z206" s="1"/>
    </row>
    <row r="207" spans="1:26" ht="12.75" customHeight="1">
      <c r="A207" s="223">
        <v>126</v>
      </c>
      <c r="B207" s="224">
        <v>43559</v>
      </c>
      <c r="C207" s="224"/>
      <c r="D207" s="225" t="s">
        <v>793</v>
      </c>
      <c r="E207" s="226" t="s">
        <v>593</v>
      </c>
      <c r="F207" s="226">
        <v>130</v>
      </c>
      <c r="G207" s="226"/>
      <c r="H207" s="226">
        <v>65</v>
      </c>
      <c r="I207" s="227">
        <v>158</v>
      </c>
      <c r="J207" s="195" t="s">
        <v>794</v>
      </c>
      <c r="K207" s="196">
        <f t="shared" si="29"/>
        <v>-65</v>
      </c>
      <c r="L207" s="197">
        <f t="shared" si="30"/>
        <v>-0.5</v>
      </c>
      <c r="M207" s="193" t="s">
        <v>607</v>
      </c>
      <c r="N207" s="190">
        <v>43726</v>
      </c>
      <c r="O207" s="1"/>
      <c r="P207" s="1"/>
      <c r="Q207" s="1"/>
      <c r="R207" s="6" t="s">
        <v>795</v>
      </c>
      <c r="S207" s="1"/>
      <c r="T207" s="1"/>
      <c r="U207" s="1"/>
      <c r="V207" s="1"/>
      <c r="W207" s="1"/>
      <c r="X207" s="1"/>
      <c r="Y207" s="1"/>
      <c r="Z207" s="1"/>
    </row>
    <row r="208" spans="1:26" ht="12.75" customHeight="1">
      <c r="A208" s="210">
        <v>127</v>
      </c>
      <c r="B208" s="211">
        <v>43017</v>
      </c>
      <c r="C208" s="211"/>
      <c r="D208" s="212" t="s">
        <v>210</v>
      </c>
      <c r="E208" s="213" t="s">
        <v>593</v>
      </c>
      <c r="F208" s="213">
        <v>141.5</v>
      </c>
      <c r="G208" s="213"/>
      <c r="H208" s="213">
        <v>183.5</v>
      </c>
      <c r="I208" s="215">
        <v>210</v>
      </c>
      <c r="J208" s="185" t="s">
        <v>789</v>
      </c>
      <c r="K208" s="186">
        <f t="shared" si="29"/>
        <v>42</v>
      </c>
      <c r="L208" s="187">
        <f t="shared" si="30"/>
        <v>0.29681978798586572</v>
      </c>
      <c r="M208" s="182" t="s">
        <v>596</v>
      </c>
      <c r="N208" s="188">
        <v>43042</v>
      </c>
      <c r="O208" s="1"/>
      <c r="P208" s="1"/>
      <c r="Q208" s="1"/>
      <c r="R208" s="6" t="s">
        <v>795</v>
      </c>
      <c r="S208" s="1"/>
      <c r="T208" s="1"/>
      <c r="U208" s="1"/>
      <c r="V208" s="1"/>
      <c r="W208" s="1"/>
      <c r="X208" s="1"/>
      <c r="Y208" s="1"/>
      <c r="Z208" s="1"/>
    </row>
    <row r="209" spans="1:26" ht="12.75" customHeight="1">
      <c r="A209" s="223">
        <v>128</v>
      </c>
      <c r="B209" s="224">
        <v>43074</v>
      </c>
      <c r="C209" s="224"/>
      <c r="D209" s="225" t="s">
        <v>796</v>
      </c>
      <c r="E209" s="226" t="s">
        <v>593</v>
      </c>
      <c r="F209" s="221">
        <v>172</v>
      </c>
      <c r="G209" s="226"/>
      <c r="H209" s="226">
        <v>155.25</v>
      </c>
      <c r="I209" s="227">
        <v>230</v>
      </c>
      <c r="J209" s="195" t="s">
        <v>797</v>
      </c>
      <c r="K209" s="196">
        <f t="shared" si="29"/>
        <v>-16.75</v>
      </c>
      <c r="L209" s="197">
        <f t="shared" si="30"/>
        <v>-9.7383720930232565E-2</v>
      </c>
      <c r="M209" s="193" t="s">
        <v>607</v>
      </c>
      <c r="N209" s="190">
        <v>43787</v>
      </c>
      <c r="O209" s="1"/>
      <c r="P209" s="1"/>
      <c r="Q209" s="1"/>
      <c r="R209" s="6" t="s">
        <v>795</v>
      </c>
      <c r="S209" s="1"/>
      <c r="T209" s="1"/>
      <c r="U209" s="1"/>
      <c r="V209" s="1"/>
      <c r="W209" s="1"/>
      <c r="X209" s="1"/>
      <c r="Y209" s="1"/>
      <c r="Z209" s="1"/>
    </row>
    <row r="210" spans="1:26" ht="12.75" customHeight="1">
      <c r="A210" s="210">
        <v>129</v>
      </c>
      <c r="B210" s="211">
        <v>43398</v>
      </c>
      <c r="C210" s="211"/>
      <c r="D210" s="212" t="s">
        <v>120</v>
      </c>
      <c r="E210" s="213" t="s">
        <v>593</v>
      </c>
      <c r="F210" s="213">
        <v>698.5</v>
      </c>
      <c r="G210" s="213"/>
      <c r="H210" s="213">
        <v>890</v>
      </c>
      <c r="I210" s="215">
        <v>890</v>
      </c>
      <c r="J210" s="185" t="s">
        <v>798</v>
      </c>
      <c r="K210" s="186">
        <f t="shared" si="29"/>
        <v>191.5</v>
      </c>
      <c r="L210" s="187">
        <f t="shared" si="30"/>
        <v>0.27415891195418757</v>
      </c>
      <c r="M210" s="182" t="s">
        <v>596</v>
      </c>
      <c r="N210" s="188">
        <v>44328</v>
      </c>
      <c r="O210" s="1"/>
      <c r="P210" s="1"/>
      <c r="Q210" s="1"/>
      <c r="R210" s="6" t="s">
        <v>791</v>
      </c>
      <c r="S210" s="1"/>
      <c r="T210" s="1"/>
      <c r="U210" s="1"/>
      <c r="V210" s="1"/>
      <c r="W210" s="1"/>
      <c r="X210" s="1"/>
      <c r="Y210" s="1"/>
      <c r="Z210" s="1"/>
    </row>
    <row r="211" spans="1:26" ht="12.75" customHeight="1">
      <c r="A211" s="210">
        <v>130</v>
      </c>
      <c r="B211" s="211">
        <v>42877</v>
      </c>
      <c r="C211" s="211"/>
      <c r="D211" s="212" t="s">
        <v>799</v>
      </c>
      <c r="E211" s="213" t="s">
        <v>593</v>
      </c>
      <c r="F211" s="213">
        <v>127.6</v>
      </c>
      <c r="G211" s="213"/>
      <c r="H211" s="213">
        <v>138</v>
      </c>
      <c r="I211" s="215">
        <v>190</v>
      </c>
      <c r="J211" s="185" t="s">
        <v>800</v>
      </c>
      <c r="K211" s="186">
        <f t="shared" si="29"/>
        <v>10.400000000000006</v>
      </c>
      <c r="L211" s="187">
        <f t="shared" si="30"/>
        <v>8.1504702194357417E-2</v>
      </c>
      <c r="M211" s="182" t="s">
        <v>596</v>
      </c>
      <c r="N211" s="188">
        <v>43774</v>
      </c>
      <c r="O211" s="1"/>
      <c r="P211" s="1"/>
      <c r="Q211" s="1"/>
      <c r="R211" s="6" t="s">
        <v>795</v>
      </c>
      <c r="S211" s="1"/>
      <c r="T211" s="1"/>
      <c r="U211" s="1"/>
      <c r="V211" s="1"/>
      <c r="W211" s="1"/>
      <c r="X211" s="1"/>
      <c r="Y211" s="1"/>
      <c r="Z211" s="1"/>
    </row>
    <row r="212" spans="1:26" ht="12.75" customHeight="1">
      <c r="A212" s="210">
        <v>131</v>
      </c>
      <c r="B212" s="211">
        <v>43158</v>
      </c>
      <c r="C212" s="211"/>
      <c r="D212" s="212" t="s">
        <v>801</v>
      </c>
      <c r="E212" s="213" t="s">
        <v>593</v>
      </c>
      <c r="F212" s="213">
        <v>317</v>
      </c>
      <c r="G212" s="213"/>
      <c r="H212" s="213">
        <v>382.5</v>
      </c>
      <c r="I212" s="215">
        <v>398</v>
      </c>
      <c r="J212" s="185" t="s">
        <v>802</v>
      </c>
      <c r="K212" s="186">
        <f t="shared" si="29"/>
        <v>65.5</v>
      </c>
      <c r="L212" s="187">
        <f t="shared" si="30"/>
        <v>0.20662460567823343</v>
      </c>
      <c r="M212" s="182" t="s">
        <v>596</v>
      </c>
      <c r="N212" s="188">
        <v>44238</v>
      </c>
      <c r="O212" s="1"/>
      <c r="P212" s="1"/>
      <c r="Q212" s="1"/>
      <c r="R212" s="6" t="s">
        <v>795</v>
      </c>
      <c r="S212" s="1"/>
      <c r="T212" s="1"/>
      <c r="U212" s="1"/>
      <c r="V212" s="1"/>
      <c r="W212" s="1"/>
      <c r="X212" s="1"/>
      <c r="Y212" s="1"/>
      <c r="Z212" s="1"/>
    </row>
    <row r="213" spans="1:26" ht="12.75" customHeight="1">
      <c r="A213" s="223">
        <v>132</v>
      </c>
      <c r="B213" s="224">
        <v>43164</v>
      </c>
      <c r="C213" s="224"/>
      <c r="D213" s="225" t="s">
        <v>166</v>
      </c>
      <c r="E213" s="226" t="s">
        <v>593</v>
      </c>
      <c r="F213" s="221">
        <f>510-14.4</f>
        <v>495.6</v>
      </c>
      <c r="G213" s="226"/>
      <c r="H213" s="226">
        <v>350</v>
      </c>
      <c r="I213" s="227">
        <v>672</v>
      </c>
      <c r="J213" s="195" t="s">
        <v>803</v>
      </c>
      <c r="K213" s="196">
        <f t="shared" si="29"/>
        <v>-145.60000000000002</v>
      </c>
      <c r="L213" s="197">
        <f t="shared" si="30"/>
        <v>-0.29378531073446329</v>
      </c>
      <c r="M213" s="193" t="s">
        <v>607</v>
      </c>
      <c r="N213" s="190">
        <v>43887</v>
      </c>
      <c r="O213" s="1"/>
      <c r="P213" s="1"/>
      <c r="Q213" s="1"/>
      <c r="R213" s="6" t="s">
        <v>791</v>
      </c>
      <c r="S213" s="1"/>
      <c r="T213" s="1"/>
      <c r="U213" s="1"/>
      <c r="V213" s="1"/>
      <c r="W213" s="1"/>
      <c r="X213" s="1"/>
      <c r="Y213" s="1"/>
      <c r="Z213" s="1"/>
    </row>
    <row r="214" spans="1:26" ht="12.75" customHeight="1">
      <c r="A214" s="223">
        <v>133</v>
      </c>
      <c r="B214" s="224">
        <v>43237</v>
      </c>
      <c r="C214" s="224"/>
      <c r="D214" s="225" t="s">
        <v>804</v>
      </c>
      <c r="E214" s="226" t="s">
        <v>593</v>
      </c>
      <c r="F214" s="221">
        <v>230.3</v>
      </c>
      <c r="G214" s="226"/>
      <c r="H214" s="226">
        <v>102.5</v>
      </c>
      <c r="I214" s="227">
        <v>348</v>
      </c>
      <c r="J214" s="195" t="s">
        <v>805</v>
      </c>
      <c r="K214" s="196">
        <f t="shared" si="29"/>
        <v>-127.80000000000001</v>
      </c>
      <c r="L214" s="197">
        <f t="shared" si="30"/>
        <v>-0.55492835432045162</v>
      </c>
      <c r="M214" s="193" t="s">
        <v>607</v>
      </c>
      <c r="N214" s="190">
        <v>43896</v>
      </c>
      <c r="O214" s="1"/>
      <c r="P214" s="1"/>
      <c r="Q214" s="1"/>
      <c r="R214" s="6" t="s">
        <v>791</v>
      </c>
      <c r="S214" s="1"/>
      <c r="T214" s="1"/>
      <c r="U214" s="1"/>
      <c r="V214" s="1"/>
      <c r="W214" s="1"/>
      <c r="X214" s="1"/>
      <c r="Y214" s="1"/>
      <c r="Z214" s="1"/>
    </row>
    <row r="215" spans="1:26" ht="12.75" customHeight="1">
      <c r="A215" s="210">
        <v>134</v>
      </c>
      <c r="B215" s="211">
        <v>43258</v>
      </c>
      <c r="C215" s="211"/>
      <c r="D215" s="212" t="s">
        <v>446</v>
      </c>
      <c r="E215" s="213" t="s">
        <v>593</v>
      </c>
      <c r="F215" s="213">
        <f>342.5-5.1</f>
        <v>337.4</v>
      </c>
      <c r="G215" s="213"/>
      <c r="H215" s="213">
        <v>412.5</v>
      </c>
      <c r="I215" s="215">
        <v>439</v>
      </c>
      <c r="J215" s="185" t="s">
        <v>806</v>
      </c>
      <c r="K215" s="186">
        <f t="shared" si="29"/>
        <v>75.100000000000023</v>
      </c>
      <c r="L215" s="187">
        <f t="shared" si="30"/>
        <v>0.22258446947243635</v>
      </c>
      <c r="M215" s="182" t="s">
        <v>596</v>
      </c>
      <c r="N215" s="188">
        <v>44230</v>
      </c>
      <c r="O215" s="1"/>
      <c r="P215" s="1"/>
      <c r="Q215" s="1"/>
      <c r="R215" s="6" t="s">
        <v>795</v>
      </c>
      <c r="S215" s="1"/>
      <c r="T215" s="1"/>
      <c r="U215" s="1"/>
      <c r="V215" s="1"/>
      <c r="W215" s="1"/>
      <c r="X215" s="1"/>
      <c r="Y215" s="1"/>
      <c r="Z215" s="1"/>
    </row>
    <row r="216" spans="1:26" ht="12.75" customHeight="1">
      <c r="A216" s="204">
        <v>135</v>
      </c>
      <c r="B216" s="203">
        <v>43285</v>
      </c>
      <c r="C216" s="203"/>
      <c r="D216" s="204" t="s">
        <v>58</v>
      </c>
      <c r="E216" s="205" t="s">
        <v>593</v>
      </c>
      <c r="F216" s="205">
        <f>127.5-5.53</f>
        <v>121.97</v>
      </c>
      <c r="G216" s="206"/>
      <c r="H216" s="206">
        <v>122.5</v>
      </c>
      <c r="I216" s="206">
        <v>170</v>
      </c>
      <c r="J216" s="207" t="s">
        <v>807</v>
      </c>
      <c r="K216" s="208">
        <f t="shared" si="29"/>
        <v>0.53000000000000114</v>
      </c>
      <c r="L216" s="209">
        <f t="shared" si="30"/>
        <v>4.3453308190538747E-3</v>
      </c>
      <c r="M216" s="205" t="s">
        <v>616</v>
      </c>
      <c r="N216" s="203">
        <v>44431</v>
      </c>
      <c r="O216" s="1"/>
      <c r="P216" s="1"/>
      <c r="Q216" s="1"/>
      <c r="R216" s="6" t="s">
        <v>791</v>
      </c>
      <c r="S216" s="1"/>
      <c r="T216" s="1"/>
      <c r="U216" s="1"/>
      <c r="V216" s="1"/>
      <c r="W216" s="1"/>
      <c r="X216" s="1"/>
      <c r="Y216" s="1"/>
      <c r="Z216" s="1"/>
    </row>
    <row r="217" spans="1:26" ht="12.75" customHeight="1">
      <c r="A217" s="223">
        <v>136</v>
      </c>
      <c r="B217" s="224">
        <v>43294</v>
      </c>
      <c r="C217" s="224"/>
      <c r="D217" s="225" t="s">
        <v>808</v>
      </c>
      <c r="E217" s="226" t="s">
        <v>593</v>
      </c>
      <c r="F217" s="221">
        <v>46.5</v>
      </c>
      <c r="G217" s="226"/>
      <c r="H217" s="226">
        <v>17</v>
      </c>
      <c r="I217" s="227">
        <v>59</v>
      </c>
      <c r="J217" s="195" t="s">
        <v>809</v>
      </c>
      <c r="K217" s="196">
        <f t="shared" si="29"/>
        <v>-29.5</v>
      </c>
      <c r="L217" s="197">
        <f t="shared" si="30"/>
        <v>-0.63440860215053763</v>
      </c>
      <c r="M217" s="193" t="s">
        <v>607</v>
      </c>
      <c r="N217" s="190">
        <v>43887</v>
      </c>
      <c r="O217" s="1"/>
      <c r="P217" s="1"/>
      <c r="Q217" s="1"/>
      <c r="R217" s="6" t="s">
        <v>791</v>
      </c>
      <c r="S217" s="1"/>
      <c r="T217" s="1"/>
      <c r="U217" s="1"/>
      <c r="V217" s="1"/>
      <c r="W217" s="1"/>
      <c r="X217" s="1"/>
      <c r="Y217" s="1"/>
      <c r="Z217" s="1"/>
    </row>
    <row r="218" spans="1:26" ht="12.75" customHeight="1">
      <c r="A218" s="210">
        <v>137</v>
      </c>
      <c r="B218" s="211">
        <v>43396</v>
      </c>
      <c r="C218" s="211"/>
      <c r="D218" s="212" t="s">
        <v>429</v>
      </c>
      <c r="E218" s="213" t="s">
        <v>593</v>
      </c>
      <c r="F218" s="213">
        <v>156.5</v>
      </c>
      <c r="G218" s="213"/>
      <c r="H218" s="213">
        <v>207.5</v>
      </c>
      <c r="I218" s="215">
        <v>191</v>
      </c>
      <c r="J218" s="185" t="s">
        <v>688</v>
      </c>
      <c r="K218" s="186">
        <f t="shared" si="29"/>
        <v>51</v>
      </c>
      <c r="L218" s="187">
        <f t="shared" si="30"/>
        <v>0.32587859424920129</v>
      </c>
      <c r="M218" s="182" t="s">
        <v>596</v>
      </c>
      <c r="N218" s="188">
        <v>44369</v>
      </c>
      <c r="O218" s="1"/>
      <c r="P218" s="1"/>
      <c r="Q218" s="1"/>
      <c r="R218" s="6" t="s">
        <v>791</v>
      </c>
      <c r="S218" s="1"/>
      <c r="T218" s="1"/>
      <c r="U218" s="1"/>
      <c r="V218" s="1"/>
      <c r="W218" s="1"/>
      <c r="X218" s="1"/>
      <c r="Y218" s="1"/>
      <c r="Z218" s="1"/>
    </row>
    <row r="219" spans="1:26" ht="12.75" customHeight="1">
      <c r="A219" s="210">
        <v>138</v>
      </c>
      <c r="B219" s="211">
        <v>43439</v>
      </c>
      <c r="C219" s="211"/>
      <c r="D219" s="212" t="s">
        <v>348</v>
      </c>
      <c r="E219" s="213" t="s">
        <v>593</v>
      </c>
      <c r="F219" s="213">
        <v>259.5</v>
      </c>
      <c r="G219" s="213"/>
      <c r="H219" s="213">
        <v>320</v>
      </c>
      <c r="I219" s="215">
        <v>320</v>
      </c>
      <c r="J219" s="185" t="s">
        <v>688</v>
      </c>
      <c r="K219" s="186">
        <f t="shared" si="29"/>
        <v>60.5</v>
      </c>
      <c r="L219" s="187">
        <f t="shared" si="30"/>
        <v>0.23314065510597304</v>
      </c>
      <c r="M219" s="182" t="s">
        <v>596</v>
      </c>
      <c r="N219" s="188">
        <v>44323</v>
      </c>
      <c r="O219" s="1"/>
      <c r="P219" s="1"/>
      <c r="Q219" s="1"/>
      <c r="R219" s="6" t="s">
        <v>791</v>
      </c>
      <c r="S219" s="1"/>
      <c r="T219" s="1"/>
      <c r="U219" s="1"/>
      <c r="V219" s="1"/>
      <c r="W219" s="1"/>
      <c r="X219" s="1"/>
      <c r="Y219" s="1"/>
      <c r="Z219" s="1"/>
    </row>
    <row r="220" spans="1:26" ht="12.75" customHeight="1">
      <c r="A220" s="223">
        <v>139</v>
      </c>
      <c r="B220" s="224">
        <v>43439</v>
      </c>
      <c r="C220" s="224"/>
      <c r="D220" s="225" t="s">
        <v>810</v>
      </c>
      <c r="E220" s="226" t="s">
        <v>593</v>
      </c>
      <c r="F220" s="226">
        <v>715</v>
      </c>
      <c r="G220" s="226"/>
      <c r="H220" s="226">
        <v>445</v>
      </c>
      <c r="I220" s="227">
        <v>840</v>
      </c>
      <c r="J220" s="195" t="s">
        <v>811</v>
      </c>
      <c r="K220" s="196">
        <f t="shared" si="29"/>
        <v>-270</v>
      </c>
      <c r="L220" s="197">
        <f t="shared" si="30"/>
        <v>-0.3776223776223776</v>
      </c>
      <c r="M220" s="193" t="s">
        <v>607</v>
      </c>
      <c r="N220" s="190">
        <v>43800</v>
      </c>
      <c r="O220" s="1"/>
      <c r="P220" s="1"/>
      <c r="Q220" s="1"/>
      <c r="R220" s="6" t="s">
        <v>791</v>
      </c>
      <c r="S220" s="1"/>
      <c r="T220" s="1"/>
      <c r="U220" s="1"/>
      <c r="V220" s="1"/>
      <c r="W220" s="1"/>
      <c r="X220" s="1"/>
      <c r="Y220" s="1"/>
      <c r="Z220" s="1"/>
    </row>
    <row r="221" spans="1:26" ht="12.75" customHeight="1">
      <c r="A221" s="210">
        <v>140</v>
      </c>
      <c r="B221" s="211">
        <v>43469</v>
      </c>
      <c r="C221" s="211"/>
      <c r="D221" s="212" t="s">
        <v>180</v>
      </c>
      <c r="E221" s="213" t="s">
        <v>593</v>
      </c>
      <c r="F221" s="213">
        <v>875</v>
      </c>
      <c r="G221" s="213"/>
      <c r="H221" s="213">
        <v>1165</v>
      </c>
      <c r="I221" s="215">
        <v>1185</v>
      </c>
      <c r="J221" s="185" t="s">
        <v>812</v>
      </c>
      <c r="K221" s="186">
        <f t="shared" si="29"/>
        <v>290</v>
      </c>
      <c r="L221" s="187">
        <f t="shared" si="30"/>
        <v>0.33142857142857141</v>
      </c>
      <c r="M221" s="182" t="s">
        <v>596</v>
      </c>
      <c r="N221" s="188">
        <v>43847</v>
      </c>
      <c r="O221" s="1"/>
      <c r="P221" s="1"/>
      <c r="Q221" s="1"/>
      <c r="R221" s="6" t="s">
        <v>791</v>
      </c>
      <c r="S221" s="1"/>
      <c r="T221" s="1"/>
      <c r="U221" s="1"/>
      <c r="V221" s="1"/>
      <c r="W221" s="1"/>
      <c r="X221" s="1"/>
      <c r="Y221" s="1"/>
      <c r="Z221" s="1"/>
    </row>
    <row r="222" spans="1:26" ht="12.75" customHeight="1">
      <c r="A222" s="210">
        <v>141</v>
      </c>
      <c r="B222" s="211">
        <v>43559</v>
      </c>
      <c r="C222" s="211"/>
      <c r="D222" s="212" t="s">
        <v>366</v>
      </c>
      <c r="E222" s="213" t="s">
        <v>593</v>
      </c>
      <c r="F222" s="213">
        <f>387-14.63</f>
        <v>372.37</v>
      </c>
      <c r="G222" s="213"/>
      <c r="H222" s="213">
        <v>490</v>
      </c>
      <c r="I222" s="215">
        <v>490</v>
      </c>
      <c r="J222" s="185" t="s">
        <v>688</v>
      </c>
      <c r="K222" s="186">
        <f t="shared" si="29"/>
        <v>117.63</v>
      </c>
      <c r="L222" s="187">
        <f t="shared" si="30"/>
        <v>0.31589548030185027</v>
      </c>
      <c r="M222" s="182" t="s">
        <v>596</v>
      </c>
      <c r="N222" s="188">
        <v>43850</v>
      </c>
      <c r="O222" s="1"/>
      <c r="P222" s="1"/>
      <c r="Q222" s="1"/>
      <c r="R222" s="6" t="s">
        <v>791</v>
      </c>
      <c r="S222" s="1"/>
      <c r="T222" s="1"/>
      <c r="U222" s="1"/>
      <c r="V222" s="1"/>
      <c r="W222" s="1"/>
      <c r="X222" s="1"/>
      <c r="Y222" s="1"/>
      <c r="Z222" s="1"/>
    </row>
    <row r="223" spans="1:26" ht="12.75" customHeight="1">
      <c r="A223" s="223">
        <v>142</v>
      </c>
      <c r="B223" s="224">
        <v>43578</v>
      </c>
      <c r="C223" s="224"/>
      <c r="D223" s="225" t="s">
        <v>813</v>
      </c>
      <c r="E223" s="226" t="s">
        <v>606</v>
      </c>
      <c r="F223" s="226">
        <v>220</v>
      </c>
      <c r="G223" s="226"/>
      <c r="H223" s="226">
        <v>127.5</v>
      </c>
      <c r="I223" s="227">
        <v>284</v>
      </c>
      <c r="J223" s="195" t="s">
        <v>814</v>
      </c>
      <c r="K223" s="196">
        <f t="shared" si="29"/>
        <v>-92.5</v>
      </c>
      <c r="L223" s="197">
        <f t="shared" si="30"/>
        <v>-0.42045454545454547</v>
      </c>
      <c r="M223" s="193" t="s">
        <v>607</v>
      </c>
      <c r="N223" s="190">
        <v>43896</v>
      </c>
      <c r="O223" s="1"/>
      <c r="P223" s="1"/>
      <c r="Q223" s="1"/>
      <c r="R223" s="6" t="s">
        <v>791</v>
      </c>
      <c r="S223" s="1"/>
      <c r="T223" s="1"/>
      <c r="U223" s="1"/>
      <c r="V223" s="1"/>
      <c r="W223" s="1"/>
      <c r="X223" s="1"/>
      <c r="Y223" s="1"/>
      <c r="Z223" s="1"/>
    </row>
    <row r="224" spans="1:26" ht="12.75" customHeight="1">
      <c r="A224" s="210">
        <v>143</v>
      </c>
      <c r="B224" s="211">
        <v>43622</v>
      </c>
      <c r="C224" s="211"/>
      <c r="D224" s="212" t="s">
        <v>491</v>
      </c>
      <c r="E224" s="213" t="s">
        <v>606</v>
      </c>
      <c r="F224" s="213">
        <v>332.8</v>
      </c>
      <c r="G224" s="213"/>
      <c r="H224" s="213">
        <v>405</v>
      </c>
      <c r="I224" s="215">
        <v>419</v>
      </c>
      <c r="J224" s="185" t="s">
        <v>815</v>
      </c>
      <c r="K224" s="186">
        <f t="shared" si="29"/>
        <v>72.199999999999989</v>
      </c>
      <c r="L224" s="187">
        <f t="shared" si="30"/>
        <v>0.21694711538461534</v>
      </c>
      <c r="M224" s="182" t="s">
        <v>596</v>
      </c>
      <c r="N224" s="188">
        <v>43860</v>
      </c>
      <c r="O224" s="1"/>
      <c r="P224" s="1"/>
      <c r="Q224" s="1"/>
      <c r="R224" s="6" t="s">
        <v>795</v>
      </c>
      <c r="S224" s="1"/>
      <c r="T224" s="1"/>
      <c r="U224" s="1"/>
      <c r="V224" s="1"/>
      <c r="W224" s="1"/>
      <c r="X224" s="1"/>
      <c r="Y224" s="1"/>
      <c r="Z224" s="1"/>
    </row>
    <row r="225" spans="1:26" ht="12.75" customHeight="1">
      <c r="A225" s="204">
        <v>144</v>
      </c>
      <c r="B225" s="203">
        <v>43641</v>
      </c>
      <c r="C225" s="203"/>
      <c r="D225" s="204" t="s">
        <v>172</v>
      </c>
      <c r="E225" s="205" t="s">
        <v>593</v>
      </c>
      <c r="F225" s="205">
        <v>386</v>
      </c>
      <c r="G225" s="206"/>
      <c r="H225" s="206">
        <v>395</v>
      </c>
      <c r="I225" s="206">
        <v>452</v>
      </c>
      <c r="J225" s="207" t="s">
        <v>816</v>
      </c>
      <c r="K225" s="208">
        <f t="shared" si="29"/>
        <v>9</v>
      </c>
      <c r="L225" s="209">
        <f t="shared" si="30"/>
        <v>2.3316062176165803E-2</v>
      </c>
      <c r="M225" s="205" t="s">
        <v>616</v>
      </c>
      <c r="N225" s="203">
        <v>43868</v>
      </c>
      <c r="O225" s="1"/>
      <c r="P225" s="1"/>
      <c r="Q225" s="1"/>
      <c r="R225" s="6" t="s">
        <v>795</v>
      </c>
      <c r="S225" s="1"/>
      <c r="T225" s="1"/>
      <c r="U225" s="1"/>
      <c r="V225" s="1"/>
      <c r="W225" s="1"/>
      <c r="X225" s="1"/>
      <c r="Y225" s="1"/>
      <c r="Z225" s="1"/>
    </row>
    <row r="226" spans="1:26" ht="12.75" customHeight="1">
      <c r="A226" s="204">
        <v>145</v>
      </c>
      <c r="B226" s="203">
        <v>43707</v>
      </c>
      <c r="C226" s="203"/>
      <c r="D226" s="204" t="s">
        <v>146</v>
      </c>
      <c r="E226" s="205" t="s">
        <v>593</v>
      </c>
      <c r="F226" s="205">
        <v>137.5</v>
      </c>
      <c r="G226" s="206"/>
      <c r="H226" s="206">
        <v>138.5</v>
      </c>
      <c r="I226" s="206">
        <v>190</v>
      </c>
      <c r="J226" s="207" t="s">
        <v>817</v>
      </c>
      <c r="K226" s="208">
        <f t="shared" si="29"/>
        <v>1</v>
      </c>
      <c r="L226" s="209">
        <f t="shared" si="30"/>
        <v>7.2727272727272727E-3</v>
      </c>
      <c r="M226" s="205" t="s">
        <v>616</v>
      </c>
      <c r="N226" s="203">
        <v>44432</v>
      </c>
      <c r="O226" s="1"/>
      <c r="P226" s="1"/>
      <c r="Q226" s="1"/>
      <c r="R226" s="6" t="s">
        <v>791</v>
      </c>
      <c r="S226" s="1"/>
      <c r="T226" s="1"/>
      <c r="U226" s="1"/>
      <c r="V226" s="1"/>
      <c r="W226" s="1"/>
      <c r="X226" s="1"/>
      <c r="Y226" s="1"/>
      <c r="Z226" s="1"/>
    </row>
    <row r="227" spans="1:26" ht="12.75" customHeight="1">
      <c r="A227" s="210">
        <v>146</v>
      </c>
      <c r="B227" s="211">
        <v>43731</v>
      </c>
      <c r="C227" s="211"/>
      <c r="D227" s="212" t="s">
        <v>439</v>
      </c>
      <c r="E227" s="213" t="s">
        <v>593</v>
      </c>
      <c r="F227" s="213">
        <v>235</v>
      </c>
      <c r="G227" s="213"/>
      <c r="H227" s="213">
        <v>295</v>
      </c>
      <c r="I227" s="215">
        <v>296</v>
      </c>
      <c r="J227" s="185" t="s">
        <v>818</v>
      </c>
      <c r="K227" s="186">
        <f t="shared" si="29"/>
        <v>60</v>
      </c>
      <c r="L227" s="187">
        <f t="shared" si="30"/>
        <v>0.25531914893617019</v>
      </c>
      <c r="M227" s="182" t="s">
        <v>596</v>
      </c>
      <c r="N227" s="188">
        <v>43844</v>
      </c>
      <c r="O227" s="1"/>
      <c r="P227" s="1"/>
      <c r="Q227" s="1"/>
      <c r="R227" s="6" t="s">
        <v>795</v>
      </c>
      <c r="S227" s="1"/>
      <c r="T227" s="1"/>
      <c r="U227" s="1"/>
      <c r="V227" s="1"/>
      <c r="W227" s="1"/>
      <c r="X227" s="1"/>
      <c r="Y227" s="1"/>
      <c r="Z227" s="1"/>
    </row>
    <row r="228" spans="1:26" ht="12.75" customHeight="1">
      <c r="A228" s="210">
        <v>147</v>
      </c>
      <c r="B228" s="211">
        <v>43752</v>
      </c>
      <c r="C228" s="211"/>
      <c r="D228" s="212" t="s">
        <v>819</v>
      </c>
      <c r="E228" s="213" t="s">
        <v>593</v>
      </c>
      <c r="F228" s="213">
        <v>277.5</v>
      </c>
      <c r="G228" s="213"/>
      <c r="H228" s="213">
        <v>333</v>
      </c>
      <c r="I228" s="215">
        <v>333</v>
      </c>
      <c r="J228" s="185" t="s">
        <v>820</v>
      </c>
      <c r="K228" s="186">
        <f t="shared" si="29"/>
        <v>55.5</v>
      </c>
      <c r="L228" s="187">
        <f t="shared" si="30"/>
        <v>0.2</v>
      </c>
      <c r="M228" s="182" t="s">
        <v>596</v>
      </c>
      <c r="N228" s="188">
        <v>43846</v>
      </c>
      <c r="O228" s="1"/>
      <c r="P228" s="1"/>
      <c r="Q228" s="1"/>
      <c r="R228" s="6" t="s">
        <v>791</v>
      </c>
      <c r="S228" s="1"/>
      <c r="T228" s="1"/>
      <c r="U228" s="1"/>
      <c r="V228" s="1"/>
      <c r="W228" s="1"/>
      <c r="X228" s="1"/>
      <c r="Y228" s="1"/>
      <c r="Z228" s="1"/>
    </row>
    <row r="229" spans="1:26" ht="12.75" customHeight="1">
      <c r="A229" s="210">
        <v>148</v>
      </c>
      <c r="B229" s="211">
        <v>43752</v>
      </c>
      <c r="C229" s="211"/>
      <c r="D229" s="212" t="s">
        <v>821</v>
      </c>
      <c r="E229" s="213" t="s">
        <v>593</v>
      </c>
      <c r="F229" s="213">
        <v>930</v>
      </c>
      <c r="G229" s="213"/>
      <c r="H229" s="213">
        <v>1165</v>
      </c>
      <c r="I229" s="215">
        <v>1200</v>
      </c>
      <c r="J229" s="185" t="s">
        <v>822</v>
      </c>
      <c r="K229" s="186">
        <f t="shared" si="29"/>
        <v>235</v>
      </c>
      <c r="L229" s="187">
        <f t="shared" si="30"/>
        <v>0.25268817204301075</v>
      </c>
      <c r="M229" s="182" t="s">
        <v>596</v>
      </c>
      <c r="N229" s="188">
        <v>43847</v>
      </c>
      <c r="O229" s="1"/>
      <c r="P229" s="1"/>
      <c r="Q229" s="1"/>
      <c r="R229" s="6" t="s">
        <v>795</v>
      </c>
      <c r="S229" s="1"/>
      <c r="T229" s="1"/>
      <c r="U229" s="1"/>
      <c r="V229" s="1"/>
      <c r="W229" s="1"/>
      <c r="X229" s="1"/>
      <c r="Y229" s="1"/>
      <c r="Z229" s="1"/>
    </row>
    <row r="230" spans="1:26" ht="12.75" customHeight="1">
      <c r="A230" s="210">
        <v>149</v>
      </c>
      <c r="B230" s="211">
        <v>43753</v>
      </c>
      <c r="C230" s="211"/>
      <c r="D230" s="212" t="s">
        <v>823</v>
      </c>
      <c r="E230" s="213" t="s">
        <v>593</v>
      </c>
      <c r="F230" s="183">
        <v>111</v>
      </c>
      <c r="G230" s="213"/>
      <c r="H230" s="213">
        <v>141</v>
      </c>
      <c r="I230" s="215">
        <v>141</v>
      </c>
      <c r="J230" s="185" t="s">
        <v>824</v>
      </c>
      <c r="K230" s="186">
        <f t="shared" si="29"/>
        <v>30</v>
      </c>
      <c r="L230" s="187">
        <f t="shared" si="30"/>
        <v>0.27027027027027029</v>
      </c>
      <c r="M230" s="182" t="s">
        <v>596</v>
      </c>
      <c r="N230" s="188">
        <v>44328</v>
      </c>
      <c r="O230" s="1"/>
      <c r="P230" s="1"/>
      <c r="Q230" s="1"/>
      <c r="R230" s="6" t="s">
        <v>795</v>
      </c>
      <c r="S230" s="1"/>
      <c r="T230" s="1"/>
      <c r="U230" s="1"/>
      <c r="V230" s="1"/>
      <c r="W230" s="1"/>
      <c r="X230" s="1"/>
      <c r="Y230" s="1"/>
      <c r="Z230" s="1"/>
    </row>
    <row r="231" spans="1:26" ht="12.75" customHeight="1">
      <c r="A231" s="210">
        <v>150</v>
      </c>
      <c r="B231" s="211">
        <v>43753</v>
      </c>
      <c r="C231" s="211"/>
      <c r="D231" s="212" t="s">
        <v>825</v>
      </c>
      <c r="E231" s="213" t="s">
        <v>593</v>
      </c>
      <c r="F231" s="183">
        <v>296</v>
      </c>
      <c r="G231" s="213"/>
      <c r="H231" s="213">
        <v>370</v>
      </c>
      <c r="I231" s="215">
        <v>370</v>
      </c>
      <c r="J231" s="185" t="s">
        <v>688</v>
      </c>
      <c r="K231" s="186">
        <f t="shared" si="29"/>
        <v>74</v>
      </c>
      <c r="L231" s="187">
        <f t="shared" si="30"/>
        <v>0.25</v>
      </c>
      <c r="M231" s="182" t="s">
        <v>596</v>
      </c>
      <c r="N231" s="188">
        <v>43853</v>
      </c>
      <c r="O231" s="1"/>
      <c r="P231" s="1"/>
      <c r="Q231" s="1"/>
      <c r="R231" s="6" t="s">
        <v>795</v>
      </c>
      <c r="S231" s="1"/>
      <c r="T231" s="1"/>
      <c r="U231" s="1"/>
      <c r="V231" s="1"/>
      <c r="W231" s="1"/>
      <c r="X231" s="1"/>
      <c r="Y231" s="1"/>
      <c r="Z231" s="1"/>
    </row>
    <row r="232" spans="1:26" ht="12.75" customHeight="1">
      <c r="A232" s="210">
        <v>151</v>
      </c>
      <c r="B232" s="211">
        <v>43754</v>
      </c>
      <c r="C232" s="211"/>
      <c r="D232" s="212" t="s">
        <v>826</v>
      </c>
      <c r="E232" s="213" t="s">
        <v>593</v>
      </c>
      <c r="F232" s="183">
        <v>300</v>
      </c>
      <c r="G232" s="213"/>
      <c r="H232" s="213">
        <v>382.5</v>
      </c>
      <c r="I232" s="215">
        <v>344</v>
      </c>
      <c r="J232" s="185" t="s">
        <v>827</v>
      </c>
      <c r="K232" s="186">
        <f t="shared" si="29"/>
        <v>82.5</v>
      </c>
      <c r="L232" s="187">
        <f t="shared" si="30"/>
        <v>0.27500000000000002</v>
      </c>
      <c r="M232" s="182" t="s">
        <v>596</v>
      </c>
      <c r="N232" s="188">
        <v>44238</v>
      </c>
      <c r="O232" s="1"/>
      <c r="P232" s="1"/>
      <c r="Q232" s="1"/>
      <c r="R232" s="6" t="s">
        <v>795</v>
      </c>
      <c r="S232" s="1"/>
      <c r="T232" s="1"/>
      <c r="U232" s="1"/>
      <c r="V232" s="1"/>
      <c r="W232" s="1"/>
      <c r="X232" s="1"/>
      <c r="Y232" s="1"/>
      <c r="Z232" s="1"/>
    </row>
    <row r="233" spans="1:26" ht="12.75" customHeight="1">
      <c r="A233" s="210">
        <v>152</v>
      </c>
      <c r="B233" s="211">
        <v>43832</v>
      </c>
      <c r="C233" s="211"/>
      <c r="D233" s="212" t="s">
        <v>828</v>
      </c>
      <c r="E233" s="213" t="s">
        <v>593</v>
      </c>
      <c r="F233" s="183">
        <v>495</v>
      </c>
      <c r="G233" s="213"/>
      <c r="H233" s="213">
        <v>595</v>
      </c>
      <c r="I233" s="215">
        <v>590</v>
      </c>
      <c r="J233" s="185" t="s">
        <v>619</v>
      </c>
      <c r="K233" s="186">
        <f t="shared" si="29"/>
        <v>100</v>
      </c>
      <c r="L233" s="187">
        <f t="shared" si="30"/>
        <v>0.20202020202020202</v>
      </c>
      <c r="M233" s="182" t="s">
        <v>596</v>
      </c>
      <c r="N233" s="188">
        <v>44589</v>
      </c>
      <c r="O233" s="1"/>
      <c r="P233" s="1"/>
      <c r="Q233" s="1"/>
      <c r="R233" s="6" t="s">
        <v>795</v>
      </c>
      <c r="S233" s="1"/>
      <c r="T233" s="1"/>
      <c r="U233" s="1"/>
      <c r="V233" s="1"/>
      <c r="W233" s="1"/>
      <c r="X233" s="1"/>
      <c r="Y233" s="1"/>
      <c r="Z233" s="1"/>
    </row>
    <row r="234" spans="1:26" ht="12.75" customHeight="1">
      <c r="A234" s="210">
        <v>153</v>
      </c>
      <c r="B234" s="211">
        <v>43966</v>
      </c>
      <c r="C234" s="211"/>
      <c r="D234" s="212" t="s">
        <v>76</v>
      </c>
      <c r="E234" s="213" t="s">
        <v>593</v>
      </c>
      <c r="F234" s="183">
        <v>67.5</v>
      </c>
      <c r="G234" s="213"/>
      <c r="H234" s="213">
        <v>86</v>
      </c>
      <c r="I234" s="215">
        <v>86</v>
      </c>
      <c r="J234" s="185" t="s">
        <v>829</v>
      </c>
      <c r="K234" s="186">
        <f t="shared" si="29"/>
        <v>18.5</v>
      </c>
      <c r="L234" s="187">
        <f t="shared" si="30"/>
        <v>0.27407407407407408</v>
      </c>
      <c r="M234" s="182" t="s">
        <v>596</v>
      </c>
      <c r="N234" s="188">
        <v>44008</v>
      </c>
      <c r="O234" s="1"/>
      <c r="P234" s="1"/>
      <c r="Q234" s="1"/>
      <c r="R234" s="6" t="s">
        <v>795</v>
      </c>
      <c r="S234" s="1"/>
      <c r="T234" s="1"/>
      <c r="U234" s="1"/>
      <c r="V234" s="1"/>
      <c r="W234" s="1"/>
      <c r="X234" s="1"/>
      <c r="Y234" s="1"/>
      <c r="Z234" s="1"/>
    </row>
    <row r="235" spans="1:26" ht="12.75" customHeight="1">
      <c r="A235" s="210">
        <v>154</v>
      </c>
      <c r="B235" s="211">
        <v>44035</v>
      </c>
      <c r="C235" s="211"/>
      <c r="D235" s="212" t="s">
        <v>490</v>
      </c>
      <c r="E235" s="213" t="s">
        <v>593</v>
      </c>
      <c r="F235" s="183">
        <v>231</v>
      </c>
      <c r="G235" s="213"/>
      <c r="H235" s="213">
        <v>281</v>
      </c>
      <c r="I235" s="215">
        <v>281</v>
      </c>
      <c r="J235" s="185" t="s">
        <v>688</v>
      </c>
      <c r="K235" s="186">
        <f t="shared" si="29"/>
        <v>50</v>
      </c>
      <c r="L235" s="187">
        <f t="shared" si="30"/>
        <v>0.21645021645021645</v>
      </c>
      <c r="M235" s="182" t="s">
        <v>596</v>
      </c>
      <c r="N235" s="188">
        <v>44358</v>
      </c>
      <c r="O235" s="1"/>
      <c r="P235" s="1"/>
      <c r="Q235" s="1"/>
      <c r="R235" s="6" t="s">
        <v>795</v>
      </c>
      <c r="S235" s="1"/>
      <c r="T235" s="1"/>
      <c r="U235" s="1"/>
      <c r="V235" s="1"/>
      <c r="W235" s="1"/>
      <c r="X235" s="1"/>
      <c r="Y235" s="1"/>
      <c r="Z235" s="1"/>
    </row>
    <row r="236" spans="1:26" ht="12.75" customHeight="1">
      <c r="A236" s="210">
        <v>155</v>
      </c>
      <c r="B236" s="211">
        <v>44092</v>
      </c>
      <c r="C236" s="211"/>
      <c r="D236" s="212" t="s">
        <v>144</v>
      </c>
      <c r="E236" s="213" t="s">
        <v>593</v>
      </c>
      <c r="F236" s="213">
        <v>206</v>
      </c>
      <c r="G236" s="213"/>
      <c r="H236" s="213">
        <v>248</v>
      </c>
      <c r="I236" s="215">
        <v>248</v>
      </c>
      <c r="J236" s="185" t="s">
        <v>688</v>
      </c>
      <c r="K236" s="186">
        <f t="shared" si="29"/>
        <v>42</v>
      </c>
      <c r="L236" s="187">
        <f t="shared" si="30"/>
        <v>0.20388349514563106</v>
      </c>
      <c r="M236" s="182" t="s">
        <v>596</v>
      </c>
      <c r="N236" s="188">
        <v>44214</v>
      </c>
      <c r="O236" s="1"/>
      <c r="P236" s="1"/>
      <c r="Q236" s="1"/>
      <c r="R236" s="6" t="s">
        <v>795</v>
      </c>
      <c r="S236" s="1"/>
      <c r="T236" s="1"/>
      <c r="U236" s="1"/>
      <c r="V236" s="1"/>
      <c r="W236" s="1"/>
      <c r="X236" s="1"/>
      <c r="Y236" s="1"/>
      <c r="Z236" s="1"/>
    </row>
    <row r="237" spans="1:26" ht="12.75" customHeight="1">
      <c r="A237" s="210">
        <v>156</v>
      </c>
      <c r="B237" s="211">
        <v>44140</v>
      </c>
      <c r="C237" s="211"/>
      <c r="D237" s="212" t="s">
        <v>144</v>
      </c>
      <c r="E237" s="213" t="s">
        <v>593</v>
      </c>
      <c r="F237" s="213">
        <v>182.5</v>
      </c>
      <c r="G237" s="213"/>
      <c r="H237" s="213">
        <v>248</v>
      </c>
      <c r="I237" s="215">
        <v>248</v>
      </c>
      <c r="J237" s="185" t="s">
        <v>688</v>
      </c>
      <c r="K237" s="186">
        <f t="shared" si="29"/>
        <v>65.5</v>
      </c>
      <c r="L237" s="187">
        <f t="shared" si="30"/>
        <v>0.35890410958904112</v>
      </c>
      <c r="M237" s="182" t="s">
        <v>596</v>
      </c>
      <c r="N237" s="188">
        <v>44214</v>
      </c>
      <c r="O237" s="1"/>
      <c r="P237" s="1"/>
      <c r="Q237" s="1"/>
      <c r="R237" s="6" t="s">
        <v>795</v>
      </c>
      <c r="S237" s="1"/>
      <c r="T237" s="1"/>
      <c r="U237" s="1"/>
      <c r="V237" s="1"/>
      <c r="W237" s="1"/>
      <c r="X237" s="1"/>
      <c r="Y237" s="1"/>
      <c r="Z237" s="1"/>
    </row>
    <row r="238" spans="1:26" ht="12.75" customHeight="1">
      <c r="A238" s="210">
        <v>157</v>
      </c>
      <c r="B238" s="211">
        <v>44140</v>
      </c>
      <c r="C238" s="211"/>
      <c r="D238" s="212" t="s">
        <v>348</v>
      </c>
      <c r="E238" s="213" t="s">
        <v>593</v>
      </c>
      <c r="F238" s="213">
        <v>247.5</v>
      </c>
      <c r="G238" s="213"/>
      <c r="H238" s="213">
        <v>320</v>
      </c>
      <c r="I238" s="215">
        <v>320</v>
      </c>
      <c r="J238" s="185" t="s">
        <v>688</v>
      </c>
      <c r="K238" s="186">
        <f t="shared" si="29"/>
        <v>72.5</v>
      </c>
      <c r="L238" s="187">
        <f t="shared" si="30"/>
        <v>0.29292929292929293</v>
      </c>
      <c r="M238" s="182" t="s">
        <v>596</v>
      </c>
      <c r="N238" s="188">
        <v>44323</v>
      </c>
      <c r="O238" s="1"/>
      <c r="P238" s="1"/>
      <c r="Q238" s="1"/>
      <c r="R238" s="6" t="s">
        <v>795</v>
      </c>
      <c r="S238" s="1"/>
      <c r="T238" s="1"/>
      <c r="U238" s="1"/>
      <c r="V238" s="1"/>
      <c r="W238" s="1"/>
      <c r="X238" s="1"/>
      <c r="Y238" s="1"/>
      <c r="Z238" s="1"/>
    </row>
    <row r="239" spans="1:26" ht="12.75" customHeight="1">
      <c r="A239" s="210">
        <v>158</v>
      </c>
      <c r="B239" s="211">
        <v>44140</v>
      </c>
      <c r="C239" s="211"/>
      <c r="D239" s="212" t="s">
        <v>203</v>
      </c>
      <c r="E239" s="213" t="s">
        <v>593</v>
      </c>
      <c r="F239" s="183">
        <v>925</v>
      </c>
      <c r="G239" s="213"/>
      <c r="H239" s="213">
        <v>1095</v>
      </c>
      <c r="I239" s="215">
        <v>1093</v>
      </c>
      <c r="J239" s="185" t="s">
        <v>830</v>
      </c>
      <c r="K239" s="186">
        <f t="shared" si="29"/>
        <v>170</v>
      </c>
      <c r="L239" s="187">
        <f t="shared" si="30"/>
        <v>0.18378378378378379</v>
      </c>
      <c r="M239" s="182" t="s">
        <v>596</v>
      </c>
      <c r="N239" s="188">
        <v>44201</v>
      </c>
      <c r="O239" s="1"/>
      <c r="P239" s="1"/>
      <c r="Q239" s="1"/>
      <c r="R239" s="6" t="s">
        <v>795</v>
      </c>
      <c r="S239" s="1"/>
      <c r="T239" s="1"/>
      <c r="U239" s="1"/>
      <c r="V239" s="1"/>
      <c r="W239" s="1"/>
      <c r="X239" s="1"/>
      <c r="Y239" s="1"/>
      <c r="Z239" s="1"/>
    </row>
    <row r="240" spans="1:26" ht="12.75" customHeight="1">
      <c r="A240" s="210">
        <v>159</v>
      </c>
      <c r="B240" s="211">
        <v>44140</v>
      </c>
      <c r="C240" s="211"/>
      <c r="D240" s="212" t="s">
        <v>366</v>
      </c>
      <c r="E240" s="213" t="s">
        <v>593</v>
      </c>
      <c r="F240" s="183">
        <v>332.5</v>
      </c>
      <c r="G240" s="213"/>
      <c r="H240" s="213">
        <v>393</v>
      </c>
      <c r="I240" s="215">
        <v>406</v>
      </c>
      <c r="J240" s="185" t="s">
        <v>831</v>
      </c>
      <c r="K240" s="186">
        <f t="shared" si="29"/>
        <v>60.5</v>
      </c>
      <c r="L240" s="187">
        <f t="shared" si="30"/>
        <v>0.18195488721804512</v>
      </c>
      <c r="M240" s="182" t="s">
        <v>596</v>
      </c>
      <c r="N240" s="188">
        <v>44256</v>
      </c>
      <c r="O240" s="1"/>
      <c r="P240" s="1"/>
      <c r="Q240" s="1"/>
      <c r="R240" s="6" t="s">
        <v>795</v>
      </c>
      <c r="S240" s="1"/>
      <c r="T240" s="1"/>
      <c r="U240" s="1"/>
      <c r="V240" s="1"/>
      <c r="W240" s="1"/>
      <c r="X240" s="1"/>
      <c r="Y240" s="1"/>
      <c r="Z240" s="1"/>
    </row>
    <row r="241" spans="1:26" ht="12.75" customHeight="1">
      <c r="A241" s="210">
        <v>160</v>
      </c>
      <c r="B241" s="211">
        <v>44141</v>
      </c>
      <c r="C241" s="211"/>
      <c r="D241" s="212" t="s">
        <v>490</v>
      </c>
      <c r="E241" s="213" t="s">
        <v>593</v>
      </c>
      <c r="F241" s="183">
        <v>231</v>
      </c>
      <c r="G241" s="213"/>
      <c r="H241" s="213">
        <v>281</v>
      </c>
      <c r="I241" s="215">
        <v>281</v>
      </c>
      <c r="J241" s="185" t="s">
        <v>688</v>
      </c>
      <c r="K241" s="186">
        <f t="shared" si="29"/>
        <v>50</v>
      </c>
      <c r="L241" s="187">
        <f t="shared" si="30"/>
        <v>0.21645021645021645</v>
      </c>
      <c r="M241" s="182" t="s">
        <v>596</v>
      </c>
      <c r="N241" s="188">
        <v>44358</v>
      </c>
      <c r="O241" s="1"/>
      <c r="P241" s="1"/>
      <c r="Q241" s="1"/>
      <c r="R241" s="6" t="s">
        <v>795</v>
      </c>
      <c r="S241" s="1"/>
      <c r="T241" s="1"/>
      <c r="U241" s="1"/>
      <c r="V241" s="1"/>
      <c r="W241" s="1"/>
      <c r="X241" s="1"/>
      <c r="Y241" s="1"/>
      <c r="Z241" s="1"/>
    </row>
    <row r="242" spans="1:26" ht="12.75" customHeight="1">
      <c r="A242" s="210">
        <v>161</v>
      </c>
      <c r="B242" s="211">
        <v>44187</v>
      </c>
      <c r="C242" s="211"/>
      <c r="D242" s="212" t="s">
        <v>832</v>
      </c>
      <c r="E242" s="213" t="s">
        <v>593</v>
      </c>
      <c r="F242" s="183">
        <v>190</v>
      </c>
      <c r="G242" s="213"/>
      <c r="H242" s="213">
        <v>239</v>
      </c>
      <c r="I242" s="215">
        <v>239</v>
      </c>
      <c r="J242" s="185" t="s">
        <v>833</v>
      </c>
      <c r="K242" s="186">
        <f t="shared" si="29"/>
        <v>49</v>
      </c>
      <c r="L242" s="187">
        <f t="shared" si="30"/>
        <v>0.25789473684210529</v>
      </c>
      <c r="M242" s="182" t="s">
        <v>596</v>
      </c>
      <c r="N242" s="188">
        <v>44844</v>
      </c>
      <c r="O242" s="1"/>
      <c r="P242" s="1"/>
      <c r="Q242" s="1"/>
      <c r="R242" s="6" t="s">
        <v>795</v>
      </c>
    </row>
    <row r="243" spans="1:26" ht="12.75" customHeight="1">
      <c r="A243" s="210">
        <v>162</v>
      </c>
      <c r="B243" s="211">
        <v>44258</v>
      </c>
      <c r="C243" s="211"/>
      <c r="D243" s="212" t="s">
        <v>828</v>
      </c>
      <c r="E243" s="213" t="s">
        <v>593</v>
      </c>
      <c r="F243" s="183">
        <v>495</v>
      </c>
      <c r="G243" s="213"/>
      <c r="H243" s="213">
        <v>595</v>
      </c>
      <c r="I243" s="215">
        <v>590</v>
      </c>
      <c r="J243" s="185" t="s">
        <v>619</v>
      </c>
      <c r="K243" s="186">
        <f t="shared" si="29"/>
        <v>100</v>
      </c>
      <c r="L243" s="187">
        <f t="shared" si="30"/>
        <v>0.20202020202020202</v>
      </c>
      <c r="M243" s="182" t="s">
        <v>596</v>
      </c>
      <c r="N243" s="188">
        <v>44589</v>
      </c>
      <c r="O243" s="1"/>
      <c r="P243" s="1"/>
      <c r="R243" s="6" t="s">
        <v>795</v>
      </c>
    </row>
    <row r="244" spans="1:26" ht="12.75" customHeight="1">
      <c r="A244" s="210">
        <v>163</v>
      </c>
      <c r="B244" s="211">
        <v>44274</v>
      </c>
      <c r="C244" s="211"/>
      <c r="D244" s="212" t="s">
        <v>366</v>
      </c>
      <c r="E244" s="213" t="s">
        <v>593</v>
      </c>
      <c r="F244" s="183">
        <v>355</v>
      </c>
      <c r="G244" s="213"/>
      <c r="H244" s="213">
        <v>422.5</v>
      </c>
      <c r="I244" s="215">
        <v>420</v>
      </c>
      <c r="J244" s="185" t="s">
        <v>834</v>
      </c>
      <c r="K244" s="186">
        <f t="shared" si="29"/>
        <v>67.5</v>
      </c>
      <c r="L244" s="187">
        <f t="shared" si="30"/>
        <v>0.19014084507042253</v>
      </c>
      <c r="M244" s="182" t="s">
        <v>596</v>
      </c>
      <c r="N244" s="188">
        <v>44361</v>
      </c>
      <c r="O244" s="1"/>
      <c r="R244" s="228" t="s">
        <v>795</v>
      </c>
      <c r="S244" s="1"/>
      <c r="T244" s="1"/>
      <c r="U244" s="1"/>
      <c r="V244" s="1"/>
      <c r="W244" s="1"/>
      <c r="X244" s="1"/>
      <c r="Y244" s="1"/>
      <c r="Z244" s="1"/>
    </row>
    <row r="245" spans="1:26" ht="12.75" customHeight="1">
      <c r="A245" s="210">
        <v>164</v>
      </c>
      <c r="B245" s="211">
        <v>44295</v>
      </c>
      <c r="C245" s="211"/>
      <c r="D245" s="212" t="s">
        <v>328</v>
      </c>
      <c r="E245" s="213" t="s">
        <v>593</v>
      </c>
      <c r="F245" s="183">
        <v>555</v>
      </c>
      <c r="G245" s="213"/>
      <c r="H245" s="213">
        <v>663</v>
      </c>
      <c r="I245" s="215">
        <v>663</v>
      </c>
      <c r="J245" s="185" t="s">
        <v>835</v>
      </c>
      <c r="K245" s="186">
        <f t="shared" si="29"/>
        <v>108</v>
      </c>
      <c r="L245" s="187">
        <f t="shared" si="30"/>
        <v>0.19459459459459461</v>
      </c>
      <c r="M245" s="182" t="s">
        <v>596</v>
      </c>
      <c r="N245" s="188">
        <v>44321</v>
      </c>
      <c r="O245" s="1"/>
      <c r="P245" s="1"/>
      <c r="Q245" s="1"/>
      <c r="R245" s="228" t="s">
        <v>795</v>
      </c>
    </row>
    <row r="246" spans="1:26" ht="12.75" customHeight="1">
      <c r="A246" s="210">
        <v>165</v>
      </c>
      <c r="B246" s="211">
        <v>44308</v>
      </c>
      <c r="C246" s="211"/>
      <c r="D246" s="212" t="s">
        <v>799</v>
      </c>
      <c r="E246" s="213" t="s">
        <v>593</v>
      </c>
      <c r="F246" s="183">
        <v>126.5</v>
      </c>
      <c r="G246" s="213"/>
      <c r="H246" s="213">
        <v>155</v>
      </c>
      <c r="I246" s="215">
        <v>155</v>
      </c>
      <c r="J246" s="185" t="s">
        <v>688</v>
      </c>
      <c r="K246" s="186">
        <f t="shared" si="29"/>
        <v>28.5</v>
      </c>
      <c r="L246" s="187">
        <f t="shared" si="30"/>
        <v>0.22529644268774704</v>
      </c>
      <c r="M246" s="182" t="s">
        <v>596</v>
      </c>
      <c r="N246" s="188">
        <v>44362</v>
      </c>
      <c r="O246" s="1"/>
      <c r="R246" s="228" t="s">
        <v>795</v>
      </c>
    </row>
    <row r="247" spans="1:26" ht="12.75" customHeight="1">
      <c r="A247" s="189">
        <v>166</v>
      </c>
      <c r="B247" s="220">
        <v>44368</v>
      </c>
      <c r="C247" s="220"/>
      <c r="D247" s="191" t="s">
        <v>836</v>
      </c>
      <c r="E247" s="193" t="s">
        <v>593</v>
      </c>
      <c r="F247" s="221">
        <v>287.5</v>
      </c>
      <c r="G247" s="193"/>
      <c r="H247" s="193">
        <v>245</v>
      </c>
      <c r="I247" s="194">
        <v>344</v>
      </c>
      <c r="J247" s="195" t="s">
        <v>837</v>
      </c>
      <c r="K247" s="196">
        <f t="shared" si="29"/>
        <v>-42.5</v>
      </c>
      <c r="L247" s="197">
        <f t="shared" si="30"/>
        <v>-0.14782608695652175</v>
      </c>
      <c r="M247" s="193" t="s">
        <v>607</v>
      </c>
      <c r="N247" s="190">
        <v>44508</v>
      </c>
      <c r="O247" s="1"/>
      <c r="R247" s="228" t="s">
        <v>795</v>
      </c>
    </row>
    <row r="248" spans="1:26" ht="12.75" customHeight="1">
      <c r="A248" s="210">
        <v>167</v>
      </c>
      <c r="B248" s="211">
        <v>44368</v>
      </c>
      <c r="C248" s="211"/>
      <c r="D248" s="212" t="s">
        <v>490</v>
      </c>
      <c r="E248" s="213" t="s">
        <v>593</v>
      </c>
      <c r="F248" s="183">
        <v>241</v>
      </c>
      <c r="G248" s="213"/>
      <c r="H248" s="213">
        <v>298</v>
      </c>
      <c r="I248" s="215">
        <v>320</v>
      </c>
      <c r="J248" s="185" t="s">
        <v>688</v>
      </c>
      <c r="K248" s="186">
        <f t="shared" si="29"/>
        <v>57</v>
      </c>
      <c r="L248" s="187">
        <f t="shared" si="30"/>
        <v>0.23651452282157676</v>
      </c>
      <c r="M248" s="182" t="s">
        <v>596</v>
      </c>
      <c r="N248" s="188">
        <v>44802</v>
      </c>
      <c r="O248" s="41"/>
      <c r="R248" s="228" t="s">
        <v>795</v>
      </c>
    </row>
    <row r="249" spans="1:26" ht="12.75" customHeight="1">
      <c r="A249" s="210">
        <v>168</v>
      </c>
      <c r="B249" s="211">
        <v>44406</v>
      </c>
      <c r="C249" s="211"/>
      <c r="D249" s="212" t="s">
        <v>799</v>
      </c>
      <c r="E249" s="213" t="s">
        <v>593</v>
      </c>
      <c r="F249" s="183">
        <v>162.5</v>
      </c>
      <c r="G249" s="213"/>
      <c r="H249" s="213">
        <v>200</v>
      </c>
      <c r="I249" s="215">
        <v>200</v>
      </c>
      <c r="J249" s="185" t="s">
        <v>688</v>
      </c>
      <c r="K249" s="186">
        <f t="shared" si="29"/>
        <v>37.5</v>
      </c>
      <c r="L249" s="187">
        <f t="shared" si="30"/>
        <v>0.23076923076923078</v>
      </c>
      <c r="M249" s="182" t="s">
        <v>596</v>
      </c>
      <c r="N249" s="188">
        <v>44802</v>
      </c>
      <c r="O249" s="1"/>
      <c r="R249" s="228" t="s">
        <v>795</v>
      </c>
    </row>
    <row r="250" spans="1:26" ht="12.75" customHeight="1">
      <c r="A250" s="210">
        <v>169</v>
      </c>
      <c r="B250" s="211">
        <v>44462</v>
      </c>
      <c r="C250" s="211"/>
      <c r="D250" s="212" t="s">
        <v>447</v>
      </c>
      <c r="E250" s="213" t="s">
        <v>593</v>
      </c>
      <c r="F250" s="183">
        <v>1235</v>
      </c>
      <c r="G250" s="213"/>
      <c r="H250" s="213">
        <v>1505</v>
      </c>
      <c r="I250" s="215">
        <v>1500</v>
      </c>
      <c r="J250" s="185" t="s">
        <v>688</v>
      </c>
      <c r="K250" s="186">
        <f t="shared" si="29"/>
        <v>270</v>
      </c>
      <c r="L250" s="187">
        <f t="shared" si="30"/>
        <v>0.21862348178137653</v>
      </c>
      <c r="M250" s="182" t="s">
        <v>596</v>
      </c>
      <c r="N250" s="188">
        <v>44564</v>
      </c>
      <c r="O250" s="1"/>
      <c r="R250" s="228" t="s">
        <v>795</v>
      </c>
    </row>
    <row r="251" spans="1:26" ht="12.75" customHeight="1">
      <c r="A251" s="229">
        <v>170</v>
      </c>
      <c r="B251" s="230">
        <v>44480</v>
      </c>
      <c r="C251" s="230"/>
      <c r="D251" s="231" t="s">
        <v>838</v>
      </c>
      <c r="E251" s="232" t="s">
        <v>593</v>
      </c>
      <c r="F251" s="62">
        <v>58.75</v>
      </c>
      <c r="G251" s="232"/>
      <c r="H251" s="233"/>
      <c r="I251" s="56"/>
      <c r="J251" s="234" t="s">
        <v>594</v>
      </c>
      <c r="K251" s="229"/>
      <c r="L251" s="230"/>
      <c r="M251" s="230"/>
      <c r="N251" s="231"/>
      <c r="O251" s="41"/>
      <c r="R251" s="228" t="s">
        <v>795</v>
      </c>
    </row>
    <row r="252" spans="1:26" ht="12.75" customHeight="1">
      <c r="A252" s="235">
        <v>171</v>
      </c>
      <c r="B252" s="236">
        <v>44481</v>
      </c>
      <c r="C252" s="236"/>
      <c r="D252" s="237" t="s">
        <v>279</v>
      </c>
      <c r="E252" s="56" t="s">
        <v>593</v>
      </c>
      <c r="F252" s="238" t="s">
        <v>839</v>
      </c>
      <c r="G252" s="56"/>
      <c r="H252" s="56"/>
      <c r="I252" s="56">
        <v>380</v>
      </c>
      <c r="J252" s="239" t="s">
        <v>594</v>
      </c>
      <c r="K252" s="235"/>
      <c r="L252" s="236"/>
      <c r="M252" s="236"/>
      <c r="N252" s="237"/>
      <c r="O252" s="41"/>
      <c r="R252" s="228" t="s">
        <v>795</v>
      </c>
    </row>
    <row r="253" spans="1:26" ht="12.75" customHeight="1">
      <c r="A253" s="210">
        <v>172</v>
      </c>
      <c r="B253" s="211">
        <v>44481</v>
      </c>
      <c r="C253" s="211"/>
      <c r="D253" s="212" t="s">
        <v>840</v>
      </c>
      <c r="E253" s="213" t="s">
        <v>593</v>
      </c>
      <c r="F253" s="183">
        <v>45.5</v>
      </c>
      <c r="G253" s="213"/>
      <c r="H253" s="213">
        <v>56.5</v>
      </c>
      <c r="I253" s="215">
        <v>56</v>
      </c>
      <c r="J253" s="185" t="s">
        <v>841</v>
      </c>
      <c r="K253" s="186">
        <f t="shared" ref="K253:K254" si="31">H253-F253</f>
        <v>11</v>
      </c>
      <c r="L253" s="187">
        <f t="shared" ref="L253:L254" si="32">K253/F253</f>
        <v>0.24175824175824176</v>
      </c>
      <c r="M253" s="182" t="s">
        <v>596</v>
      </c>
      <c r="N253" s="188">
        <v>44881</v>
      </c>
      <c r="O253" s="41"/>
      <c r="R253" s="228"/>
    </row>
    <row r="254" spans="1:26" ht="12.75" customHeight="1">
      <c r="A254" s="210">
        <v>173</v>
      </c>
      <c r="B254" s="211">
        <v>44551</v>
      </c>
      <c r="C254" s="211"/>
      <c r="D254" s="212" t="s">
        <v>131</v>
      </c>
      <c r="E254" s="213" t="s">
        <v>593</v>
      </c>
      <c r="F254" s="183">
        <v>2300</v>
      </c>
      <c r="G254" s="213"/>
      <c r="H254" s="213">
        <f>(2820+2200)/2</f>
        <v>2510</v>
      </c>
      <c r="I254" s="215">
        <v>3000</v>
      </c>
      <c r="J254" s="185" t="s">
        <v>842</v>
      </c>
      <c r="K254" s="186">
        <f t="shared" si="31"/>
        <v>210</v>
      </c>
      <c r="L254" s="187">
        <f t="shared" si="32"/>
        <v>9.1304347826086957E-2</v>
      </c>
      <c r="M254" s="182" t="s">
        <v>596</v>
      </c>
      <c r="N254" s="188">
        <v>44649</v>
      </c>
      <c r="O254" s="1"/>
      <c r="R254" s="228"/>
    </row>
    <row r="255" spans="1:26" ht="12.75" customHeight="1">
      <c r="A255" s="58">
        <v>174</v>
      </c>
      <c r="B255" s="236">
        <v>44606</v>
      </c>
      <c r="C255" s="58"/>
      <c r="D255" s="58" t="s">
        <v>437</v>
      </c>
      <c r="E255" s="56" t="s">
        <v>593</v>
      </c>
      <c r="F255" s="56" t="s">
        <v>843</v>
      </c>
      <c r="G255" s="56"/>
      <c r="H255" s="56"/>
      <c r="I255" s="56">
        <v>764</v>
      </c>
      <c r="J255" s="56" t="s">
        <v>594</v>
      </c>
      <c r="K255" s="56"/>
      <c r="L255" s="56"/>
      <c r="M255" s="56"/>
      <c r="N255" s="58"/>
      <c r="O255" s="41"/>
      <c r="R255" s="228"/>
    </row>
    <row r="256" spans="1:26" ht="12.75" customHeight="1">
      <c r="A256" s="210">
        <v>175</v>
      </c>
      <c r="B256" s="211">
        <v>44613</v>
      </c>
      <c r="C256" s="211"/>
      <c r="D256" s="212" t="s">
        <v>447</v>
      </c>
      <c r="E256" s="213" t="s">
        <v>593</v>
      </c>
      <c r="F256" s="183">
        <v>1255</v>
      </c>
      <c r="G256" s="213"/>
      <c r="H256" s="213">
        <v>1515</v>
      </c>
      <c r="I256" s="215">
        <v>1510</v>
      </c>
      <c r="J256" s="185" t="s">
        <v>688</v>
      </c>
      <c r="K256" s="186">
        <f>H256-F256</f>
        <v>260</v>
      </c>
      <c r="L256" s="187">
        <f>K256/F256</f>
        <v>0.20717131474103587</v>
      </c>
      <c r="M256" s="182" t="s">
        <v>596</v>
      </c>
      <c r="N256" s="188">
        <v>44834</v>
      </c>
      <c r="O256" s="41"/>
      <c r="R256" s="228"/>
    </row>
    <row r="257" spans="1:38" ht="12.75" customHeight="1">
      <c r="A257">
        <v>176</v>
      </c>
      <c r="B257" s="236">
        <v>44670</v>
      </c>
      <c r="C257" s="236"/>
      <c r="D257" s="58" t="s">
        <v>553</v>
      </c>
      <c r="E257" s="240" t="s">
        <v>593</v>
      </c>
      <c r="F257" s="56" t="s">
        <v>844</v>
      </c>
      <c r="G257" s="56"/>
      <c r="H257" s="56"/>
      <c r="I257" s="56">
        <v>553</v>
      </c>
      <c r="J257" s="56" t="s">
        <v>594</v>
      </c>
      <c r="K257" s="56"/>
      <c r="L257" s="56"/>
      <c r="M257" s="56"/>
      <c r="N257" s="56"/>
      <c r="O257" s="41"/>
      <c r="R257" s="228"/>
    </row>
    <row r="258" spans="1:38" ht="12.75" customHeight="1">
      <c r="A258" s="210">
        <v>177</v>
      </c>
      <c r="B258" s="211">
        <v>44746</v>
      </c>
      <c r="C258" s="211"/>
      <c r="D258" s="212" t="s">
        <v>845</v>
      </c>
      <c r="E258" s="213" t="s">
        <v>593</v>
      </c>
      <c r="F258" s="183">
        <v>207.5</v>
      </c>
      <c r="G258" s="213"/>
      <c r="H258" s="213">
        <v>254</v>
      </c>
      <c r="I258" s="215">
        <v>254</v>
      </c>
      <c r="J258" s="185" t="s">
        <v>688</v>
      </c>
      <c r="K258" s="186">
        <f t="shared" ref="K258:K260" si="33">H258-F258</f>
        <v>46.5</v>
      </c>
      <c r="L258" s="187">
        <f t="shared" ref="L258:L260" si="34">K258/F258</f>
        <v>0.22409638554216868</v>
      </c>
      <c r="M258" s="182" t="s">
        <v>596</v>
      </c>
      <c r="N258" s="188">
        <v>44792</v>
      </c>
      <c r="O258" s="1"/>
      <c r="R258" s="228"/>
    </row>
    <row r="259" spans="1:38" ht="12.75" customHeight="1">
      <c r="A259" s="210">
        <v>178</v>
      </c>
      <c r="B259" s="211">
        <v>44775</v>
      </c>
      <c r="C259" s="211"/>
      <c r="D259" s="212" t="s">
        <v>492</v>
      </c>
      <c r="E259" s="213" t="s">
        <v>593</v>
      </c>
      <c r="F259" s="183">
        <v>31.25</v>
      </c>
      <c r="G259" s="213"/>
      <c r="H259" s="213">
        <v>38.75</v>
      </c>
      <c r="I259" s="215">
        <v>38</v>
      </c>
      <c r="J259" s="185" t="s">
        <v>688</v>
      </c>
      <c r="K259" s="186">
        <f t="shared" si="33"/>
        <v>7.5</v>
      </c>
      <c r="L259" s="187">
        <f t="shared" si="34"/>
        <v>0.24</v>
      </c>
      <c r="M259" s="182" t="s">
        <v>596</v>
      </c>
      <c r="N259" s="188">
        <v>44844</v>
      </c>
      <c r="O259" s="41"/>
      <c r="R259" s="62"/>
    </row>
    <row r="260" spans="1:38" ht="12.75" customHeight="1">
      <c r="A260" s="210">
        <v>179</v>
      </c>
      <c r="B260" s="211">
        <v>44841</v>
      </c>
      <c r="C260" s="211"/>
      <c r="D260" s="212" t="s">
        <v>846</v>
      </c>
      <c r="E260" s="213" t="s">
        <v>593</v>
      </c>
      <c r="F260" s="183">
        <v>665</v>
      </c>
      <c r="G260" s="213"/>
      <c r="H260" s="213">
        <v>807.5</v>
      </c>
      <c r="I260" s="215">
        <v>840</v>
      </c>
      <c r="J260" s="185" t="s">
        <v>842</v>
      </c>
      <c r="K260" s="186">
        <f t="shared" si="33"/>
        <v>142.5</v>
      </c>
      <c r="L260" s="187">
        <f t="shared" si="34"/>
        <v>0.21428571428571427</v>
      </c>
      <c r="M260" s="182" t="s">
        <v>596</v>
      </c>
      <c r="N260" s="188">
        <v>45097</v>
      </c>
      <c r="O260" s="41"/>
      <c r="R260" s="62"/>
    </row>
    <row r="261" spans="1:38" ht="12.75" customHeight="1">
      <c r="A261" s="235">
        <v>180</v>
      </c>
      <c r="B261" s="236">
        <v>44844</v>
      </c>
      <c r="C261" s="58"/>
      <c r="D261" s="58" t="s">
        <v>439</v>
      </c>
      <c r="E261" s="240" t="s">
        <v>593</v>
      </c>
      <c r="F261" s="56" t="s">
        <v>847</v>
      </c>
      <c r="G261" s="56"/>
      <c r="H261" s="56"/>
      <c r="I261" s="56">
        <v>291</v>
      </c>
      <c r="J261" s="56" t="s">
        <v>594</v>
      </c>
      <c r="K261" s="56"/>
      <c r="L261" s="56"/>
      <c r="M261" s="56"/>
      <c r="N261" s="56"/>
      <c r="O261" s="41"/>
      <c r="Q261" s="41"/>
      <c r="R261" s="62"/>
    </row>
    <row r="262" spans="1:38" ht="12.75" customHeight="1">
      <c r="A262" s="235">
        <v>181</v>
      </c>
      <c r="B262" s="236">
        <v>44845</v>
      </c>
      <c r="C262" s="58"/>
      <c r="D262" s="58" t="s">
        <v>437</v>
      </c>
      <c r="E262" s="240" t="s">
        <v>593</v>
      </c>
      <c r="F262" s="56" t="s">
        <v>848</v>
      </c>
      <c r="G262" s="56"/>
      <c r="H262" s="56"/>
      <c r="I262" s="56">
        <v>765</v>
      </c>
      <c r="J262" s="56" t="s">
        <v>594</v>
      </c>
      <c r="K262" s="56"/>
      <c r="L262" s="56"/>
      <c r="M262" s="56"/>
      <c r="N262" s="56"/>
      <c r="O262" s="41"/>
      <c r="Q262" s="41"/>
      <c r="R262" s="62"/>
    </row>
    <row r="263" spans="1:38" ht="12.75" customHeight="1">
      <c r="A263" s="210">
        <v>182</v>
      </c>
      <c r="B263" s="211">
        <v>44981</v>
      </c>
      <c r="C263" s="211"/>
      <c r="D263" s="212" t="s">
        <v>454</v>
      </c>
      <c r="E263" s="213" t="s">
        <v>593</v>
      </c>
      <c r="F263" s="183">
        <v>1675</v>
      </c>
      <c r="G263" s="213"/>
      <c r="H263" s="213">
        <v>2080</v>
      </c>
      <c r="I263" s="215">
        <v>2080</v>
      </c>
      <c r="J263" s="185" t="s">
        <v>688</v>
      </c>
      <c r="K263" s="186">
        <f>H263-F263</f>
        <v>405</v>
      </c>
      <c r="L263" s="187">
        <f>K263/F263</f>
        <v>0.2417910447761194</v>
      </c>
      <c r="M263" s="182" t="s">
        <v>596</v>
      </c>
      <c r="N263" s="188">
        <v>45119</v>
      </c>
      <c r="O263" s="41"/>
      <c r="R263" s="62" t="s">
        <v>935</v>
      </c>
    </row>
    <row r="264" spans="1:38" ht="12.75" customHeight="1">
      <c r="A264" s="210">
        <v>183</v>
      </c>
      <c r="B264" s="211">
        <v>44986</v>
      </c>
      <c r="C264" s="211"/>
      <c r="D264" s="212" t="s">
        <v>492</v>
      </c>
      <c r="E264" s="213" t="s">
        <v>593</v>
      </c>
      <c r="F264" s="183">
        <v>57.5</v>
      </c>
      <c r="G264" s="213"/>
      <c r="H264" s="213">
        <v>120</v>
      </c>
      <c r="I264" s="215">
        <v>120</v>
      </c>
      <c r="J264" s="185" t="s">
        <v>688</v>
      </c>
      <c r="K264" s="186">
        <f>H264-F264</f>
        <v>62.5</v>
      </c>
      <c r="L264" s="187">
        <f>K264/F264</f>
        <v>1.0869565217391304</v>
      </c>
      <c r="M264" s="182" t="s">
        <v>596</v>
      </c>
      <c r="N264" s="188">
        <v>45049</v>
      </c>
      <c r="O264" s="41"/>
      <c r="R264" s="62" t="s">
        <v>935</v>
      </c>
    </row>
    <row r="265" spans="1:38" ht="12.75" customHeight="1">
      <c r="A265" s="241">
        <v>184</v>
      </c>
      <c r="B265" s="236">
        <v>45008</v>
      </c>
      <c r="C265" s="236"/>
      <c r="D265" s="58" t="s">
        <v>509</v>
      </c>
      <c r="E265" s="240" t="s">
        <v>593</v>
      </c>
      <c r="F265" s="240" t="s">
        <v>849</v>
      </c>
      <c r="G265" s="56"/>
      <c r="H265" s="56"/>
      <c r="I265" s="56">
        <v>3523</v>
      </c>
      <c r="J265" s="56" t="s">
        <v>594</v>
      </c>
      <c r="K265" s="56"/>
      <c r="L265" s="56"/>
      <c r="M265" s="56"/>
      <c r="N265" s="56"/>
      <c r="O265" s="41"/>
      <c r="R265" s="62" t="s">
        <v>935</v>
      </c>
    </row>
    <row r="266" spans="1:38" ht="12.75" customHeight="1">
      <c r="A266" s="235">
        <v>185</v>
      </c>
      <c r="B266" s="236">
        <v>45027</v>
      </c>
      <c r="C266" s="58"/>
      <c r="D266" s="58" t="s">
        <v>850</v>
      </c>
      <c r="E266" s="240" t="s">
        <v>593</v>
      </c>
      <c r="F266" s="56" t="s">
        <v>851</v>
      </c>
      <c r="G266" s="56"/>
      <c r="H266" s="56"/>
      <c r="I266" s="56">
        <v>810</v>
      </c>
      <c r="J266" s="56" t="s">
        <v>594</v>
      </c>
      <c r="K266" s="56"/>
      <c r="L266" s="56"/>
      <c r="M266" s="56"/>
      <c r="N266" s="56"/>
      <c r="O266" s="41"/>
      <c r="R266" s="62" t="s">
        <v>935</v>
      </c>
    </row>
    <row r="267" spans="1:38" ht="12.75" customHeight="1">
      <c r="A267" s="235">
        <v>186</v>
      </c>
      <c r="B267" s="236">
        <v>45050</v>
      </c>
      <c r="C267" s="58"/>
      <c r="D267" s="58" t="s">
        <v>42</v>
      </c>
      <c r="E267" s="240" t="s">
        <v>593</v>
      </c>
      <c r="F267" s="56" t="s">
        <v>852</v>
      </c>
      <c r="G267" s="56"/>
      <c r="H267" s="56"/>
      <c r="I267" s="56">
        <v>5040</v>
      </c>
      <c r="J267" s="56" t="s">
        <v>594</v>
      </c>
      <c r="K267" s="56"/>
      <c r="L267" s="56"/>
      <c r="M267" s="56"/>
      <c r="N267" s="56"/>
      <c r="O267" s="41"/>
      <c r="R267" s="62" t="s">
        <v>935</v>
      </c>
    </row>
    <row r="268" spans="1:38" ht="12.75" customHeight="1">
      <c r="A268" s="229">
        <v>187</v>
      </c>
      <c r="B268" s="230">
        <v>45075</v>
      </c>
      <c r="C268" s="242"/>
      <c r="D268" s="242" t="s">
        <v>853</v>
      </c>
      <c r="E268" s="243" t="s">
        <v>593</v>
      </c>
      <c r="F268" s="232" t="s">
        <v>854</v>
      </c>
      <c r="G268" s="232"/>
      <c r="H268" s="232"/>
      <c r="I268" s="232">
        <v>732</v>
      </c>
      <c r="J268" s="232" t="s">
        <v>594</v>
      </c>
      <c r="K268" s="232"/>
      <c r="L268" s="232"/>
      <c r="M268" s="232"/>
      <c r="N268" s="232"/>
      <c r="O268" s="41"/>
      <c r="Q268" s="41"/>
      <c r="R268" s="62" t="s">
        <v>935</v>
      </c>
      <c r="T268" s="41"/>
      <c r="V268" s="41"/>
      <c r="W268" s="62"/>
      <c r="Y268" s="41"/>
      <c r="AA268" s="41"/>
      <c r="AB268" s="62"/>
      <c r="AD268" s="41"/>
      <c r="AF268" s="41"/>
      <c r="AG268" s="62"/>
      <c r="AI268" s="41"/>
      <c r="AK268" s="41"/>
      <c r="AL268" s="62"/>
    </row>
    <row r="269" spans="1:38" ht="12.75" customHeight="1">
      <c r="A269" s="235">
        <v>188</v>
      </c>
      <c r="B269" s="236">
        <v>45078</v>
      </c>
      <c r="C269" s="58"/>
      <c r="D269" s="58" t="s">
        <v>541</v>
      </c>
      <c r="E269" s="240" t="s">
        <v>593</v>
      </c>
      <c r="F269" s="56" t="s">
        <v>855</v>
      </c>
      <c r="G269" s="56"/>
      <c r="H269" s="56"/>
      <c r="I269" s="56">
        <v>4300</v>
      </c>
      <c r="J269" s="56" t="s">
        <v>594</v>
      </c>
      <c r="K269" s="56"/>
      <c r="L269" s="56"/>
      <c r="M269" s="56"/>
      <c r="N269" s="56"/>
      <c r="O269" s="41"/>
      <c r="Q269" s="41"/>
      <c r="R269" s="62" t="s">
        <v>935</v>
      </c>
      <c r="T269" s="41"/>
      <c r="V269" s="41"/>
      <c r="W269" s="62"/>
      <c r="Y269" s="41"/>
      <c r="AA269" s="41"/>
      <c r="AB269" s="62"/>
      <c r="AD269" s="41"/>
      <c r="AF269" s="41"/>
      <c r="AG269" s="62"/>
      <c r="AI269" s="41"/>
      <c r="AK269" s="41"/>
      <c r="AL269" s="62"/>
    </row>
    <row r="270" spans="1:38" ht="12.75" customHeight="1">
      <c r="A270" s="235">
        <v>189</v>
      </c>
      <c r="B270" s="236">
        <v>45103</v>
      </c>
      <c r="C270" s="58"/>
      <c r="D270" s="58" t="s">
        <v>892</v>
      </c>
      <c r="E270" s="240" t="s">
        <v>593</v>
      </c>
      <c r="F270" s="56" t="s">
        <v>668</v>
      </c>
      <c r="G270" s="56"/>
      <c r="H270" s="56"/>
      <c r="I270" s="56">
        <v>383</v>
      </c>
      <c r="J270" s="56" t="s">
        <v>594</v>
      </c>
      <c r="K270" s="56"/>
      <c r="L270" s="56"/>
      <c r="M270" s="56"/>
      <c r="N270" s="56"/>
      <c r="O270" s="41"/>
      <c r="Q270" s="41"/>
      <c r="R270" s="62" t="s">
        <v>935</v>
      </c>
      <c r="T270" s="41"/>
      <c r="V270" s="41"/>
      <c r="W270" s="62"/>
      <c r="Y270" s="41"/>
      <c r="AA270" s="41"/>
      <c r="AB270" s="62"/>
      <c r="AD270" s="41"/>
      <c r="AF270" s="41"/>
      <c r="AG270" s="62"/>
      <c r="AI270" s="41"/>
      <c r="AK270" s="41"/>
      <c r="AL270" s="62"/>
    </row>
    <row r="271" spans="1:38" ht="12.75" customHeight="1">
      <c r="A271" s="235">
        <v>190</v>
      </c>
      <c r="B271" s="236">
        <v>45120</v>
      </c>
      <c r="C271" s="58"/>
      <c r="D271" s="58" t="s">
        <v>540</v>
      </c>
      <c r="E271" s="240" t="s">
        <v>593</v>
      </c>
      <c r="F271" s="56" t="s">
        <v>889</v>
      </c>
      <c r="G271" s="56"/>
      <c r="H271" s="56"/>
      <c r="I271" s="56">
        <v>2935</v>
      </c>
      <c r="J271" s="56" t="s">
        <v>594</v>
      </c>
      <c r="K271" s="56"/>
      <c r="L271" s="56"/>
      <c r="M271" s="56"/>
      <c r="N271" s="56"/>
      <c r="O271" s="41"/>
      <c r="Q271" s="41"/>
      <c r="R271" s="62" t="s">
        <v>935</v>
      </c>
      <c r="T271" s="41"/>
      <c r="V271" s="41"/>
      <c r="W271" s="62"/>
      <c r="Y271" s="41"/>
      <c r="AA271" s="41"/>
      <c r="AB271" s="62"/>
      <c r="AD271" s="41"/>
      <c r="AF271" s="41"/>
      <c r="AG271" s="62"/>
      <c r="AI271" s="41"/>
      <c r="AK271" s="41"/>
      <c r="AL271" s="62"/>
    </row>
    <row r="272" spans="1:38" ht="12.75" customHeight="1">
      <c r="A272" s="235">
        <v>191</v>
      </c>
      <c r="B272" s="236">
        <v>45125</v>
      </c>
      <c r="C272" s="58"/>
      <c r="D272" s="58" t="s">
        <v>203</v>
      </c>
      <c r="E272" s="240" t="s">
        <v>593</v>
      </c>
      <c r="F272" s="56" t="s">
        <v>896</v>
      </c>
      <c r="G272" s="56"/>
      <c r="H272" s="56"/>
      <c r="I272" s="56">
        <v>4895</v>
      </c>
      <c r="J272" s="56" t="s">
        <v>594</v>
      </c>
      <c r="K272" s="56"/>
      <c r="L272" s="56"/>
      <c r="M272" s="56"/>
      <c r="N272" s="56"/>
      <c r="O272" s="41"/>
      <c r="R272" s="62" t="s">
        <v>935</v>
      </c>
      <c r="T272" s="41"/>
      <c r="W272" s="62"/>
      <c r="Y272" s="41"/>
      <c r="AB272" s="62"/>
      <c r="AD272" s="41"/>
      <c r="AG272" s="62"/>
      <c r="AI272" s="41"/>
      <c r="AL272" s="62"/>
    </row>
    <row r="273" spans="1:38" ht="12.75" customHeight="1">
      <c r="A273" s="235"/>
      <c r="B273" s="236"/>
      <c r="C273" s="58"/>
      <c r="D273" s="58"/>
      <c r="E273" s="240"/>
      <c r="F273" s="56"/>
      <c r="G273" s="56"/>
      <c r="H273" s="56"/>
      <c r="I273" s="56"/>
      <c r="J273" s="56"/>
      <c r="K273" s="56"/>
      <c r="L273" s="56"/>
      <c r="M273" s="56"/>
      <c r="N273" s="56"/>
      <c r="O273" s="41"/>
      <c r="R273" s="62"/>
      <c r="T273" s="41"/>
      <c r="W273" s="62"/>
      <c r="Y273" s="41"/>
      <c r="AB273" s="62"/>
      <c r="AD273" s="41"/>
      <c r="AG273" s="62"/>
      <c r="AI273" s="41"/>
      <c r="AL273" s="62"/>
    </row>
    <row r="274" spans="1:38" ht="12.75" customHeight="1">
      <c r="A274" s="235"/>
      <c r="B274" s="236"/>
      <c r="C274" s="58"/>
      <c r="D274" s="58"/>
      <c r="E274" s="240"/>
      <c r="F274" s="56"/>
      <c r="G274" s="56"/>
      <c r="H274" s="56"/>
      <c r="I274" s="56"/>
      <c r="J274" s="56"/>
      <c r="K274" s="56"/>
      <c r="L274" s="56"/>
      <c r="M274" s="56"/>
      <c r="N274" s="56"/>
      <c r="O274" s="41"/>
      <c r="R274" s="62"/>
      <c r="T274" s="41"/>
      <c r="W274" s="62"/>
      <c r="Y274" s="41"/>
      <c r="AB274" s="62"/>
      <c r="AD274" s="41"/>
      <c r="AG274" s="62"/>
      <c r="AI274" s="41"/>
      <c r="AL274" s="62"/>
    </row>
    <row r="275" spans="1:38" ht="12.75" customHeight="1">
      <c r="A275" s="235"/>
      <c r="B275" s="236"/>
      <c r="C275" s="58"/>
      <c r="D275" s="58"/>
      <c r="E275" s="240"/>
      <c r="F275" s="56"/>
      <c r="G275" s="56"/>
      <c r="H275" s="56"/>
      <c r="I275" s="56"/>
      <c r="J275" s="56"/>
      <c r="K275" s="56"/>
      <c r="L275" s="56"/>
      <c r="M275" s="56"/>
      <c r="N275" s="56"/>
      <c r="O275" s="41"/>
      <c r="R275" s="62"/>
      <c r="T275" s="41"/>
      <c r="W275" s="62"/>
      <c r="Y275" s="41"/>
      <c r="AB275" s="62"/>
      <c r="AD275" s="41"/>
      <c r="AG275" s="62"/>
      <c r="AI275" s="41"/>
      <c r="AL275" s="62"/>
    </row>
    <row r="276" spans="1:38" ht="12.75" customHeight="1">
      <c r="A276" s="58"/>
      <c r="B276" s="58"/>
      <c r="C276" s="58"/>
      <c r="D276" s="58"/>
      <c r="E276" s="58"/>
      <c r="F276" s="56"/>
      <c r="G276" s="56"/>
      <c r="H276" s="56"/>
      <c r="I276" s="56"/>
      <c r="J276" s="31"/>
      <c r="K276" s="56"/>
      <c r="L276" s="56"/>
      <c r="M276" s="56"/>
      <c r="N276" s="58"/>
      <c r="O276" s="41"/>
      <c r="R276" s="62"/>
      <c r="T276" s="41"/>
      <c r="W276" s="62"/>
      <c r="Y276" s="41"/>
      <c r="AB276" s="62"/>
      <c r="AD276" s="41"/>
      <c r="AG276" s="62"/>
      <c r="AI276" s="41"/>
      <c r="AL276" s="62"/>
    </row>
    <row r="277" spans="1:38" ht="12.75" customHeight="1">
      <c r="B277" s="244" t="s">
        <v>856</v>
      </c>
      <c r="F277" s="62"/>
      <c r="G277" s="62"/>
      <c r="H277" s="62"/>
      <c r="I277" s="62"/>
      <c r="J277" s="41"/>
      <c r="K277" s="62"/>
      <c r="L277" s="62"/>
      <c r="M277" s="62"/>
      <c r="O277" s="41"/>
      <c r="R277" s="62"/>
      <c r="T277" s="41"/>
      <c r="W277" s="62"/>
      <c r="Y277" s="41"/>
      <c r="AB277" s="62"/>
      <c r="AD277" s="41"/>
      <c r="AG277" s="62"/>
      <c r="AI277" s="41"/>
      <c r="AL277" s="62"/>
    </row>
    <row r="278" spans="1:38" ht="12.75" customHeight="1">
      <c r="A278" s="245"/>
      <c r="F278" s="62"/>
      <c r="G278" s="62"/>
      <c r="H278" s="62"/>
      <c r="I278" s="62"/>
      <c r="J278" s="41"/>
      <c r="K278" s="62"/>
      <c r="L278" s="62"/>
      <c r="M278" s="62"/>
      <c r="O278" s="41"/>
      <c r="R278" s="62"/>
      <c r="T278" s="41"/>
      <c r="W278" s="62"/>
      <c r="Y278" s="41"/>
      <c r="AB278" s="62"/>
      <c r="AD278" s="41"/>
      <c r="AG278" s="62"/>
      <c r="AI278" s="41"/>
      <c r="AL278" s="62"/>
    </row>
    <row r="279" spans="1:38" ht="12.75" customHeight="1">
      <c r="A279" s="245"/>
      <c r="F279" s="62"/>
      <c r="G279" s="62"/>
      <c r="H279" s="62"/>
      <c r="I279" s="62"/>
      <c r="J279" s="41"/>
      <c r="K279" s="62"/>
      <c r="L279" s="62"/>
      <c r="M279" s="62"/>
      <c r="O279" s="41"/>
      <c r="R279" s="62"/>
    </row>
    <row r="280" spans="1:38" ht="12.75" customHeight="1">
      <c r="A280" s="56"/>
      <c r="F280" s="62"/>
      <c r="G280" s="62"/>
      <c r="H280" s="62"/>
      <c r="I280" s="62"/>
      <c r="J280" s="41"/>
      <c r="K280" s="62"/>
      <c r="L280" s="62"/>
      <c r="M280" s="62"/>
      <c r="O280" s="41"/>
      <c r="R280" s="62"/>
    </row>
    <row r="281" spans="1:38" ht="12.75" customHeight="1">
      <c r="F281" s="62"/>
      <c r="G281" s="62"/>
      <c r="H281" s="62"/>
      <c r="I281" s="62"/>
      <c r="J281" s="41"/>
      <c r="K281" s="62"/>
      <c r="L281" s="62"/>
      <c r="M281" s="62"/>
      <c r="O281" s="41"/>
      <c r="R281" s="62"/>
    </row>
    <row r="282" spans="1:38" ht="12.75" customHeight="1">
      <c r="F282" s="62"/>
      <c r="G282" s="62"/>
      <c r="H282" s="62"/>
      <c r="I282" s="62"/>
      <c r="J282" s="41"/>
      <c r="K282" s="62"/>
      <c r="L282" s="62"/>
      <c r="M282" s="62"/>
      <c r="O282" s="41"/>
      <c r="R282" s="62"/>
    </row>
    <row r="283" spans="1:38" ht="12.75" customHeight="1">
      <c r="F283" s="62"/>
      <c r="G283" s="62"/>
      <c r="H283" s="62"/>
      <c r="I283" s="62"/>
      <c r="J283" s="41"/>
      <c r="K283" s="62"/>
      <c r="L283" s="62"/>
      <c r="M283" s="62"/>
      <c r="O283" s="41"/>
      <c r="R283" s="62"/>
    </row>
    <row r="284" spans="1:38" ht="12.75" customHeight="1">
      <c r="F284" s="62"/>
      <c r="G284" s="62"/>
      <c r="H284" s="62"/>
      <c r="I284" s="62"/>
      <c r="J284" s="41"/>
      <c r="K284" s="62"/>
      <c r="L284" s="62"/>
      <c r="M284" s="62"/>
      <c r="O284" s="41"/>
      <c r="R284" s="62"/>
    </row>
    <row r="285" spans="1:38" ht="12.75" customHeight="1">
      <c r="F285" s="62"/>
      <c r="G285" s="62"/>
      <c r="H285" s="62"/>
      <c r="I285" s="62"/>
      <c r="J285" s="41"/>
      <c r="K285" s="62"/>
      <c r="L285" s="62"/>
      <c r="M285" s="62"/>
      <c r="O285" s="41"/>
      <c r="R285" s="62"/>
    </row>
    <row r="286" spans="1:38" ht="12.75" customHeight="1">
      <c r="F286" s="62"/>
      <c r="G286" s="62"/>
      <c r="H286" s="62"/>
      <c r="I286" s="62"/>
      <c r="J286" s="41"/>
      <c r="K286" s="62"/>
      <c r="L286" s="62"/>
      <c r="M286" s="62"/>
      <c r="O286" s="41"/>
      <c r="R286" s="62"/>
    </row>
    <row r="287" spans="1:38" ht="12.75" customHeight="1">
      <c r="F287" s="62"/>
      <c r="G287" s="62"/>
      <c r="H287" s="62"/>
      <c r="I287" s="62"/>
      <c r="J287" s="41"/>
      <c r="K287" s="62"/>
      <c r="L287" s="62"/>
      <c r="M287" s="62"/>
      <c r="O287" s="41"/>
      <c r="R287" s="62"/>
    </row>
    <row r="288" spans="1:38" ht="12.75" customHeight="1">
      <c r="F288" s="62"/>
      <c r="G288" s="62"/>
      <c r="H288" s="62"/>
      <c r="I288" s="62"/>
      <c r="J288" s="41"/>
      <c r="K288" s="62"/>
      <c r="L288" s="62"/>
      <c r="M288" s="62"/>
      <c r="O288" s="41"/>
      <c r="R288" s="62"/>
    </row>
    <row r="289" spans="6:18" ht="12.75" customHeight="1">
      <c r="F289" s="62"/>
      <c r="G289" s="62"/>
      <c r="H289" s="62"/>
      <c r="I289" s="62"/>
      <c r="J289" s="41"/>
      <c r="K289" s="62"/>
      <c r="L289" s="62"/>
      <c r="M289" s="62"/>
      <c r="O289" s="41"/>
      <c r="R289" s="62"/>
    </row>
    <row r="290" spans="6:18" ht="12.75" customHeight="1">
      <c r="F290" s="62"/>
      <c r="G290" s="62"/>
      <c r="H290" s="62"/>
      <c r="I290" s="62"/>
      <c r="J290" s="41"/>
      <c r="K290" s="62"/>
      <c r="L290" s="62"/>
      <c r="M290" s="62"/>
      <c r="O290" s="41"/>
      <c r="R290" s="62"/>
    </row>
    <row r="291" spans="6:18" ht="12.75" customHeight="1">
      <c r="F291" s="62"/>
      <c r="G291" s="62"/>
      <c r="H291" s="62"/>
      <c r="I291" s="62"/>
      <c r="J291" s="41"/>
      <c r="K291" s="62"/>
      <c r="L291" s="62"/>
      <c r="M291" s="62"/>
      <c r="O291" s="41"/>
      <c r="R291" s="62"/>
    </row>
    <row r="292" spans="6:18" ht="12.75" customHeight="1">
      <c r="F292" s="62"/>
      <c r="G292" s="62"/>
      <c r="H292" s="62"/>
      <c r="I292" s="62"/>
      <c r="J292" s="41"/>
      <c r="K292" s="62"/>
      <c r="L292" s="62"/>
      <c r="M292" s="62"/>
      <c r="O292" s="41"/>
      <c r="R292" s="62"/>
    </row>
    <row r="293" spans="6:18" ht="12.75" customHeight="1">
      <c r="F293" s="62"/>
      <c r="G293" s="62"/>
      <c r="H293" s="62"/>
      <c r="I293" s="62"/>
      <c r="J293" s="41"/>
      <c r="K293" s="62"/>
      <c r="L293" s="62"/>
      <c r="M293" s="62"/>
      <c r="O293" s="41"/>
      <c r="R293" s="62"/>
    </row>
    <row r="294" spans="6:18" ht="12.75" customHeight="1">
      <c r="F294" s="62"/>
      <c r="G294" s="62"/>
      <c r="H294" s="62"/>
      <c r="I294" s="62"/>
      <c r="J294" s="41"/>
      <c r="K294" s="62"/>
      <c r="L294" s="62"/>
      <c r="M294" s="62"/>
      <c r="O294" s="41"/>
      <c r="R294" s="62"/>
    </row>
    <row r="295" spans="6:18" ht="12.75" customHeight="1">
      <c r="F295" s="62"/>
      <c r="G295" s="62"/>
      <c r="H295" s="62"/>
      <c r="I295" s="62"/>
      <c r="J295" s="41"/>
      <c r="K295" s="62"/>
      <c r="L295" s="62"/>
      <c r="M295" s="62"/>
      <c r="O295" s="41"/>
      <c r="R295" s="62"/>
    </row>
    <row r="296" spans="6:18" ht="12.75" customHeight="1">
      <c r="F296" s="62"/>
      <c r="G296" s="62"/>
      <c r="H296" s="62"/>
      <c r="I296" s="62"/>
      <c r="J296" s="41"/>
      <c r="K296" s="62"/>
      <c r="L296" s="62"/>
      <c r="M296" s="62"/>
      <c r="O296" s="41"/>
      <c r="R296" s="62"/>
    </row>
    <row r="297" spans="6:18" ht="12.75" customHeight="1">
      <c r="F297" s="62"/>
      <c r="G297" s="62"/>
      <c r="H297" s="62"/>
      <c r="I297" s="62"/>
      <c r="J297" s="41"/>
      <c r="K297" s="62"/>
      <c r="L297" s="62"/>
      <c r="M297" s="62"/>
      <c r="O297" s="41"/>
      <c r="R297" s="62"/>
    </row>
    <row r="298" spans="6:18" ht="12.75" customHeight="1">
      <c r="F298" s="62"/>
      <c r="G298" s="62"/>
      <c r="H298" s="62"/>
      <c r="I298" s="62"/>
      <c r="J298" s="41"/>
      <c r="K298" s="62"/>
      <c r="L298" s="62"/>
      <c r="M298" s="62"/>
      <c r="O298" s="41"/>
      <c r="R298" s="62"/>
    </row>
    <row r="299" spans="6:18" ht="12.75" customHeight="1">
      <c r="F299" s="62"/>
      <c r="G299" s="62"/>
      <c r="H299" s="62"/>
      <c r="I299" s="62"/>
      <c r="J299" s="41"/>
      <c r="K299" s="62"/>
      <c r="L299" s="62"/>
      <c r="M299" s="62"/>
      <c r="O299" s="41"/>
      <c r="R299" s="62"/>
    </row>
    <row r="300" spans="6:18" ht="12.75" customHeight="1">
      <c r="F300" s="62"/>
      <c r="G300" s="62"/>
      <c r="H300" s="62"/>
      <c r="I300" s="62"/>
      <c r="J300" s="41"/>
      <c r="K300" s="62"/>
      <c r="L300" s="62"/>
      <c r="M300" s="62"/>
      <c r="O300" s="41"/>
      <c r="R300" s="62"/>
    </row>
    <row r="301" spans="6:18" ht="12.75" customHeight="1">
      <c r="F301" s="62"/>
      <c r="G301" s="62"/>
      <c r="H301" s="62"/>
      <c r="I301" s="62"/>
      <c r="J301" s="41"/>
      <c r="K301" s="62"/>
      <c r="L301" s="62"/>
      <c r="M301" s="62"/>
      <c r="O301" s="41"/>
      <c r="R301" s="62"/>
    </row>
    <row r="302" spans="6:18" ht="12.75" customHeight="1">
      <c r="F302" s="62"/>
      <c r="G302" s="62"/>
      <c r="H302" s="62"/>
      <c r="I302" s="62"/>
      <c r="J302" s="41"/>
      <c r="K302" s="62"/>
      <c r="L302" s="62"/>
      <c r="M302" s="62"/>
      <c r="O302" s="41"/>
      <c r="R302" s="62"/>
    </row>
    <row r="303" spans="6:18" ht="12.75" customHeight="1">
      <c r="F303" s="62"/>
      <c r="G303" s="62"/>
      <c r="H303" s="62"/>
      <c r="I303" s="62"/>
      <c r="J303" s="41"/>
      <c r="K303" s="62"/>
      <c r="L303" s="62"/>
      <c r="M303" s="62"/>
      <c r="O303" s="41"/>
      <c r="R303" s="62"/>
    </row>
    <row r="304" spans="6:18" ht="12.75" customHeight="1">
      <c r="F304" s="62"/>
      <c r="G304" s="62"/>
      <c r="H304" s="62"/>
      <c r="I304" s="62"/>
      <c r="J304" s="41"/>
      <c r="K304" s="62"/>
      <c r="L304" s="62"/>
      <c r="M304" s="62"/>
      <c r="O304" s="41"/>
      <c r="R304" s="62"/>
    </row>
    <row r="305" spans="6:18" ht="12.75" customHeight="1">
      <c r="F305" s="62"/>
      <c r="G305" s="62"/>
      <c r="H305" s="62"/>
      <c r="I305" s="62"/>
      <c r="J305" s="41"/>
      <c r="K305" s="62"/>
      <c r="L305" s="62"/>
      <c r="M305" s="62"/>
      <c r="O305" s="41"/>
      <c r="R305" s="62"/>
    </row>
    <row r="306" spans="6:18" ht="12.75" customHeight="1">
      <c r="F306" s="62"/>
      <c r="G306" s="62"/>
      <c r="H306" s="62"/>
      <c r="I306" s="62"/>
      <c r="J306" s="41"/>
      <c r="K306" s="62"/>
      <c r="L306" s="62"/>
      <c r="M306" s="62"/>
      <c r="O306" s="41"/>
      <c r="R306" s="62"/>
    </row>
    <row r="307" spans="6:18" ht="12.75" customHeight="1">
      <c r="F307" s="62"/>
      <c r="G307" s="62"/>
      <c r="H307" s="62"/>
      <c r="I307" s="62"/>
      <c r="J307" s="41"/>
      <c r="K307" s="62"/>
      <c r="L307" s="62"/>
      <c r="M307" s="62"/>
      <c r="O307" s="41"/>
      <c r="R307" s="62"/>
    </row>
    <row r="308" spans="6:18" ht="12.75" customHeight="1">
      <c r="F308" s="62"/>
      <c r="G308" s="62"/>
      <c r="H308" s="62"/>
      <c r="I308" s="62"/>
      <c r="J308" s="41"/>
      <c r="K308" s="62"/>
      <c r="L308" s="62"/>
      <c r="M308" s="62"/>
      <c r="O308" s="41"/>
      <c r="R308" s="62"/>
    </row>
    <row r="309" spans="6:18" ht="12.75" customHeight="1">
      <c r="F309" s="62"/>
      <c r="G309" s="62"/>
      <c r="H309" s="62"/>
      <c r="I309" s="62"/>
      <c r="J309" s="41"/>
      <c r="K309" s="62"/>
      <c r="L309" s="62"/>
      <c r="M309" s="62"/>
      <c r="O309" s="41"/>
      <c r="R309" s="62"/>
    </row>
    <row r="310" spans="6:18" ht="12.75" customHeight="1">
      <c r="F310" s="62"/>
      <c r="G310" s="62"/>
      <c r="H310" s="62"/>
      <c r="I310" s="62"/>
      <c r="J310" s="41"/>
      <c r="K310" s="62"/>
      <c r="L310" s="62"/>
      <c r="M310" s="62"/>
      <c r="O310" s="41"/>
      <c r="R310" s="62"/>
    </row>
    <row r="311" spans="6:18" ht="12.75" customHeight="1">
      <c r="F311" s="62"/>
      <c r="G311" s="62"/>
      <c r="H311" s="62"/>
      <c r="I311" s="62"/>
      <c r="J311" s="41"/>
      <c r="K311" s="62"/>
      <c r="L311" s="62"/>
      <c r="M311" s="62"/>
      <c r="O311" s="41"/>
      <c r="R311" s="62"/>
    </row>
    <row r="312" spans="6:18" ht="12.75" customHeight="1">
      <c r="F312" s="62"/>
      <c r="G312" s="62"/>
      <c r="H312" s="62"/>
      <c r="I312" s="62"/>
      <c r="J312" s="41"/>
      <c r="K312" s="62"/>
      <c r="L312" s="62"/>
      <c r="M312" s="62"/>
      <c r="O312" s="41"/>
      <c r="R312" s="62"/>
    </row>
    <row r="313" spans="6:18" ht="12.75" customHeight="1">
      <c r="F313" s="62"/>
      <c r="G313" s="62"/>
      <c r="H313" s="62"/>
      <c r="I313" s="62"/>
      <c r="J313" s="41"/>
      <c r="K313" s="62"/>
      <c r="L313" s="62"/>
      <c r="M313" s="62"/>
      <c r="O313" s="41"/>
      <c r="R313" s="62"/>
    </row>
    <row r="314" spans="6:18" ht="12.75" customHeight="1">
      <c r="F314" s="62"/>
      <c r="G314" s="62"/>
      <c r="H314" s="62"/>
      <c r="I314" s="62"/>
      <c r="J314" s="41"/>
      <c r="K314" s="62"/>
      <c r="L314" s="62"/>
      <c r="M314" s="62"/>
      <c r="O314" s="41"/>
      <c r="R314" s="62"/>
    </row>
    <row r="315" spans="6:18" ht="12.75" customHeight="1">
      <c r="F315" s="62"/>
      <c r="G315" s="62"/>
      <c r="H315" s="62"/>
      <c r="I315" s="62"/>
      <c r="J315" s="41"/>
      <c r="K315" s="62"/>
      <c r="L315" s="62"/>
      <c r="M315" s="62"/>
      <c r="O315" s="41"/>
      <c r="R315" s="62"/>
    </row>
    <row r="316" spans="6:18" ht="12.75" customHeight="1">
      <c r="F316" s="62"/>
      <c r="G316" s="62"/>
      <c r="H316" s="62"/>
      <c r="I316" s="62"/>
      <c r="J316" s="41"/>
      <c r="K316" s="62"/>
      <c r="L316" s="62"/>
      <c r="M316" s="62"/>
      <c r="O316" s="41"/>
      <c r="R316" s="62"/>
    </row>
    <row r="317" spans="6:18" ht="12.75" customHeight="1">
      <c r="F317" s="62"/>
      <c r="G317" s="62"/>
      <c r="H317" s="62"/>
      <c r="I317" s="62"/>
      <c r="J317" s="41"/>
      <c r="K317" s="62"/>
      <c r="L317" s="62"/>
      <c r="M317" s="62"/>
      <c r="O317" s="41"/>
      <c r="R317" s="62"/>
    </row>
    <row r="318" spans="6:18" ht="12.75" customHeight="1">
      <c r="F318" s="62"/>
      <c r="G318" s="62"/>
      <c r="H318" s="62"/>
      <c r="I318" s="62"/>
      <c r="J318" s="41"/>
      <c r="K318" s="62"/>
      <c r="L318" s="62"/>
      <c r="M318" s="62"/>
      <c r="O318" s="41"/>
      <c r="R318" s="62"/>
    </row>
    <row r="319" spans="6:18" ht="12.75" customHeight="1">
      <c r="F319" s="62"/>
      <c r="G319" s="62"/>
      <c r="H319" s="62"/>
      <c r="I319" s="62"/>
      <c r="J319" s="41"/>
      <c r="K319" s="62"/>
      <c r="L319" s="62"/>
      <c r="M319" s="62"/>
      <c r="O319" s="41"/>
      <c r="R319" s="62"/>
    </row>
    <row r="320" spans="6:18" ht="12.75" customHeight="1">
      <c r="F320" s="62"/>
      <c r="G320" s="62"/>
      <c r="H320" s="62"/>
      <c r="I320" s="62"/>
      <c r="J320" s="41"/>
      <c r="K320" s="62"/>
      <c r="L320" s="62"/>
      <c r="M320" s="62"/>
      <c r="O320" s="41"/>
      <c r="R320" s="62"/>
    </row>
    <row r="321" spans="6:18" ht="12.75" customHeight="1">
      <c r="F321" s="62"/>
      <c r="G321" s="62"/>
      <c r="H321" s="62"/>
      <c r="I321" s="62"/>
      <c r="J321" s="41"/>
      <c r="K321" s="62"/>
      <c r="L321" s="62"/>
      <c r="M321" s="62"/>
      <c r="O321" s="41"/>
      <c r="R321" s="62"/>
    </row>
    <row r="322" spans="6:18" ht="12.75" customHeight="1">
      <c r="F322" s="62"/>
      <c r="G322" s="62"/>
      <c r="H322" s="62"/>
      <c r="I322" s="62"/>
      <c r="J322" s="41"/>
      <c r="K322" s="62"/>
      <c r="L322" s="62"/>
      <c r="M322" s="62"/>
      <c r="O322" s="41"/>
      <c r="R322" s="62"/>
    </row>
    <row r="323" spans="6:18" ht="12.75" customHeight="1">
      <c r="F323" s="62"/>
      <c r="G323" s="62"/>
      <c r="H323" s="62"/>
      <c r="I323" s="62"/>
      <c r="J323" s="41"/>
      <c r="K323" s="62"/>
      <c r="L323" s="62"/>
      <c r="M323" s="62"/>
      <c r="O323" s="41"/>
      <c r="R323" s="62"/>
    </row>
    <row r="324" spans="6:18" ht="12.75" customHeight="1">
      <c r="F324" s="62"/>
      <c r="G324" s="62"/>
      <c r="H324" s="62"/>
      <c r="I324" s="62"/>
      <c r="J324" s="41"/>
      <c r="K324" s="62"/>
      <c r="L324" s="62"/>
      <c r="M324" s="62"/>
      <c r="O324" s="41"/>
      <c r="R324" s="62"/>
    </row>
    <row r="325" spans="6:18" ht="12.75" customHeight="1">
      <c r="F325" s="62"/>
      <c r="G325" s="62"/>
      <c r="H325" s="62"/>
      <c r="I325" s="62"/>
      <c r="J325" s="41"/>
      <c r="K325" s="62"/>
      <c r="L325" s="62"/>
      <c r="M325" s="62"/>
      <c r="O325" s="41"/>
      <c r="R325" s="62"/>
    </row>
    <row r="326" spans="6:18" ht="12.75" customHeight="1">
      <c r="F326" s="62"/>
      <c r="G326" s="62"/>
      <c r="H326" s="62"/>
      <c r="I326" s="62"/>
      <c r="J326" s="41"/>
      <c r="K326" s="62"/>
      <c r="L326" s="62"/>
      <c r="M326" s="62"/>
      <c r="O326" s="41"/>
      <c r="R326" s="62"/>
    </row>
    <row r="327" spans="6:18" ht="12.75" customHeight="1">
      <c r="F327" s="62"/>
      <c r="G327" s="62"/>
      <c r="H327" s="62"/>
      <c r="I327" s="62"/>
      <c r="J327" s="41"/>
      <c r="K327" s="62"/>
      <c r="L327" s="62"/>
      <c r="M327" s="62"/>
      <c r="O327" s="41"/>
      <c r="R327" s="62"/>
    </row>
    <row r="328" spans="6:18" ht="12.75" customHeight="1">
      <c r="F328" s="62"/>
      <c r="G328" s="62"/>
      <c r="H328" s="62"/>
      <c r="I328" s="62"/>
      <c r="J328" s="41"/>
      <c r="K328" s="62"/>
      <c r="L328" s="62"/>
      <c r="M328" s="62"/>
      <c r="O328" s="41"/>
      <c r="R328" s="62"/>
    </row>
    <row r="329" spans="6:18" ht="12.75" customHeight="1">
      <c r="F329" s="62"/>
      <c r="G329" s="62"/>
      <c r="H329" s="62"/>
      <c r="I329" s="62"/>
      <c r="J329" s="41"/>
      <c r="K329" s="62"/>
      <c r="L329" s="62"/>
      <c r="M329" s="62"/>
      <c r="O329" s="41"/>
      <c r="R329" s="62"/>
    </row>
    <row r="330" spans="6:18" ht="12.75" customHeight="1">
      <c r="F330" s="62"/>
      <c r="G330" s="62"/>
      <c r="H330" s="62"/>
      <c r="I330" s="62"/>
      <c r="J330" s="41"/>
      <c r="K330" s="62"/>
      <c r="L330" s="62"/>
      <c r="M330" s="62"/>
      <c r="O330" s="41"/>
      <c r="R330" s="62"/>
    </row>
    <row r="331" spans="6:18" ht="12.75" customHeight="1">
      <c r="F331" s="62"/>
      <c r="G331" s="62"/>
      <c r="H331" s="62"/>
      <c r="I331" s="62"/>
      <c r="J331" s="41"/>
      <c r="K331" s="62"/>
      <c r="L331" s="62"/>
      <c r="M331" s="62"/>
      <c r="O331" s="41"/>
      <c r="R331" s="62"/>
    </row>
    <row r="332" spans="6:18" ht="12.75" customHeight="1">
      <c r="F332" s="62"/>
      <c r="G332" s="62"/>
      <c r="H332" s="62"/>
      <c r="I332" s="62"/>
      <c r="J332" s="41"/>
      <c r="K332" s="62"/>
      <c r="L332" s="62"/>
      <c r="M332" s="62"/>
      <c r="O332" s="41"/>
      <c r="R332" s="62"/>
    </row>
    <row r="333" spans="6:18" ht="12.75" customHeight="1">
      <c r="F333" s="62"/>
      <c r="G333" s="62"/>
      <c r="H333" s="62"/>
      <c r="I333" s="62"/>
      <c r="J333" s="41"/>
      <c r="K333" s="62"/>
      <c r="L333" s="62"/>
      <c r="M333" s="62"/>
      <c r="O333" s="41"/>
      <c r="R333" s="62"/>
    </row>
    <row r="334" spans="6:18" ht="12.75" customHeight="1">
      <c r="F334" s="62"/>
      <c r="G334" s="62"/>
      <c r="H334" s="62"/>
      <c r="I334" s="62"/>
      <c r="J334" s="41"/>
      <c r="K334" s="62"/>
      <c r="L334" s="62"/>
      <c r="M334" s="62"/>
      <c r="O334" s="41"/>
      <c r="R334" s="62"/>
    </row>
    <row r="335" spans="6:18" ht="12.75" customHeight="1">
      <c r="F335" s="62"/>
      <c r="G335" s="62"/>
      <c r="H335" s="62"/>
      <c r="I335" s="62"/>
      <c r="J335" s="41"/>
      <c r="K335" s="62"/>
      <c r="L335" s="62"/>
      <c r="M335" s="62"/>
      <c r="O335" s="41"/>
      <c r="R335" s="62"/>
    </row>
    <row r="336" spans="6:18" ht="12.75" customHeight="1">
      <c r="F336" s="62"/>
      <c r="G336" s="62"/>
      <c r="H336" s="62"/>
      <c r="I336" s="62"/>
      <c r="J336" s="41"/>
      <c r="K336" s="62"/>
      <c r="L336" s="62"/>
      <c r="M336" s="62"/>
      <c r="O336" s="41"/>
      <c r="R336" s="62"/>
    </row>
    <row r="337" spans="6:18" ht="12.75" customHeight="1">
      <c r="F337" s="62"/>
      <c r="G337" s="62"/>
      <c r="H337" s="62"/>
      <c r="I337" s="62"/>
      <c r="J337" s="41"/>
      <c r="K337" s="62"/>
      <c r="L337" s="62"/>
      <c r="M337" s="62"/>
      <c r="O337" s="41"/>
      <c r="R337" s="62"/>
    </row>
    <row r="338" spans="6:18" ht="12.75" customHeight="1">
      <c r="F338" s="62"/>
      <c r="G338" s="62"/>
      <c r="H338" s="62"/>
      <c r="I338" s="62"/>
      <c r="J338" s="41"/>
      <c r="K338" s="62"/>
      <c r="L338" s="62"/>
      <c r="M338" s="62"/>
      <c r="O338" s="41"/>
      <c r="R338" s="62"/>
    </row>
    <row r="339" spans="6:18" ht="12.75" customHeight="1">
      <c r="F339" s="62"/>
      <c r="G339" s="62"/>
      <c r="H339" s="62"/>
      <c r="I339" s="62"/>
      <c r="J339" s="41"/>
      <c r="K339" s="62"/>
      <c r="L339" s="62"/>
      <c r="M339" s="62"/>
      <c r="O339" s="41"/>
      <c r="R339" s="62"/>
    </row>
    <row r="340" spans="6:18" ht="12.75" customHeight="1">
      <c r="F340" s="62"/>
      <c r="G340" s="62"/>
      <c r="H340" s="62"/>
      <c r="I340" s="62"/>
      <c r="J340" s="41"/>
      <c r="K340" s="62"/>
      <c r="L340" s="62"/>
      <c r="M340" s="62"/>
      <c r="O340" s="41"/>
      <c r="R340" s="62"/>
    </row>
    <row r="341" spans="6:18" ht="12.75" customHeight="1">
      <c r="F341" s="62"/>
      <c r="G341" s="62"/>
      <c r="H341" s="62"/>
      <c r="I341" s="62"/>
      <c r="J341" s="41"/>
      <c r="K341" s="62"/>
      <c r="L341" s="62"/>
      <c r="M341" s="62"/>
      <c r="O341" s="41"/>
      <c r="R341" s="62"/>
    </row>
    <row r="342" spans="6:18" ht="12.75" customHeight="1">
      <c r="F342" s="62"/>
      <c r="G342" s="62"/>
      <c r="H342" s="62"/>
      <c r="I342" s="62"/>
      <c r="J342" s="41"/>
      <c r="K342" s="62"/>
      <c r="L342" s="62"/>
      <c r="M342" s="62"/>
      <c r="O342" s="41"/>
      <c r="R342" s="62"/>
    </row>
    <row r="343" spans="6:18" ht="12.75" customHeight="1">
      <c r="F343" s="62"/>
      <c r="G343" s="62"/>
      <c r="H343" s="62"/>
      <c r="I343" s="62"/>
      <c r="J343" s="41"/>
      <c r="K343" s="62"/>
      <c r="L343" s="62"/>
      <c r="M343" s="62"/>
      <c r="O343" s="41"/>
      <c r="R343" s="62"/>
    </row>
    <row r="344" spans="6:18" ht="12.75" customHeight="1">
      <c r="F344" s="62"/>
      <c r="G344" s="62"/>
      <c r="H344" s="62"/>
      <c r="I344" s="62"/>
      <c r="J344" s="41"/>
      <c r="K344" s="62"/>
      <c r="L344" s="62"/>
      <c r="M344" s="62"/>
      <c r="O344" s="41"/>
      <c r="R344" s="62"/>
    </row>
    <row r="345" spans="6:18" ht="12.75" customHeight="1">
      <c r="F345" s="62"/>
      <c r="G345" s="62"/>
      <c r="H345" s="62"/>
      <c r="I345" s="62"/>
      <c r="J345" s="41"/>
      <c r="K345" s="62"/>
      <c r="L345" s="62"/>
      <c r="M345" s="62"/>
      <c r="O345" s="41"/>
      <c r="R345" s="62"/>
    </row>
    <row r="346" spans="6:18" ht="12.75" customHeight="1">
      <c r="F346" s="62"/>
      <c r="G346" s="62"/>
      <c r="H346" s="62"/>
      <c r="I346" s="62"/>
      <c r="J346" s="41"/>
      <c r="K346" s="62"/>
      <c r="L346" s="62"/>
      <c r="M346" s="62"/>
      <c r="O346" s="41"/>
      <c r="R346" s="62"/>
    </row>
    <row r="347" spans="6:18" ht="12.75" customHeight="1">
      <c r="F347" s="62"/>
      <c r="G347" s="62"/>
      <c r="H347" s="62"/>
      <c r="I347" s="62"/>
      <c r="J347" s="41"/>
      <c r="K347" s="62"/>
      <c r="L347" s="62"/>
      <c r="M347" s="62"/>
      <c r="O347" s="41"/>
      <c r="R347" s="62"/>
    </row>
    <row r="348" spans="6:18" ht="12.75" customHeight="1">
      <c r="F348" s="62"/>
      <c r="G348" s="62"/>
      <c r="H348" s="62"/>
      <c r="I348" s="62"/>
      <c r="J348" s="41"/>
      <c r="K348" s="62"/>
      <c r="L348" s="62"/>
      <c r="M348" s="62"/>
      <c r="O348" s="41"/>
      <c r="R348" s="62"/>
    </row>
    <row r="349" spans="6:18" ht="12.75" customHeight="1">
      <c r="F349" s="62"/>
      <c r="G349" s="62"/>
      <c r="H349" s="62"/>
      <c r="I349" s="62"/>
      <c r="J349" s="41"/>
      <c r="K349" s="62"/>
      <c r="L349" s="62"/>
      <c r="M349" s="62"/>
      <c r="O349" s="41"/>
      <c r="R349" s="62"/>
    </row>
    <row r="350" spans="6:18" ht="12.75" customHeight="1">
      <c r="F350" s="62"/>
      <c r="G350" s="62"/>
      <c r="H350" s="62"/>
      <c r="I350" s="62"/>
      <c r="J350" s="41"/>
      <c r="K350" s="62"/>
      <c r="L350" s="62"/>
      <c r="M350" s="62"/>
      <c r="O350" s="41"/>
      <c r="R350" s="62"/>
    </row>
    <row r="351" spans="6:18" ht="12.75" customHeight="1">
      <c r="F351" s="62"/>
      <c r="G351" s="62"/>
      <c r="H351" s="62"/>
      <c r="I351" s="62"/>
      <c r="J351" s="41"/>
      <c r="K351" s="62"/>
      <c r="L351" s="62"/>
      <c r="M351" s="62"/>
      <c r="O351" s="41"/>
      <c r="R351" s="62"/>
    </row>
    <row r="352" spans="6:18" ht="12.75" customHeight="1">
      <c r="F352" s="62"/>
      <c r="G352" s="62"/>
      <c r="H352" s="62"/>
      <c r="I352" s="62"/>
      <c r="J352" s="41"/>
      <c r="K352" s="62"/>
      <c r="L352" s="62"/>
      <c r="M352" s="62"/>
      <c r="O352" s="41"/>
      <c r="R352" s="62"/>
    </row>
    <row r="353" spans="6:18" ht="12.75" customHeight="1">
      <c r="F353" s="62"/>
      <c r="G353" s="62"/>
      <c r="H353" s="62"/>
      <c r="I353" s="62"/>
      <c r="J353" s="41"/>
      <c r="K353" s="62"/>
      <c r="L353" s="62"/>
      <c r="M353" s="62"/>
      <c r="O353" s="41"/>
      <c r="R353" s="62"/>
    </row>
    <row r="354" spans="6:18" ht="12.75" customHeight="1">
      <c r="F354" s="62"/>
      <c r="G354" s="62"/>
      <c r="H354" s="62"/>
      <c r="I354" s="62"/>
      <c r="J354" s="41"/>
      <c r="K354" s="62"/>
      <c r="L354" s="62"/>
      <c r="M354" s="62"/>
      <c r="O354" s="41"/>
      <c r="R354" s="62"/>
    </row>
    <row r="355" spans="6:18" ht="12.75" customHeight="1">
      <c r="F355" s="62"/>
      <c r="G355" s="62"/>
      <c r="H355" s="62"/>
      <c r="I355" s="62"/>
      <c r="J355" s="41"/>
      <c r="K355" s="62"/>
      <c r="L355" s="62"/>
      <c r="M355" s="62"/>
      <c r="O355" s="41"/>
      <c r="R355" s="62"/>
    </row>
    <row r="356" spans="6:18" ht="12.75" customHeight="1">
      <c r="F356" s="62"/>
      <c r="G356" s="62"/>
      <c r="H356" s="62"/>
      <c r="I356" s="62"/>
      <c r="J356" s="41"/>
      <c r="K356" s="62"/>
      <c r="L356" s="62"/>
      <c r="M356" s="62"/>
      <c r="O356" s="41"/>
      <c r="R356" s="62"/>
    </row>
    <row r="357" spans="6:18" ht="12.75" customHeight="1">
      <c r="F357" s="62"/>
      <c r="G357" s="62"/>
      <c r="H357" s="62"/>
      <c r="I357" s="62"/>
      <c r="J357" s="41"/>
      <c r="K357" s="62"/>
      <c r="L357" s="62"/>
      <c r="M357" s="62"/>
      <c r="O357" s="41"/>
      <c r="R357" s="62"/>
    </row>
    <row r="358" spans="6:18" ht="12.75" customHeight="1">
      <c r="F358" s="62"/>
      <c r="G358" s="62"/>
      <c r="H358" s="62"/>
      <c r="I358" s="62"/>
      <c r="J358" s="41"/>
      <c r="K358" s="62"/>
      <c r="L358" s="62"/>
      <c r="M358" s="62"/>
      <c r="O358" s="41"/>
      <c r="R358" s="62"/>
    </row>
    <row r="359" spans="6:18" ht="12.75" customHeight="1">
      <c r="F359" s="62"/>
      <c r="G359" s="62"/>
      <c r="H359" s="62"/>
      <c r="I359" s="62"/>
      <c r="J359" s="41"/>
      <c r="K359" s="62"/>
      <c r="L359" s="62"/>
      <c r="M359" s="62"/>
      <c r="O359" s="41"/>
      <c r="R359" s="62"/>
    </row>
    <row r="360" spans="6:18" ht="12.75" customHeight="1">
      <c r="F360" s="62"/>
      <c r="G360" s="62"/>
      <c r="H360" s="62"/>
      <c r="I360" s="62"/>
      <c r="J360" s="41"/>
      <c r="K360" s="62"/>
      <c r="L360" s="62"/>
      <c r="M360" s="62"/>
      <c r="O360" s="41"/>
      <c r="R360" s="62"/>
    </row>
    <row r="361" spans="6:18" ht="12.75" customHeight="1">
      <c r="F361" s="62"/>
      <c r="G361" s="62"/>
      <c r="H361" s="62"/>
      <c r="I361" s="62"/>
      <c r="J361" s="41"/>
      <c r="K361" s="62"/>
      <c r="L361" s="62"/>
      <c r="M361" s="62"/>
      <c r="O361" s="41"/>
      <c r="R361" s="62"/>
    </row>
    <row r="362" spans="6:18" ht="12.75" customHeight="1">
      <c r="F362" s="62"/>
      <c r="G362" s="62"/>
      <c r="H362" s="62"/>
      <c r="I362" s="62"/>
      <c r="J362" s="41"/>
      <c r="K362" s="62"/>
      <c r="L362" s="62"/>
      <c r="M362" s="62"/>
      <c r="O362" s="41"/>
      <c r="R362" s="62"/>
    </row>
    <row r="363" spans="6:18" ht="12.75" customHeight="1">
      <c r="F363" s="62"/>
      <c r="G363" s="62"/>
      <c r="H363" s="62"/>
      <c r="I363" s="62"/>
      <c r="J363" s="41"/>
      <c r="K363" s="62"/>
      <c r="L363" s="62"/>
      <c r="M363" s="62"/>
      <c r="O363" s="41"/>
      <c r="R363" s="62"/>
    </row>
    <row r="364" spans="6:18" ht="12.75" customHeight="1">
      <c r="F364" s="62"/>
      <c r="G364" s="62"/>
      <c r="H364" s="62"/>
      <c r="I364" s="62"/>
      <c r="J364" s="41"/>
      <c r="K364" s="62"/>
      <c r="L364" s="62"/>
      <c r="M364" s="62"/>
      <c r="O364" s="41"/>
      <c r="R364" s="62"/>
    </row>
    <row r="365" spans="6:18" ht="12.75" customHeight="1">
      <c r="F365" s="62"/>
      <c r="G365" s="62"/>
      <c r="H365" s="62"/>
      <c r="I365" s="62"/>
      <c r="J365" s="41"/>
      <c r="K365" s="62"/>
      <c r="L365" s="62"/>
      <c r="M365" s="62"/>
      <c r="O365" s="41"/>
      <c r="R365" s="62"/>
    </row>
    <row r="366" spans="6:18" ht="12.75" customHeight="1">
      <c r="F366" s="62"/>
      <c r="G366" s="62"/>
      <c r="H366" s="62"/>
      <c r="I366" s="62"/>
      <c r="J366" s="41"/>
      <c r="K366" s="62"/>
      <c r="L366" s="62"/>
      <c r="M366" s="62"/>
      <c r="O366" s="41"/>
      <c r="R366" s="62"/>
    </row>
    <row r="367" spans="6:18" ht="12.75" customHeight="1">
      <c r="F367" s="62"/>
      <c r="G367" s="62"/>
      <c r="H367" s="62"/>
      <c r="I367" s="62"/>
      <c r="J367" s="41"/>
      <c r="K367" s="62"/>
      <c r="L367" s="62"/>
      <c r="M367" s="62"/>
      <c r="O367" s="41"/>
      <c r="R367" s="62"/>
    </row>
    <row r="368" spans="6:18" ht="12.75" customHeight="1">
      <c r="F368" s="62"/>
      <c r="G368" s="62"/>
      <c r="H368" s="62"/>
      <c r="I368" s="62"/>
      <c r="J368" s="41"/>
      <c r="K368" s="62"/>
      <c r="L368" s="62"/>
      <c r="M368" s="62"/>
      <c r="O368" s="41"/>
      <c r="R368" s="62"/>
    </row>
    <row r="369" spans="6:18" ht="12.75" customHeight="1">
      <c r="F369" s="62"/>
      <c r="G369" s="62"/>
      <c r="H369" s="62"/>
      <c r="I369" s="62"/>
      <c r="J369" s="41"/>
      <c r="K369" s="62"/>
      <c r="L369" s="62"/>
      <c r="M369" s="62"/>
      <c r="O369" s="41"/>
      <c r="R369" s="62"/>
    </row>
    <row r="370" spans="6:18" ht="12.75" customHeight="1">
      <c r="F370" s="62"/>
      <c r="G370" s="62"/>
      <c r="H370" s="62"/>
      <c r="I370" s="62"/>
      <c r="J370" s="41"/>
      <c r="K370" s="62"/>
      <c r="L370" s="62"/>
      <c r="M370" s="62"/>
      <c r="O370" s="41"/>
      <c r="R370" s="62"/>
    </row>
    <row r="371" spans="6:18" ht="12.75" customHeight="1">
      <c r="F371" s="62"/>
      <c r="G371" s="62"/>
      <c r="H371" s="62"/>
      <c r="I371" s="62"/>
      <c r="J371" s="41"/>
      <c r="K371" s="62"/>
      <c r="L371" s="62"/>
      <c r="M371" s="62"/>
      <c r="O371" s="41"/>
      <c r="R371" s="62"/>
    </row>
    <row r="372" spans="6:18" ht="12.75" customHeight="1">
      <c r="F372" s="62"/>
      <c r="G372" s="62"/>
      <c r="H372" s="62"/>
      <c r="I372" s="62"/>
      <c r="J372" s="41"/>
      <c r="K372" s="62"/>
      <c r="L372" s="62"/>
      <c r="M372" s="62"/>
      <c r="O372" s="41"/>
      <c r="R372" s="62"/>
    </row>
    <row r="373" spans="6:18" ht="12.75" customHeight="1">
      <c r="F373" s="62"/>
      <c r="G373" s="62"/>
      <c r="H373" s="62"/>
      <c r="I373" s="62"/>
      <c r="J373" s="41"/>
      <c r="K373" s="62"/>
      <c r="L373" s="62"/>
      <c r="M373" s="62"/>
      <c r="O373" s="41"/>
      <c r="R373" s="62"/>
    </row>
    <row r="374" spans="6:18" ht="12.75" customHeight="1">
      <c r="F374" s="62"/>
      <c r="G374" s="62"/>
      <c r="H374" s="62"/>
      <c r="I374" s="62"/>
      <c r="J374" s="41"/>
      <c r="K374" s="62"/>
      <c r="L374" s="62"/>
      <c r="M374" s="62"/>
      <c r="O374" s="41"/>
      <c r="R374" s="62"/>
    </row>
    <row r="375" spans="6:18" ht="12.75" customHeight="1">
      <c r="F375" s="62"/>
      <c r="G375" s="62"/>
      <c r="H375" s="62"/>
      <c r="I375" s="62"/>
      <c r="J375" s="41"/>
      <c r="K375" s="62"/>
      <c r="L375" s="62"/>
      <c r="M375" s="62"/>
      <c r="O375" s="41"/>
      <c r="R375" s="62"/>
    </row>
    <row r="376" spans="6:18" ht="12.75" customHeight="1">
      <c r="F376" s="62"/>
      <c r="G376" s="62"/>
      <c r="H376" s="62"/>
      <c r="I376" s="62"/>
      <c r="J376" s="41"/>
      <c r="K376" s="62"/>
      <c r="L376" s="62"/>
      <c r="M376" s="62"/>
      <c r="O376" s="41"/>
      <c r="R376" s="62"/>
    </row>
    <row r="377" spans="6:18" ht="12.75" customHeight="1">
      <c r="F377" s="62"/>
      <c r="G377" s="62"/>
      <c r="H377" s="62"/>
      <c r="I377" s="62"/>
      <c r="J377" s="41"/>
      <c r="K377" s="62"/>
      <c r="L377" s="62"/>
      <c r="M377" s="62"/>
      <c r="O377" s="41"/>
      <c r="R377" s="62"/>
    </row>
    <row r="378" spans="6:18" ht="12.75" customHeight="1">
      <c r="F378" s="62"/>
      <c r="G378" s="62"/>
      <c r="H378" s="62"/>
      <c r="I378" s="62"/>
      <c r="J378" s="41"/>
      <c r="K378" s="62"/>
      <c r="L378" s="62"/>
      <c r="M378" s="62"/>
      <c r="O378" s="41"/>
      <c r="R378" s="62"/>
    </row>
    <row r="379" spans="6:18" ht="12.75" customHeight="1">
      <c r="F379" s="62"/>
      <c r="G379" s="62"/>
      <c r="H379" s="62"/>
      <c r="I379" s="62"/>
      <c r="J379" s="41"/>
      <c r="K379" s="62"/>
      <c r="L379" s="62"/>
      <c r="M379" s="62"/>
      <c r="O379" s="41"/>
      <c r="R379" s="62"/>
    </row>
    <row r="380" spans="6:18" ht="12.75" customHeight="1">
      <c r="F380" s="62"/>
      <c r="G380" s="62"/>
      <c r="H380" s="62"/>
      <c r="I380" s="62"/>
      <c r="J380" s="41"/>
      <c r="K380" s="62"/>
      <c r="L380" s="62"/>
      <c r="M380" s="62"/>
      <c r="O380" s="41"/>
      <c r="R380" s="62"/>
    </row>
    <row r="381" spans="6:18" ht="12.75" customHeight="1">
      <c r="F381" s="62"/>
      <c r="G381" s="62"/>
      <c r="H381" s="62"/>
      <c r="I381" s="62"/>
      <c r="J381" s="41"/>
      <c r="K381" s="62"/>
      <c r="L381" s="62"/>
      <c r="M381" s="62"/>
      <c r="O381" s="41"/>
      <c r="R381" s="62"/>
    </row>
    <row r="382" spans="6:18" ht="12.75" customHeight="1">
      <c r="F382" s="62"/>
      <c r="G382" s="62"/>
      <c r="H382" s="62"/>
      <c r="I382" s="62"/>
      <c r="J382" s="41"/>
      <c r="K382" s="62"/>
      <c r="L382" s="62"/>
      <c r="M382" s="62"/>
      <c r="O382" s="41"/>
      <c r="R382" s="62"/>
    </row>
    <row r="383" spans="6:18" ht="12.75" customHeight="1">
      <c r="F383" s="62"/>
      <c r="G383" s="62"/>
      <c r="H383" s="62"/>
      <c r="I383" s="62"/>
      <c r="J383" s="41"/>
      <c r="K383" s="62"/>
      <c r="L383" s="62"/>
      <c r="M383" s="62"/>
      <c r="O383" s="41"/>
      <c r="R383" s="62"/>
    </row>
    <row r="384" spans="6:18" ht="12.75" customHeight="1">
      <c r="F384" s="62"/>
      <c r="G384" s="62"/>
      <c r="H384" s="62"/>
      <c r="I384" s="62"/>
      <c r="J384" s="41"/>
      <c r="K384" s="62"/>
      <c r="L384" s="62"/>
      <c r="M384" s="62"/>
      <c r="O384" s="41"/>
      <c r="R384" s="62"/>
    </row>
    <row r="385" spans="6:18" ht="12.75" customHeight="1">
      <c r="F385" s="62"/>
      <c r="G385" s="62"/>
      <c r="H385" s="62"/>
      <c r="I385" s="62"/>
      <c r="J385" s="41"/>
      <c r="K385" s="62"/>
      <c r="L385" s="62"/>
      <c r="M385" s="62"/>
      <c r="O385" s="41"/>
      <c r="R385" s="62"/>
    </row>
    <row r="386" spans="6:18" ht="12.75" customHeight="1">
      <c r="F386" s="62"/>
      <c r="G386" s="62"/>
      <c r="H386" s="62"/>
      <c r="I386" s="62"/>
      <c r="J386" s="41"/>
      <c r="K386" s="62"/>
      <c r="L386" s="62"/>
      <c r="M386" s="62"/>
      <c r="O386" s="41"/>
      <c r="R386" s="62"/>
    </row>
    <row r="387" spans="6:18" ht="12.75" customHeight="1">
      <c r="F387" s="62"/>
      <c r="G387" s="62"/>
      <c r="H387" s="62"/>
      <c r="I387" s="62"/>
      <c r="J387" s="41"/>
      <c r="K387" s="62"/>
      <c r="L387" s="62"/>
      <c r="M387" s="62"/>
      <c r="O387" s="41"/>
      <c r="R387" s="62"/>
    </row>
    <row r="388" spans="6:18" ht="12.75" customHeight="1">
      <c r="F388" s="62"/>
      <c r="G388" s="62"/>
      <c r="H388" s="62"/>
      <c r="I388" s="62"/>
      <c r="J388" s="41"/>
      <c r="K388" s="62"/>
      <c r="L388" s="62"/>
      <c r="M388" s="62"/>
      <c r="O388" s="41"/>
      <c r="R388" s="62"/>
    </row>
    <row r="389" spans="6:18" ht="12.75" customHeight="1">
      <c r="F389" s="62"/>
      <c r="G389" s="62"/>
      <c r="H389" s="62"/>
      <c r="I389" s="62"/>
      <c r="J389" s="41"/>
      <c r="K389" s="62"/>
      <c r="L389" s="62"/>
      <c r="M389" s="62"/>
      <c r="O389" s="41"/>
      <c r="R389" s="62"/>
    </row>
    <row r="390" spans="6:18" ht="12.75" customHeight="1">
      <c r="F390" s="62"/>
      <c r="G390" s="62"/>
      <c r="H390" s="62"/>
      <c r="I390" s="62"/>
      <c r="J390" s="41"/>
      <c r="K390" s="62"/>
      <c r="L390" s="62"/>
      <c r="M390" s="62"/>
      <c r="O390" s="41"/>
      <c r="R390" s="62"/>
    </row>
    <row r="391" spans="6:18" ht="12.75" customHeight="1">
      <c r="F391" s="62"/>
      <c r="G391" s="62"/>
      <c r="H391" s="62"/>
      <c r="I391" s="62"/>
      <c r="J391" s="41"/>
      <c r="K391" s="62"/>
      <c r="L391" s="62"/>
      <c r="M391" s="62"/>
      <c r="O391" s="41"/>
      <c r="R391" s="62"/>
    </row>
    <row r="392" spans="6:18" ht="12.75" customHeight="1">
      <c r="F392" s="62"/>
      <c r="G392" s="62"/>
      <c r="H392" s="62"/>
      <c r="I392" s="62"/>
      <c r="J392" s="41"/>
      <c r="K392" s="62"/>
      <c r="L392" s="62"/>
      <c r="M392" s="62"/>
      <c r="O392" s="41"/>
      <c r="R392" s="62"/>
    </row>
    <row r="393" spans="6:18" ht="12.75" customHeight="1">
      <c r="F393" s="62"/>
      <c r="G393" s="62"/>
      <c r="H393" s="62"/>
      <c r="I393" s="62"/>
      <c r="J393" s="41"/>
      <c r="K393" s="62"/>
      <c r="L393" s="62"/>
      <c r="M393" s="62"/>
      <c r="O393" s="41"/>
      <c r="R393" s="62"/>
    </row>
    <row r="394" spans="6:18" ht="12.75" customHeight="1">
      <c r="F394" s="62"/>
      <c r="G394" s="62"/>
      <c r="H394" s="62"/>
      <c r="I394" s="62"/>
      <c r="J394" s="41"/>
      <c r="K394" s="62"/>
      <c r="L394" s="62"/>
      <c r="M394" s="62"/>
      <c r="O394" s="41"/>
      <c r="R394" s="62"/>
    </row>
    <row r="395" spans="6:18" ht="12.75" customHeight="1">
      <c r="F395" s="62"/>
      <c r="G395" s="62"/>
      <c r="H395" s="62"/>
      <c r="I395" s="62"/>
      <c r="J395" s="41"/>
      <c r="K395" s="62"/>
      <c r="L395" s="62"/>
      <c r="M395" s="62"/>
      <c r="O395" s="41"/>
      <c r="R395" s="62"/>
    </row>
    <row r="396" spans="6:18" ht="12.75" customHeight="1">
      <c r="F396" s="62"/>
      <c r="G396" s="62"/>
      <c r="H396" s="62"/>
      <c r="I396" s="62"/>
      <c r="J396" s="41"/>
      <c r="K396" s="62"/>
      <c r="L396" s="62"/>
      <c r="M396" s="62"/>
      <c r="O396" s="41"/>
      <c r="R396" s="62"/>
    </row>
    <row r="397" spans="6:18" ht="12.75" customHeight="1">
      <c r="F397" s="62"/>
      <c r="G397" s="62"/>
      <c r="H397" s="62"/>
      <c r="I397" s="62"/>
      <c r="J397" s="41"/>
      <c r="K397" s="62"/>
      <c r="L397" s="62"/>
      <c r="M397" s="62"/>
      <c r="O397" s="41"/>
      <c r="R397" s="62"/>
    </row>
    <row r="398" spans="6:18" ht="12.75" customHeight="1">
      <c r="F398" s="62"/>
      <c r="G398" s="62"/>
      <c r="H398" s="62"/>
      <c r="I398" s="62"/>
      <c r="J398" s="41"/>
      <c r="K398" s="62"/>
      <c r="L398" s="62"/>
      <c r="M398" s="62"/>
      <c r="O398" s="41"/>
      <c r="R398" s="62"/>
    </row>
    <row r="399" spans="6:18" ht="12.75" customHeight="1">
      <c r="F399" s="62"/>
      <c r="G399" s="62"/>
      <c r="H399" s="62"/>
      <c r="I399" s="62"/>
      <c r="J399" s="41"/>
      <c r="K399" s="62"/>
      <c r="L399" s="62"/>
      <c r="M399" s="62"/>
      <c r="O399" s="41"/>
      <c r="R399" s="62"/>
    </row>
    <row r="400" spans="6:18" ht="12.75" customHeight="1">
      <c r="F400" s="62"/>
      <c r="G400" s="62"/>
      <c r="H400" s="62"/>
      <c r="I400" s="62"/>
      <c r="J400" s="41"/>
      <c r="K400" s="62"/>
      <c r="L400" s="62"/>
      <c r="M400" s="62"/>
      <c r="O400" s="41"/>
      <c r="R400" s="62"/>
    </row>
    <row r="401" spans="6:18" ht="12.75" customHeight="1">
      <c r="F401" s="62"/>
      <c r="G401" s="62"/>
      <c r="H401" s="62"/>
      <c r="I401" s="62"/>
      <c r="J401" s="41"/>
      <c r="K401" s="62"/>
      <c r="L401" s="62"/>
      <c r="M401" s="62"/>
      <c r="O401" s="41"/>
      <c r="R401" s="62"/>
    </row>
    <row r="402" spans="6:18" ht="12.75" customHeight="1">
      <c r="F402" s="62"/>
      <c r="G402" s="62"/>
      <c r="H402" s="62"/>
      <c r="I402" s="62"/>
      <c r="J402" s="41"/>
      <c r="K402" s="62"/>
      <c r="L402" s="62"/>
      <c r="M402" s="62"/>
      <c r="O402" s="41"/>
      <c r="R402" s="62"/>
    </row>
    <row r="403" spans="6:18" ht="12.75" customHeight="1">
      <c r="F403" s="62"/>
      <c r="G403" s="62"/>
      <c r="H403" s="62"/>
      <c r="I403" s="62"/>
      <c r="J403" s="41"/>
      <c r="K403" s="62"/>
      <c r="L403" s="62"/>
      <c r="M403" s="62"/>
      <c r="O403" s="41"/>
      <c r="R403" s="62"/>
    </row>
    <row r="404" spans="6:18" ht="12.75" customHeight="1">
      <c r="F404" s="62"/>
      <c r="G404" s="62"/>
      <c r="H404" s="62"/>
      <c r="I404" s="62"/>
      <c r="J404" s="41"/>
      <c r="K404" s="62"/>
      <c r="L404" s="62"/>
      <c r="M404" s="62"/>
      <c r="O404" s="41"/>
      <c r="R404" s="62"/>
    </row>
    <row r="405" spans="6:18" ht="12.75" customHeight="1">
      <c r="F405" s="62"/>
      <c r="G405" s="62"/>
      <c r="H405" s="62"/>
      <c r="I405" s="62"/>
      <c r="J405" s="41"/>
      <c r="K405" s="62"/>
      <c r="L405" s="62"/>
      <c r="M405" s="62"/>
      <c r="O405" s="41"/>
      <c r="R405" s="62"/>
    </row>
    <row r="406" spans="6:18" ht="12.75" customHeight="1">
      <c r="F406" s="62"/>
      <c r="G406" s="62"/>
      <c r="H406" s="62"/>
      <c r="I406" s="62"/>
      <c r="J406" s="41"/>
      <c r="K406" s="62"/>
      <c r="L406" s="62"/>
      <c r="M406" s="62"/>
      <c r="O406" s="41"/>
      <c r="R406" s="62"/>
    </row>
    <row r="407" spans="6:18" ht="12.75" customHeight="1">
      <c r="F407" s="62"/>
      <c r="G407" s="62"/>
      <c r="H407" s="62"/>
      <c r="I407" s="62"/>
      <c r="J407" s="41"/>
      <c r="K407" s="62"/>
      <c r="L407" s="62"/>
      <c r="M407" s="62"/>
      <c r="O407" s="41"/>
      <c r="R407" s="62"/>
    </row>
    <row r="408" spans="6:18" ht="12.75" customHeight="1">
      <c r="F408" s="62"/>
      <c r="G408" s="62"/>
      <c r="H408" s="62"/>
      <c r="I408" s="62"/>
      <c r="J408" s="41"/>
      <c r="K408" s="62"/>
      <c r="L408" s="62"/>
      <c r="M408" s="62"/>
      <c r="O408" s="41"/>
      <c r="R408" s="62"/>
    </row>
    <row r="409" spans="6:18" ht="12.75" customHeight="1">
      <c r="F409" s="62"/>
      <c r="G409" s="62"/>
      <c r="H409" s="62"/>
      <c r="I409" s="62"/>
      <c r="J409" s="41"/>
      <c r="K409" s="62"/>
      <c r="L409" s="62"/>
      <c r="M409" s="62"/>
      <c r="O409" s="41"/>
      <c r="R409" s="62"/>
    </row>
    <row r="410" spans="6:18" ht="12.75" customHeight="1">
      <c r="F410" s="62"/>
      <c r="G410" s="62"/>
      <c r="H410" s="62"/>
      <c r="I410" s="62"/>
      <c r="J410" s="41"/>
      <c r="K410" s="62"/>
      <c r="L410" s="62"/>
      <c r="M410" s="62"/>
      <c r="O410" s="41"/>
      <c r="R410" s="62"/>
    </row>
    <row r="411" spans="6:18" ht="12.75" customHeight="1">
      <c r="F411" s="62"/>
      <c r="G411" s="62"/>
      <c r="H411" s="62"/>
      <c r="I411" s="62"/>
      <c r="J411" s="41"/>
      <c r="K411" s="62"/>
      <c r="L411" s="62"/>
      <c r="M411" s="62"/>
      <c r="O411" s="41"/>
      <c r="R411" s="62"/>
    </row>
    <row r="412" spans="6:18" ht="12.75" customHeight="1">
      <c r="F412" s="62"/>
      <c r="G412" s="62"/>
      <c r="H412" s="62"/>
      <c r="I412" s="62"/>
      <c r="J412" s="41"/>
      <c r="K412" s="62"/>
      <c r="L412" s="62"/>
      <c r="M412" s="62"/>
      <c r="O412" s="41"/>
      <c r="R412" s="62"/>
    </row>
    <row r="413" spans="6:18" ht="12.75" customHeight="1">
      <c r="F413" s="62"/>
      <c r="G413" s="62"/>
      <c r="H413" s="62"/>
      <c r="I413" s="62"/>
      <c r="J413" s="41"/>
      <c r="K413" s="62"/>
      <c r="L413" s="62"/>
      <c r="M413" s="62"/>
      <c r="O413" s="41"/>
      <c r="R413" s="62"/>
    </row>
    <row r="414" spans="6:18" ht="12.75" customHeight="1">
      <c r="F414" s="62"/>
      <c r="G414" s="62"/>
      <c r="H414" s="62"/>
      <c r="I414" s="62"/>
      <c r="J414" s="41"/>
      <c r="K414" s="62"/>
      <c r="L414" s="62"/>
      <c r="M414" s="62"/>
      <c r="O414" s="41"/>
      <c r="R414" s="62"/>
    </row>
    <row r="415" spans="6:18" ht="12.75" customHeight="1">
      <c r="F415" s="62"/>
      <c r="G415" s="62"/>
      <c r="H415" s="62"/>
      <c r="I415" s="62"/>
      <c r="J415" s="41"/>
      <c r="K415" s="62"/>
      <c r="L415" s="62"/>
      <c r="M415" s="62"/>
      <c r="O415" s="41"/>
      <c r="R415" s="62"/>
    </row>
    <row r="416" spans="6:18" ht="12.75" customHeight="1">
      <c r="F416" s="62"/>
      <c r="G416" s="62"/>
      <c r="H416" s="62"/>
      <c r="I416" s="62"/>
      <c r="J416" s="41"/>
      <c r="K416" s="62"/>
      <c r="L416" s="62"/>
      <c r="M416" s="62"/>
      <c r="O416" s="41"/>
      <c r="R416" s="62"/>
    </row>
    <row r="417" spans="6:18" ht="12.75" customHeight="1">
      <c r="F417" s="62"/>
      <c r="G417" s="62"/>
      <c r="H417" s="62"/>
      <c r="I417" s="62"/>
      <c r="J417" s="41"/>
      <c r="K417" s="62"/>
      <c r="L417" s="62"/>
      <c r="M417" s="62"/>
      <c r="O417" s="41"/>
      <c r="R417" s="62"/>
    </row>
    <row r="418" spans="6:18" ht="12.75" customHeight="1">
      <c r="F418" s="62"/>
      <c r="G418" s="62"/>
      <c r="H418" s="62"/>
      <c r="I418" s="62"/>
      <c r="J418" s="41"/>
      <c r="K418" s="62"/>
      <c r="L418" s="62"/>
      <c r="M418" s="62"/>
      <c r="O418" s="41"/>
      <c r="R418" s="62"/>
    </row>
    <row r="419" spans="6:18" ht="12.75" customHeight="1">
      <c r="F419" s="62"/>
      <c r="G419" s="62"/>
      <c r="H419" s="62"/>
      <c r="I419" s="62"/>
      <c r="J419" s="41"/>
      <c r="K419" s="62"/>
      <c r="L419" s="62"/>
      <c r="M419" s="62"/>
      <c r="O419" s="41"/>
      <c r="R419" s="62"/>
    </row>
    <row r="420" spans="6:18" ht="12.75" customHeight="1">
      <c r="F420" s="62"/>
      <c r="G420" s="62"/>
      <c r="H420" s="62"/>
      <c r="I420" s="62"/>
      <c r="J420" s="41"/>
      <c r="K420" s="62"/>
      <c r="L420" s="62"/>
      <c r="M420" s="62"/>
      <c r="O420" s="41"/>
      <c r="R420" s="62"/>
    </row>
    <row r="421" spans="6:18" ht="12.75" customHeight="1">
      <c r="F421" s="62"/>
      <c r="G421" s="62"/>
      <c r="H421" s="62"/>
      <c r="I421" s="62"/>
      <c r="J421" s="41"/>
      <c r="K421" s="62"/>
      <c r="L421" s="62"/>
      <c r="M421" s="62"/>
      <c r="O421" s="41"/>
      <c r="R421" s="62"/>
    </row>
    <row r="422" spans="6:18" ht="12.75" customHeight="1">
      <c r="F422" s="62"/>
      <c r="G422" s="62"/>
      <c r="H422" s="62"/>
      <c r="I422" s="62"/>
      <c r="J422" s="41"/>
      <c r="K422" s="62"/>
      <c r="L422" s="62"/>
      <c r="M422" s="62"/>
      <c r="O422" s="41"/>
      <c r="R422" s="62"/>
    </row>
    <row r="423" spans="6:18" ht="12.75" customHeight="1">
      <c r="F423" s="62"/>
      <c r="G423" s="62"/>
      <c r="H423" s="62"/>
      <c r="I423" s="62"/>
      <c r="J423" s="41"/>
      <c r="K423" s="62"/>
      <c r="L423" s="62"/>
      <c r="M423" s="62"/>
      <c r="O423" s="41"/>
      <c r="R423" s="62"/>
    </row>
    <row r="424" spans="6:18" ht="12.75" customHeight="1">
      <c r="F424" s="62"/>
      <c r="G424" s="62"/>
      <c r="H424" s="62"/>
      <c r="I424" s="62"/>
      <c r="J424" s="41"/>
      <c r="K424" s="62"/>
      <c r="L424" s="62"/>
      <c r="M424" s="62"/>
      <c r="O424" s="41"/>
      <c r="R424" s="62"/>
    </row>
    <row r="425" spans="6:18" ht="12.75" customHeight="1">
      <c r="F425" s="62"/>
      <c r="G425" s="62"/>
      <c r="H425" s="62"/>
      <c r="I425" s="62"/>
      <c r="J425" s="41"/>
      <c r="K425" s="62"/>
      <c r="L425" s="62"/>
      <c r="M425" s="62"/>
      <c r="O425" s="41"/>
      <c r="R425" s="62"/>
    </row>
    <row r="426" spans="6:18" ht="12.75" customHeight="1">
      <c r="F426" s="62"/>
      <c r="G426" s="62"/>
      <c r="H426" s="62"/>
      <c r="I426" s="62"/>
      <c r="J426" s="41"/>
      <c r="K426" s="62"/>
      <c r="L426" s="62"/>
      <c r="M426" s="62"/>
      <c r="O426" s="41"/>
      <c r="R426" s="62"/>
    </row>
    <row r="427" spans="6:18" ht="12.75" customHeight="1">
      <c r="F427" s="62"/>
      <c r="G427" s="62"/>
      <c r="H427" s="62"/>
      <c r="I427" s="62"/>
      <c r="J427" s="41"/>
      <c r="K427" s="62"/>
      <c r="L427" s="62"/>
      <c r="M427" s="62"/>
      <c r="O427" s="41"/>
      <c r="R427" s="62"/>
    </row>
    <row r="428" spans="6:18" ht="12.75" customHeight="1">
      <c r="F428" s="62"/>
      <c r="G428" s="62"/>
      <c r="H428" s="62"/>
      <c r="I428" s="62"/>
      <c r="J428" s="41"/>
      <c r="K428" s="62"/>
      <c r="L428" s="62"/>
      <c r="M428" s="62"/>
      <c r="O428" s="41"/>
      <c r="R428" s="62"/>
    </row>
    <row r="429" spans="6:18" ht="12.75" customHeight="1">
      <c r="F429" s="62"/>
      <c r="G429" s="62"/>
      <c r="H429" s="62"/>
      <c r="I429" s="62"/>
      <c r="J429" s="41"/>
      <c r="K429" s="62"/>
      <c r="L429" s="62"/>
      <c r="M429" s="62"/>
      <c r="O429" s="41"/>
      <c r="R429" s="62"/>
    </row>
    <row r="430" spans="6:18" ht="12.75" customHeight="1">
      <c r="F430" s="62"/>
      <c r="G430" s="62"/>
      <c r="H430" s="62"/>
      <c r="I430" s="62"/>
      <c r="J430" s="41"/>
      <c r="K430" s="62"/>
      <c r="L430" s="62"/>
      <c r="M430" s="62"/>
      <c r="O430" s="41"/>
      <c r="R430" s="62"/>
    </row>
    <row r="431" spans="6:18" ht="12.75" customHeight="1">
      <c r="F431" s="62"/>
      <c r="G431" s="62"/>
      <c r="H431" s="62"/>
      <c r="I431" s="62"/>
      <c r="J431" s="41"/>
      <c r="K431" s="62"/>
      <c r="L431" s="62"/>
      <c r="M431" s="62"/>
      <c r="O431" s="41"/>
      <c r="R431" s="62"/>
    </row>
    <row r="432" spans="6:18" ht="12.75" customHeight="1">
      <c r="F432" s="62"/>
      <c r="G432" s="62"/>
      <c r="H432" s="62"/>
      <c r="I432" s="62"/>
      <c r="J432" s="41"/>
      <c r="K432" s="62"/>
      <c r="L432" s="62"/>
      <c r="M432" s="62"/>
      <c r="O432" s="41"/>
      <c r="R432" s="62"/>
    </row>
    <row r="433" spans="6:18" ht="12.75" customHeight="1">
      <c r="F433" s="62"/>
      <c r="G433" s="62"/>
      <c r="H433" s="62"/>
      <c r="I433" s="62"/>
      <c r="J433" s="41"/>
      <c r="K433" s="62"/>
      <c r="L433" s="62"/>
      <c r="M433" s="62"/>
      <c r="O433" s="41"/>
      <c r="R433" s="62"/>
    </row>
    <row r="434" spans="6:18" ht="12.75" customHeight="1">
      <c r="F434" s="62"/>
      <c r="G434" s="62"/>
      <c r="H434" s="62"/>
      <c r="I434" s="62"/>
      <c r="J434" s="41"/>
      <c r="K434" s="62"/>
      <c r="L434" s="62"/>
      <c r="M434" s="62"/>
      <c r="O434" s="41"/>
      <c r="R434" s="62"/>
    </row>
    <row r="435" spans="6:18" ht="12.75" customHeight="1">
      <c r="F435" s="62"/>
      <c r="G435" s="62"/>
      <c r="H435" s="62"/>
      <c r="I435" s="62"/>
      <c r="J435" s="41"/>
      <c r="K435" s="62"/>
      <c r="L435" s="62"/>
      <c r="M435" s="62"/>
      <c r="O435" s="41"/>
      <c r="R435" s="62"/>
    </row>
    <row r="436" spans="6:18" ht="12.75" customHeight="1">
      <c r="F436" s="62"/>
      <c r="G436" s="62"/>
      <c r="H436" s="62"/>
      <c r="I436" s="62"/>
      <c r="J436" s="41"/>
      <c r="K436" s="62"/>
      <c r="L436" s="62"/>
      <c r="M436" s="62"/>
      <c r="O436" s="41"/>
      <c r="R436" s="62"/>
    </row>
    <row r="437" spans="6:18" ht="12.75" customHeight="1">
      <c r="F437" s="62"/>
      <c r="G437" s="62"/>
      <c r="H437" s="62"/>
      <c r="I437" s="62"/>
      <c r="J437" s="41"/>
      <c r="K437" s="62"/>
      <c r="L437" s="62"/>
      <c r="M437" s="62"/>
      <c r="O437" s="41"/>
      <c r="R437" s="62"/>
    </row>
    <row r="438" spans="6:18" ht="12.75" customHeight="1">
      <c r="F438" s="62"/>
      <c r="G438" s="62"/>
      <c r="H438" s="62"/>
      <c r="I438" s="62"/>
      <c r="J438" s="41"/>
      <c r="K438" s="62"/>
      <c r="L438" s="62"/>
      <c r="M438" s="62"/>
      <c r="O438" s="41"/>
      <c r="R438" s="62"/>
    </row>
    <row r="439" spans="6:18" ht="12.75" customHeight="1">
      <c r="F439" s="62"/>
      <c r="G439" s="62"/>
      <c r="H439" s="62"/>
      <c r="I439" s="62"/>
      <c r="J439" s="41"/>
      <c r="K439" s="62"/>
      <c r="L439" s="62"/>
      <c r="M439" s="62"/>
      <c r="O439" s="41"/>
      <c r="R439" s="62"/>
    </row>
    <row r="440" spans="6:18" ht="12.75" customHeight="1">
      <c r="F440" s="62"/>
      <c r="G440" s="62"/>
      <c r="H440" s="62"/>
      <c r="I440" s="62"/>
      <c r="J440" s="41"/>
      <c r="K440" s="62"/>
      <c r="L440" s="62"/>
      <c r="M440" s="62"/>
      <c r="O440" s="41"/>
      <c r="R440" s="62"/>
    </row>
    <row r="441" spans="6:18" ht="12.75" customHeight="1">
      <c r="F441" s="62"/>
      <c r="G441" s="62"/>
      <c r="H441" s="62"/>
      <c r="I441" s="62"/>
      <c r="J441" s="41"/>
      <c r="K441" s="62"/>
      <c r="L441" s="62"/>
      <c r="M441" s="62"/>
      <c r="O441" s="41"/>
      <c r="R441" s="62"/>
    </row>
    <row r="442" spans="6:18" ht="12.75" customHeight="1">
      <c r="F442" s="62"/>
      <c r="G442" s="62"/>
      <c r="H442" s="62"/>
      <c r="I442" s="62"/>
      <c r="J442" s="41"/>
      <c r="K442" s="62"/>
      <c r="L442" s="62"/>
      <c r="M442" s="62"/>
      <c r="O442" s="41"/>
      <c r="R442" s="62"/>
    </row>
    <row r="443" spans="6:18" ht="12.75" customHeight="1">
      <c r="F443" s="62"/>
      <c r="G443" s="62"/>
      <c r="H443" s="62"/>
      <c r="I443" s="62"/>
      <c r="J443" s="41"/>
      <c r="K443" s="62"/>
      <c r="L443" s="62"/>
      <c r="M443" s="62"/>
      <c r="O443" s="41"/>
      <c r="R443" s="62"/>
    </row>
    <row r="444" spans="6:18" ht="12.75" customHeight="1">
      <c r="F444" s="62"/>
      <c r="G444" s="62"/>
      <c r="H444" s="62"/>
      <c r="I444" s="62"/>
      <c r="J444" s="41"/>
      <c r="K444" s="62"/>
      <c r="L444" s="62"/>
      <c r="M444" s="62"/>
      <c r="O444" s="41"/>
      <c r="R444" s="62"/>
    </row>
    <row r="445" spans="6:18" ht="12.75" customHeight="1">
      <c r="F445" s="62"/>
      <c r="G445" s="62"/>
      <c r="H445" s="62"/>
      <c r="I445" s="62"/>
      <c r="J445" s="41"/>
      <c r="K445" s="62"/>
      <c r="L445" s="62"/>
      <c r="M445" s="62"/>
      <c r="O445" s="41"/>
      <c r="R445" s="62"/>
    </row>
    <row r="446" spans="6:18" ht="12.75" customHeight="1">
      <c r="F446" s="62"/>
      <c r="G446" s="62"/>
      <c r="H446" s="62"/>
      <c r="I446" s="62"/>
      <c r="J446" s="41"/>
      <c r="K446" s="62"/>
      <c r="L446" s="62"/>
      <c r="M446" s="62"/>
      <c r="O446" s="41"/>
      <c r="R446" s="62"/>
    </row>
    <row r="447" spans="6:18" ht="12.75" customHeight="1">
      <c r="F447" s="62"/>
      <c r="G447" s="62"/>
      <c r="H447" s="62"/>
      <c r="I447" s="62"/>
      <c r="J447" s="41"/>
      <c r="K447" s="62"/>
      <c r="L447" s="62"/>
      <c r="M447" s="62"/>
      <c r="O447" s="41"/>
      <c r="R447" s="62"/>
    </row>
    <row r="448" spans="6:18" ht="12.75" customHeight="1">
      <c r="F448" s="62"/>
      <c r="G448" s="62"/>
      <c r="H448" s="62"/>
      <c r="I448" s="62"/>
      <c r="J448" s="41"/>
      <c r="K448" s="62"/>
      <c r="L448" s="62"/>
      <c r="M448" s="62"/>
      <c r="O448" s="41"/>
      <c r="R448" s="62"/>
    </row>
    <row r="449" spans="6:18" ht="12.75" customHeight="1">
      <c r="F449" s="62"/>
      <c r="G449" s="62"/>
      <c r="H449" s="62"/>
      <c r="I449" s="62"/>
      <c r="J449" s="41"/>
      <c r="K449" s="62"/>
      <c r="L449" s="62"/>
      <c r="M449" s="62"/>
      <c r="O449" s="41"/>
      <c r="R449" s="62"/>
    </row>
    <row r="450" spans="6:18" ht="12.75" customHeight="1">
      <c r="F450" s="62"/>
      <c r="G450" s="62"/>
      <c r="H450" s="62"/>
      <c r="I450" s="62"/>
      <c r="J450" s="41"/>
      <c r="K450" s="62"/>
      <c r="L450" s="62"/>
      <c r="M450" s="62"/>
      <c r="O450" s="41"/>
      <c r="R450" s="62"/>
    </row>
    <row r="451" spans="6:18" ht="12.75" customHeight="1">
      <c r="F451" s="62"/>
      <c r="G451" s="62"/>
      <c r="H451" s="62"/>
      <c r="I451" s="62"/>
      <c r="J451" s="41"/>
      <c r="K451" s="62"/>
      <c r="L451" s="62"/>
      <c r="M451" s="62"/>
      <c r="O451" s="41"/>
      <c r="R451" s="62"/>
    </row>
    <row r="452" spans="6:18" ht="12.75" customHeight="1">
      <c r="F452" s="62"/>
      <c r="G452" s="62"/>
      <c r="H452" s="62"/>
      <c r="I452" s="62"/>
      <c r="J452" s="41"/>
      <c r="K452" s="62"/>
      <c r="L452" s="62"/>
      <c r="M452" s="62"/>
      <c r="O452" s="41"/>
      <c r="R452" s="62"/>
    </row>
    <row r="453" spans="6:18" ht="15" customHeight="1">
      <c r="F453" s="62"/>
      <c r="G453" s="62"/>
      <c r="H453" s="62"/>
      <c r="I453" s="62"/>
      <c r="J453" s="41"/>
      <c r="K453" s="62"/>
      <c r="L453" s="62"/>
      <c r="M453" s="62"/>
      <c r="O453" s="41"/>
      <c r="R453" s="62"/>
    </row>
  </sheetData>
  <autoFilter ref="R1:R276"/>
  <hyperlinks>
    <hyperlink ref="M5" location="Main!A1" display="Back To Main Page"/>
  </hyperlinks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2023-07-25T18:59:36Z</cp:lastPrinted>
  <dcterms:created xsi:type="dcterms:W3CDTF">2015-06-08T02:34:00Z</dcterms:created>
  <dcterms:modified xsi:type="dcterms:W3CDTF">2023-08-02T02:46:57Z</dcterms:modified>
</cp:coreProperties>
</file>