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F&amp;O)'!$A$110:$B$321</definedName>
  </definedNames>
  <calcPr calcId="162913"/>
</workbook>
</file>

<file path=xl/calcChain.xml><?xml version="1.0" encoding="utf-8"?>
<calcChain xmlns="http://schemas.openxmlformats.org/spreadsheetml/2006/main">
  <c r="L36" i="6" l="1"/>
  <c r="K36" i="6"/>
  <c r="L37" i="6"/>
  <c r="K37" i="6"/>
  <c r="M37" i="6" l="1"/>
  <c r="M36" i="6"/>
  <c r="K90" i="6"/>
  <c r="M90" i="6" s="1"/>
  <c r="P23" i="6"/>
  <c r="P22" i="6"/>
  <c r="K88" i="6" l="1"/>
  <c r="M88" i="6" s="1"/>
  <c r="L97" i="6"/>
  <c r="K97" i="6"/>
  <c r="K87" i="6"/>
  <c r="M87" i="6" s="1"/>
  <c r="K86" i="6"/>
  <c r="M86" i="6" s="1"/>
  <c r="M97" i="6" l="1"/>
  <c r="P21" i="6"/>
  <c r="K85" i="6"/>
  <c r="M85" i="6" s="1"/>
  <c r="P19" i="6"/>
  <c r="K84" i="6"/>
  <c r="M84" i="6" s="1"/>
  <c r="K79" i="6" l="1"/>
  <c r="K83" i="6"/>
  <c r="M83" i="6" s="1"/>
  <c r="K82" i="6"/>
  <c r="M82" i="6" s="1"/>
  <c r="K325" i="6"/>
  <c r="L325" i="6" s="1"/>
  <c r="P18" i="6"/>
  <c r="K81" i="6" l="1"/>
  <c r="M81" i="6" s="1"/>
  <c r="P17" i="6"/>
  <c r="K78" i="6" l="1"/>
  <c r="M78" i="6" s="1"/>
  <c r="P16" i="6" l="1"/>
  <c r="P15" i="6" l="1"/>
  <c r="P14" i="6"/>
  <c r="P11" i="6"/>
  <c r="K68" i="6" l="1"/>
  <c r="K67" i="6"/>
  <c r="P13" i="6"/>
  <c r="K76" i="6" l="1"/>
  <c r="M76" i="6" s="1"/>
  <c r="K77" i="6" l="1"/>
  <c r="M77" i="6" s="1"/>
  <c r="K75" i="6"/>
  <c r="M75" i="6" s="1"/>
  <c r="K72" i="6" l="1"/>
  <c r="M72" i="6" s="1"/>
  <c r="K74" i="6"/>
  <c r="M74" i="6" s="1"/>
  <c r="K73" i="6"/>
  <c r="M73" i="6" s="1"/>
  <c r="M70" i="6" l="1"/>
  <c r="K71" i="6"/>
  <c r="K70" i="6"/>
  <c r="P12" i="6" l="1"/>
  <c r="K69" i="6"/>
  <c r="M69" i="6" s="1"/>
  <c r="K56" i="6"/>
  <c r="K57" i="6"/>
  <c r="K62" i="6"/>
  <c r="K61" i="6"/>
  <c r="K63" i="6" l="1"/>
  <c r="K64" i="6"/>
  <c r="K66" i="6"/>
  <c r="M66" i="6" s="1"/>
  <c r="K65" i="6"/>
  <c r="M65" i="6" s="1"/>
  <c r="K322" i="6" l="1"/>
  <c r="L322" i="6" s="1"/>
  <c r="L96" i="6" l="1"/>
  <c r="K96" i="6"/>
  <c r="M96" i="6" l="1"/>
  <c r="K60" i="6"/>
  <c r="M46" i="6"/>
  <c r="K47" i="6"/>
  <c r="K46" i="6"/>
  <c r="M52" i="6"/>
  <c r="K53" i="6"/>
  <c r="K52" i="6"/>
  <c r="M54" i="6"/>
  <c r="K55" i="6"/>
  <c r="K54" i="6"/>
  <c r="K51" i="6" l="1"/>
  <c r="K50" i="6"/>
  <c r="K49" i="6"/>
  <c r="K48" i="6"/>
  <c r="K58" i="6"/>
  <c r="M58" i="6" s="1"/>
  <c r="K299" i="6" l="1"/>
  <c r="L299" i="6" s="1"/>
  <c r="K320" i="6" l="1"/>
  <c r="L320" i="6" s="1"/>
  <c r="P10" i="6" l="1"/>
  <c r="K321" i="6" l="1"/>
  <c r="L321" i="6" s="1"/>
  <c r="K287" i="6" l="1"/>
  <c r="L287" i="6" s="1"/>
  <c r="K306" i="6" l="1"/>
  <c r="L306" i="6" s="1"/>
  <c r="K312" i="6" l="1"/>
  <c r="L312" i="6" s="1"/>
  <c r="K318" i="6" l="1"/>
  <c r="L318" i="6" s="1"/>
  <c r="P95" i="6" l="1"/>
  <c r="K297" i="6" l="1"/>
  <c r="L297" i="6" s="1"/>
  <c r="K307" i="6" l="1"/>
  <c r="L307" i="6" s="1"/>
  <c r="K313" i="6" l="1"/>
  <c r="L313" i="6" s="1"/>
  <c r="K281" i="6" l="1"/>
  <c r="L281" i="6" s="1"/>
  <c r="K282" i="6" l="1"/>
  <c r="L282" i="6" s="1"/>
  <c r="K308" i="6" l="1"/>
  <c r="L308" i="6" s="1"/>
  <c r="K300" i="6" l="1"/>
  <c r="L300" i="6" s="1"/>
  <c r="K304" i="6" l="1"/>
  <c r="L304" i="6" s="1"/>
  <c r="K309" i="6" l="1"/>
  <c r="L309" i="6" s="1"/>
  <c r="K301" i="6" l="1"/>
  <c r="L301" i="6" s="1"/>
  <c r="K295" i="6"/>
  <c r="L295" i="6" s="1"/>
  <c r="K303" i="6" l="1"/>
  <c r="L303" i="6" s="1"/>
  <c r="K291" i="6" l="1"/>
  <c r="L291" i="6" s="1"/>
  <c r="K292" i="6" l="1"/>
  <c r="L292" i="6" s="1"/>
  <c r="K285" i="6"/>
  <c r="L285" i="6" s="1"/>
  <c r="K302" i="6" l="1"/>
  <c r="L302" i="6" s="1"/>
  <c r="K296" i="6"/>
  <c r="L296" i="6" s="1"/>
  <c r="K298" i="6" l="1"/>
  <c r="L298" i="6" s="1"/>
  <c r="L6" i="2" l="1"/>
  <c r="K6" i="3"/>
  <c r="D7" i="5" l="1"/>
  <c r="M7" i="6"/>
  <c r="K293" i="6" l="1"/>
  <c r="L293" i="6" s="1"/>
  <c r="K290" i="6" l="1"/>
  <c r="L290" i="6" s="1"/>
  <c r="K294" i="6" l="1"/>
  <c r="L294" i="6" s="1"/>
  <c r="K289" i="6"/>
  <c r="L289" i="6" s="1"/>
  <c r="K288" i="6"/>
  <c r="L288" i="6" s="1"/>
  <c r="K286" i="6"/>
  <c r="L286" i="6" s="1"/>
  <c r="H284" i="6"/>
  <c r="K284" i="6" s="1"/>
  <c r="L284" i="6" s="1"/>
  <c r="K283" i="6"/>
  <c r="L283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F252" i="6"/>
  <c r="K252" i="6" s="1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F246" i="6"/>
  <c r="K246" i="6" s="1"/>
  <c r="L246" i="6" s="1"/>
  <c r="F245" i="6"/>
  <c r="K245" i="6" s="1"/>
  <c r="L245" i="6" s="1"/>
  <c r="K244" i="6"/>
  <c r="L244" i="6" s="1"/>
  <c r="F243" i="6"/>
  <c r="K243" i="6" s="1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5" i="6"/>
  <c r="L225" i="6" s="1"/>
  <c r="K224" i="6"/>
  <c r="L224" i="6" s="1"/>
  <c r="F223" i="6"/>
  <c r="K223" i="6" s="1"/>
  <c r="L223" i="6" s="1"/>
  <c r="K222" i="6"/>
  <c r="L222" i="6" s="1"/>
  <c r="K219" i="6"/>
  <c r="L219" i="6" s="1"/>
  <c r="K218" i="6"/>
  <c r="L218" i="6" s="1"/>
  <c r="K217" i="6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5" i="6"/>
  <c r="L195" i="6" s="1"/>
  <c r="K193" i="6"/>
  <c r="L193" i="6" s="1"/>
  <c r="K191" i="6"/>
  <c r="L191" i="6" s="1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K183" i="6"/>
  <c r="L183" i="6" s="1"/>
  <c r="K182" i="6"/>
  <c r="L182" i="6" s="1"/>
  <c r="K180" i="6"/>
  <c r="L180" i="6" s="1"/>
  <c r="K179" i="6"/>
  <c r="L179" i="6" s="1"/>
  <c r="K178" i="6"/>
  <c r="L178" i="6" s="1"/>
  <c r="K177" i="6"/>
  <c r="L177" i="6" s="1"/>
  <c r="K176" i="6"/>
  <c r="L176" i="6" s="1"/>
  <c r="F175" i="6"/>
  <c r="K175" i="6" s="1"/>
  <c r="L175" i="6" s="1"/>
  <c r="H174" i="6"/>
  <c r="K174" i="6" s="1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H140" i="6"/>
  <c r="K140" i="6" s="1"/>
  <c r="L140" i="6" s="1"/>
  <c r="F139" i="6"/>
  <c r="K139" i="6" s="1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6" i="4"/>
</calcChain>
</file>

<file path=xl/sharedStrings.xml><?xml version="1.0" encoding="utf-8"?>
<sst xmlns="http://schemas.openxmlformats.org/spreadsheetml/2006/main" count="3874" uniqueCount="1295">
  <si>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</si>
  <si>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</si>
  <si>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</si>
  <si>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</si>
  <si>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</si>
  <si>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</si>
  <si>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</si>
  <si>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</si>
  <si>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</si>
  <si>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</si>
  <si>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</si>
  <si>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</si>
  <si>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</si>
  <si>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</si>
  <si>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</si>
  <si>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</si>
  <si>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</si>
  <si>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</si>
  <si>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</si>
  <si>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</si>
  <si>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</si>
  <si>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</si>
  <si>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</si>
  <si>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</si>
  <si>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</si>
  <si>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</si>
  <si>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</si>
  <si>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</si>
  <si>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</si>
  <si>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</si>
  <si>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</si>
  <si>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</si>
  <si>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</si>
  <si>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</si>
  <si>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</si>
  <si>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</si>
  <si>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</si>
  <si>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</si>
  <si>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</si>
  <si>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</si>
  <si>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</si>
  <si>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</si>
  <si>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</si>
  <si>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</si>
  <si>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</si>
  <si>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</si>
  <si>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</si>
  <si>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</si>
  <si>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</si>
  <si>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</si>
  <si>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</si>
  <si>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</si>
  <si>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</si>
  <si>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</si>
  <si>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</si>
  <si>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</si>
  <si>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</si>
  <si>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</si>
  <si>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</si>
  <si>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</si>
  <si>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</si>
  <si>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</si>
  <si>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</si>
  <si>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</si>
  <si>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</si>
  <si>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</si>
  <si>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</si>
  <si>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</si>
  <si>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</si>
  <si>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</si>
  <si>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</si>
  <si>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</si>
  <si>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</si>
  <si>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</si>
  <si>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</si>
  <si>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</si>
  <si>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</si>
  <si>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</si>
  <si>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</si>
  <si>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</si>
  <si>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</si>
  <si>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</si>
  <si>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</si>
  <si>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</si>
  <si>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</si>
  <si>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</si>
  <si>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</si>
  <si>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</si>
  <si>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</si>
  <si>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</si>
  <si>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</si>
  <si>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</si>
  <si>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</si>
  <si>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</si>
  <si>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</si>
  <si>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</si>
  <si>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</si>
  <si>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</si>
  <si>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</si>
  <si>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</si>
  <si>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</si>
  <si>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</si>
  <si>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</si>
  <si>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</si>
  <si>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</si>
  <si>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</si>
  <si>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</si>
  <si>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</si>
  <si>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</si>
  <si>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</si>
  <si>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</si>
  <si>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</si>
  <si>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</si>
  <si>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</si>
  <si>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</si>
  <si>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</si>
  <si>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</si>
  <si>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</si>
  <si>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</si>
  <si>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</si>
  <si>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</si>
  <si>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</si>
  <si>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</si>
  <si>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</si>
  <si>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</si>
  <si>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</si>
  <si>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</si>
  <si>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</si>
  <si>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</si>
  <si>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</si>
  <si>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</si>
  <si>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</si>
  <si>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</si>
  <si>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</si>
  <si>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</si>
  <si>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</si>
  <si>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</si>
  <si>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</si>
  <si>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</si>
  <si>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</si>
  <si>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</si>
  <si>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</si>
  <si>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</si>
  <si>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</si>
  <si>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</si>
  <si>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</si>
  <si>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</si>
  <si>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</si>
  <si>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</si>
  <si>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</si>
  <si>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</si>
  <si>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</si>
  <si>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</si>
  <si>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</si>
  <si>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</si>
  <si>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</si>
  <si>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</si>
  <si>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</si>
  <si>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</si>
  <si>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</si>
  <si>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</si>
  <si>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</si>
  <si>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</si>
  <si>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</si>
  <si>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</si>
  <si>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</si>
  <si>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</si>
  <si>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</si>
  <si>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</si>
  <si>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</si>
  <si>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</si>
  <si>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</si>
  <si>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</si>
  <si>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</si>
  <si>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</si>
  <si>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</si>
  <si>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</si>
  <si>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</si>
  <si>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</si>
  <si>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</si>
  <si>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</si>
  <si>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</si>
  <si>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</si>
  <si>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</si>
  <si>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</si>
  <si>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</si>
  <si>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</si>
  <si>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</si>
  <si>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</si>
  <si>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</si>
  <si>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</si>
  <si>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</si>
  <si>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</si>
  <si>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</si>
  <si>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</si>
  <si>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</si>
  <si>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</si>
  <si>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</si>
  <si>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</si>
  <si>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</si>
  <si>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</si>
  <si>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</si>
  <si>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</si>
  <si>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</si>
  <si>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</si>
  <si>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</si>
  <si>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</si>
  <si>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</si>
  <si>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</si>
  <si>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</si>
  <si>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</si>
  <si>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</si>
  <si>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</si>
  <si>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</si>
  <si>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</si>
  <si>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</si>
  <si>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</si>
  <si>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</si>
  <si>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</si>
  <si>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</si>
  <si>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</si>
  <si>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</si>
  <si>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</si>
  <si>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</si>
  <si>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</si>
  <si>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</si>
  <si>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</si>
  <si>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</si>
  <si>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</si>
  <si>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</si>
  <si>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</si>
  <si>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</si>
  <si>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</si>
  <si>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</si>
  <si>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</si>
  <si>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</si>
  <si>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</si>
  <si>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</si>
  <si>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</si>
  <si>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</si>
  <si>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</si>
  <si>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</si>
  <si>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</si>
  <si>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</si>
  <si>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</si>
  <si>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</si>
  <si>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</si>
  <si>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</si>
  <si>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</si>
  <si>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</si>
  <si>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</si>
  <si>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</si>
  <si>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</si>
  <si>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</si>
  <si>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</si>
  <si>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</si>
  <si>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</si>
  <si>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</si>
  <si>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</si>
  <si>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</si>
  <si>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</si>
  <si>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</si>
  <si>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</si>
  <si>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</si>
  <si>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</si>
  <si>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</si>
  <si>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</si>
  <si>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</si>
  <si>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</si>
  <si>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</si>
  <si>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</si>
  <si>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</si>
  <si>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</si>
  <si>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</si>
  <si>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</si>
  <si>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</si>
  <si>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</si>
  <si>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</si>
  <si>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</si>
  <si>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</si>
  <si>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</si>
  <si>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</si>
  <si>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</si>
  <si>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</si>
  <si>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</si>
  <si>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</si>
  <si>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</si>
  <si>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</si>
  <si>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</si>
  <si>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</si>
  <si>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</si>
  <si>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</si>
  <si>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</si>
  <si>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</si>
  <si>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</si>
  <si>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</si>
  <si>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</si>
  <si>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</si>
  <si>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</si>
  <si>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</si>
  <si>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</si>
  <si>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</si>
  <si>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</si>
  <si>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</si>
  <si>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</si>
  <si>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</si>
  <si>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</si>
  <si>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</si>
  <si>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</si>
  <si>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</si>
  <si>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</si>
  <si>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</si>
  <si>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</si>
  <si>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</si>
  <si>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</si>
  <si>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</si>
  <si>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</si>
  <si>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</si>
  <si>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</si>
  <si>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</si>
  <si>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</si>
  <si>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</si>
  <si>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</si>
  <si>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</si>
  <si>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</si>
  <si>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</si>
  <si>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</si>
  <si>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</si>
  <si>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</si>
  <si>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</si>
  <si>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</si>
  <si>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</si>
  <si>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</si>
  <si>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</si>
  <si>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</si>
  <si>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</si>
  <si>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</si>
  <si>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</si>
  <si>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</si>
  <si>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</si>
  <si>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</si>
  <si>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</si>
  <si>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</si>
  <si>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</si>
  <si>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</si>
  <si>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</si>
  <si>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</si>
  <si>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</si>
  <si>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</si>
  <si>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</si>
  <si>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</si>
  <si>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</si>
  <si>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</si>
  <si>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</si>
  <si>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</si>
  <si>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</si>
  <si>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</si>
  <si>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</si>
  <si>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</si>
  <si>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</si>
  <si>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</si>
  <si>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</si>
  <si>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</si>
  <si>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</si>
  <si>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</si>
  <si>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</si>
  <si>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</si>
  <si>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</si>
  <si>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</si>
  <si>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</si>
  <si>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</si>
  <si>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</si>
  <si>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</si>
  <si>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</si>
  <si>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</si>
  <si>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</si>
  <si>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</si>
  <si>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</si>
  <si>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</si>
  <si>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</si>
  <si>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</si>
  <si>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</si>
  <si>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</si>
  <si>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</si>
  <si>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</si>
  <si>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</si>
  <si>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</si>
  <si>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</si>
  <si>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</si>
  <si>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</si>
  <si>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</si>
  <si>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</si>
  <si>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</si>
  <si>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</si>
  <si>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</si>
  <si>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</si>
  <si>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</si>
  <si>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</si>
  <si>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</si>
  <si>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</si>
  <si>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</si>
  <si>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</si>
  <si>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</si>
  <si>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</si>
  <si>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</si>
  <si>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</si>
  <si>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</si>
  <si>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</si>
  <si>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</si>
  <si>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</si>
  <si>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</si>
  <si>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</si>
  <si>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</si>
  <si>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</si>
  <si>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</si>
  <si>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</si>
  <si>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</si>
  <si>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</si>
  <si>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</si>
  <si>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</si>
  <si>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</si>
  <si>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</si>
  <si>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</si>
  <si>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</si>
  <si>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</si>
  <si>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</si>
  <si>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</si>
  <si>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</si>
  <si>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</si>
  <si>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</si>
  <si>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</si>
  <si>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</si>
  <si>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</si>
  <si>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</si>
  <si>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</si>
  <si>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</si>
  <si>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</si>
  <si>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</si>
  <si>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</si>
  <si>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</si>
  <si>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</si>
  <si>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</si>
  <si>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</si>
  <si>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</si>
  <si>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</si>
  <si>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</si>
  <si>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</si>
  <si>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</si>
  <si>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</si>
  <si>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</si>
  <si>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</si>
  <si>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</si>
  <si>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</si>
  <si>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</si>
  <si>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</si>
  <si>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</si>
  <si>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</si>
  <si>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</si>
  <si>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</si>
  <si>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</si>
  <si>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</si>
  <si>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</si>
  <si>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</si>
  <si>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</si>
  <si>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</si>
  <si>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</si>
  <si>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</si>
  <si>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</si>
  <si>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</si>
  <si>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</si>
  <si>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</si>
  <si>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</si>
  <si>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</si>
  <si>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</si>
  <si>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</si>
  <si>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</si>
  <si>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</si>
  <si>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</si>
  <si>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</si>
  <si>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</si>
  <si>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</si>
  <si>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</si>
  <si>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</si>
  <si>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</si>
  <si>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</si>
  <si>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</si>
  <si>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</si>
  <si>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</si>
  <si>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</si>
  <si>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</si>
  <si>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</si>
  <si>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</si>
  <si>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</si>
  <si>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</si>
  <si>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</si>
  <si>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</si>
  <si>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</si>
  <si>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</si>
  <si>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</si>
  <si>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</si>
  <si>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</si>
  <si>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</si>
  <si>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</si>
  <si>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</si>
  <si>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</si>
  <si>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</si>
  <si>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</si>
  <si>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</si>
  <si>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</si>
  <si>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</si>
  <si>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</si>
  <si>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</si>
  <si>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</si>
  <si>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</si>
  <si>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</si>
  <si>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</si>
  <si>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</si>
  <si>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</si>
  <si>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</si>
  <si>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</si>
  <si>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</si>
  <si>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</si>
  <si>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</si>
  <si>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</si>
  <si>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</si>
  <si>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</si>
  <si>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</si>
  <si>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</si>
  <si>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</si>
  <si>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</si>
  <si>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</si>
  <si>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</si>
  <si>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</si>
  <si>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</si>
  <si>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</si>
  <si>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</si>
  <si>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</si>
  <si>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</si>
  <si>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</si>
  <si>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</si>
  <si>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</si>
  <si>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</si>
  <si>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</si>
  <si>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</si>
  <si>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</si>
  <si>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</si>
  <si>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</si>
  <si>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</si>
  <si>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</si>
  <si>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</si>
  <si>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</si>
  <si>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</si>
  <si>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</si>
  <si>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</si>
  <si>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</si>
  <si>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</si>
  <si>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</si>
  <si>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</si>
  <si>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</si>
  <si>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</si>
  <si>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</si>
  <si>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</si>
  <si>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</si>
  <si>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</si>
  <si>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</si>
  <si>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</si>
  <si>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</si>
  <si>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</si>
  <si>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</si>
  <si>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</si>
  <si>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</si>
  <si>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</si>
  <si>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</si>
  <si>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</si>
  <si>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</si>
  <si>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</si>
  <si>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</si>
  <si>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</si>
  <si>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</si>
  <si>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</si>
  <si>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</si>
  <si>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</si>
  <si>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</si>
  <si>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</si>
  <si>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</si>
  <si>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</si>
  <si>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</si>
  <si>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</si>
  <si>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</si>
  <si>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</si>
  <si>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</si>
  <si>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</si>
  <si>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</si>
  <si>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</si>
  <si>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</si>
  <si>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</si>
  <si>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</si>
  <si>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</si>
  <si>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</si>
  <si>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</si>
  <si>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</si>
  <si>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</si>
  <si>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</si>
  <si>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</si>
  <si>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</si>
  <si>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</si>
  <si>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</si>
  <si>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</si>
  <si>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</si>
  <si>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</si>
  <si>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</si>
  <si>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</si>
  <si>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</si>
  <si>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</si>
  <si>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</si>
  <si>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</si>
  <si>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</si>
  <si>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</si>
  <si>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</si>
  <si>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</si>
  <si>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</si>
  <si>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</si>
  <si>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</si>
  <si>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</si>
  <si>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</si>
  <si>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</si>
  <si>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</si>
  <si>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</si>
  <si>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</si>
  <si>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</si>
  <si>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</si>
  <si>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</si>
  <si>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</si>
  <si>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</si>
  <si>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</si>
  <si>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</si>
  <si>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</si>
  <si>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</si>
  <si>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</si>
  <si>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</si>
  <si>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</si>
  <si>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</si>
  <si>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</si>
  <si>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</si>
  <si>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</si>
  <si>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</si>
  <si>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</si>
  <si>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</si>
  <si>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</si>
  <si>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</si>
  <si>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</si>
  <si>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</si>
  <si>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</si>
  <si>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</si>
  <si>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</si>
  <si>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</si>
  <si>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</si>
  <si>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</si>
  <si>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</si>
  <si>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</si>
  <si>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</si>
  <si>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</si>
  <si>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</si>
  <si>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</si>
  <si>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</si>
  <si>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</si>
  <si>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</si>
  <si>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</si>
  <si>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</si>
  <si>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</si>
  <si>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</si>
  <si>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</si>
  <si>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</si>
  <si>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</si>
  <si>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</si>
  <si>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</si>
  <si>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</si>
  <si>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</si>
  <si>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</si>
  <si>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</si>
  <si>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</si>
  <si>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</si>
  <si>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</si>
  <si>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</si>
  <si>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</si>
  <si>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</si>
  <si>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</si>
  <si>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</si>
  <si>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</si>
  <si>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</si>
  <si>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</si>
  <si>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</si>
  <si>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</si>
  <si>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</si>
  <si>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</si>
  <si>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</si>
  <si>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</si>
  <si>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</si>
  <si>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</si>
  <si>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</si>
  <si>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</si>
  <si>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</si>
  <si>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</si>
  <si>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</si>
  <si>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</si>
  <si>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</si>
  <si>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</si>
  <si>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</si>
  <si>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</si>
  <si>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</si>
  <si>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</si>
  <si>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</si>
  <si>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</si>
  <si>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</si>
  <si>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</si>
  <si>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</si>
  <si>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</si>
  <si>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</si>
  <si>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</si>
  <si>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</si>
  <si>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</si>
  <si>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</si>
  <si>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</si>
  <si>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</si>
  <si>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</si>
  <si>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</si>
  <si>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</si>
  <si>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</si>
  <si>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</si>
  <si>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</si>
  <si>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</si>
  <si>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</si>
  <si>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</si>
  <si>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</si>
  <si>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</si>
  <si>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</si>
  <si>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</si>
  <si>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</si>
  <si>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</si>
  <si>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</si>
  <si>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</si>
  <si>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</si>
  <si>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</si>
  <si>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</si>
  <si>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</si>
  <si>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</si>
  <si>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</si>
  <si>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</si>
  <si>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</si>
  <si>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</si>
  <si>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</si>
  <si>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</si>
  <si>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</si>
  <si>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</si>
  <si>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</si>
  <si>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</si>
  <si>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</si>
  <si>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</si>
  <si>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</si>
  <si>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</si>
  <si>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</si>
  <si>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</si>
  <si>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</si>
  <si>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</si>
  <si>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</si>
  <si>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</si>
  <si>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</si>
  <si>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</si>
  <si>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</si>
  <si>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</si>
  <si>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</si>
  <si>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</si>
  <si>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</si>
  <si>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</si>
  <si>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</si>
  <si>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</si>
  <si>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</si>
  <si>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</si>
  <si>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</si>
  <si>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</si>
  <si>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</si>
  <si>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</si>
  <si>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</si>
  <si>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</si>
  <si>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</si>
  <si>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</si>
  <si>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</si>
  <si>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</si>
  <si>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</si>
  <si>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</si>
  <si>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</si>
  <si>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</si>
  <si>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</si>
  <si>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</si>
  <si>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</si>
  <si>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</si>
  <si>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</si>
  <si>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</si>
  <si>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</si>
  <si>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</si>
  <si>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</si>
  <si>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</si>
  <si>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</si>
  <si>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</si>
  <si>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</si>
  <si>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</si>
  <si>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</si>
  <si>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</si>
  <si>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</si>
  <si>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</si>
  <si>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</si>
  <si>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</si>
  <si>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</si>
  <si>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</si>
  <si>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</si>
  <si>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</si>
  <si>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</si>
  <si>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</si>
  <si>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</si>
  <si>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</si>
  <si>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</si>
  <si>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</si>
  <si>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</si>
  <si>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</si>
  <si>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</si>
  <si>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</si>
  <si>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</si>
  <si>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</si>
  <si>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</si>
  <si>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</si>
  <si>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</si>
  <si>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</si>
  <si>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</si>
  <si>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</si>
  <si>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</si>
  <si>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</si>
  <si>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</si>
  <si>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</si>
  <si>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</si>
  <si>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</si>
  <si>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</si>
  <si>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</si>
  <si>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</si>
  <si>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</si>
  <si>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</si>
  <si>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</si>
  <si>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</si>
  <si>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</si>
  <si>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</si>
  <si>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</si>
  <si>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</si>
  <si>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</si>
  <si>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</si>
  <si>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</si>
  <si>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</si>
  <si>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</si>
  <si>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</si>
  <si>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</si>
  <si>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</si>
  <si>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</si>
  <si>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</si>
  <si>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</si>
  <si>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</si>
  <si>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</si>
  <si>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</si>
  <si>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</si>
  <si>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</si>
  <si>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</si>
  <si>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</si>
  <si>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</si>
  <si>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</si>
  <si>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</si>
  <si>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</si>
  <si>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</si>
  <si>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</si>
  <si>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</si>
  <si>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</si>
  <si>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</si>
  <si>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</si>
  <si>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</si>
  <si>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</si>
  <si>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</si>
  <si>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</si>
  <si>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</si>
  <si>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</si>
  <si>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</si>
  <si>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</si>
  <si>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</si>
  <si>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</si>
  <si>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</si>
  <si>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450-500</t>
  </si>
  <si>
    <t>47.64-51.64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</si>
  <si>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</si>
  <si>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</si>
  <si>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</si>
  <si>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</si>
  <si>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</si>
  <si>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</si>
  <si>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</si>
  <si>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</si>
  <si>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</si>
  <si>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</si>
  <si>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</si>
  <si>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</si>
  <si>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</si>
  <si>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</si>
  <si>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</si>
  <si>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</si>
  <si>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Loss of Rs.7.5/-</t>
  </si>
  <si>
    <t>Loss of Rs.45/-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</si>
  <si>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</si>
  <si>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</si>
  <si>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</si>
  <si>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</si>
  <si>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</si>
  <si>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424.5-434.5</t>
  </si>
  <si>
    <t>Loss of Rs.110/-</t>
  </si>
  <si>
    <t>MARUTI 12600 CE JUNE</t>
  </si>
  <si>
    <t>MARUTI 13000 CE JUNE</t>
  </si>
  <si>
    <t>MULTIPLIER SHARE &amp; STOCK ADVISORS PRIVATE LIMITED</t>
  </si>
  <si>
    <t>Profit of Rs.80/-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</si>
  <si>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</si>
  <si>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</si>
  <si>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</si>
  <si>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</si>
  <si>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</si>
  <si>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</si>
  <si>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</si>
  <si>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</si>
  <si>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HRTI PRIVATE LIMITED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</si>
  <si>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</si>
  <si>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</si>
  <si>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</si>
  <si>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</si>
  <si>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</si>
  <si>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</si>
  <si>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</si>
  <si>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915-955</t>
  </si>
  <si>
    <t>1020-1100</t>
  </si>
  <si>
    <t>Profit of Rs.14/-</t>
  </si>
  <si>
    <t>UNITDSPR</t>
  </si>
  <si>
    <t>AEGISLOG</t>
  </si>
  <si>
    <t>1080-1120</t>
  </si>
  <si>
    <t>1220-1280</t>
  </si>
  <si>
    <t>BANKNIFTY 49000 PE 26-JUNE</t>
  </si>
  <si>
    <t>BANKNIFTY 48500 PE 12-JUNE</t>
  </si>
  <si>
    <t>SAWABUSI</t>
  </si>
  <si>
    <t>SAKUMA</t>
  </si>
  <si>
    <t>Sakuma Exports Limited</t>
  </si>
  <si>
    <t>SHUBHAM ASHOKBHAI PATEL</t>
  </si>
  <si>
    <t>TOPGAIN FINANCE PRIVATE LIMITED</t>
  </si>
  <si>
    <t>NIFTY 23400 PE 13-JUNE</t>
  </si>
  <si>
    <t>350-450</t>
  </si>
  <si>
    <t>Loss of Rs.18/-</t>
  </si>
  <si>
    <t>Profit of Rs.37.5/-</t>
  </si>
  <si>
    <t>Profit of Rs.22.5/-</t>
  </si>
  <si>
    <t>SAHASTRAA ADVISORS PRIVATE LIMITED</t>
  </si>
  <si>
    <t>BANKNIFTY 49500 PE 26-JUNE</t>
  </si>
  <si>
    <t>450-600</t>
  </si>
  <si>
    <t>BANKNIFTY 49600 PE 26-JUNE</t>
  </si>
  <si>
    <t>430-550</t>
  </si>
  <si>
    <t>NIFTY 23400 PE 20-JUNE</t>
  </si>
  <si>
    <t>150-180</t>
  </si>
  <si>
    <t>Loss of Rs.15.5/-</t>
  </si>
  <si>
    <t>Loss of Rs.120/-</t>
  </si>
  <si>
    <t>LIESHA CORPORATION PRIVATE LIMITED .</t>
  </si>
  <si>
    <t>117.5-120.5</t>
  </si>
  <si>
    <t>128-135</t>
  </si>
  <si>
    <t>Loss of Rs.129/-</t>
  </si>
  <si>
    <t>462-474</t>
  </si>
  <si>
    <t>500-530</t>
  </si>
  <si>
    <t>3320-3420</t>
  </si>
  <si>
    <t>3670-3900</t>
  </si>
  <si>
    <t>5280-5450</t>
  </si>
  <si>
    <t>5800-6000</t>
  </si>
  <si>
    <t>PGEL</t>
  </si>
  <si>
    <t>3190-3230</t>
  </si>
  <si>
    <t>BANKNIFTY 51700 CE 26-JUNE</t>
  </si>
  <si>
    <t>Loss of Rs.130/-</t>
  </si>
  <si>
    <t>COTFAB</t>
  </si>
  <si>
    <t>DHYAANITR</t>
  </si>
  <si>
    <t>820-840</t>
  </si>
  <si>
    <t>900-950</t>
  </si>
  <si>
    <t>LALPATHLAB JULY FUT</t>
  </si>
  <si>
    <t>BANKNIFTY 52200 CE 26-JUNE</t>
  </si>
  <si>
    <t>BANKNIFTY 52500 CE 26-JUNE (2 Lots)</t>
  </si>
  <si>
    <t>FINNIFTY 23450 CE 25-JUNE</t>
  </si>
  <si>
    <t>80-100</t>
  </si>
  <si>
    <t>NIFTY 23650 CE 27-JUNE</t>
  </si>
  <si>
    <t>200-260</t>
  </si>
  <si>
    <t>Profit of Rs.17/-</t>
  </si>
  <si>
    <t>CHINTAN NAYAN BHAI RAJYAGURU</t>
  </si>
  <si>
    <t>TTFL</t>
  </si>
  <si>
    <t>NK SECURITIES RESEARCH PRIVATE LIMITED</t>
  </si>
  <si>
    <t>SOHAM FINCARE INDIA LLP</t>
  </si>
  <si>
    <t>KAMOPAINTS</t>
  </si>
  <si>
    <t>Kamdhenu Ventures Limited</t>
  </si>
  <si>
    <t>KSHITI-RE</t>
  </si>
  <si>
    <t>Kshitij Polyline Limited</t>
  </si>
  <si>
    <t>TRU</t>
  </si>
  <si>
    <t>TruCap Finance Limited</t>
  </si>
  <si>
    <t>IND SWIFT LABORATORIES LIMITED</t>
  </si>
  <si>
    <t>1525-1575</t>
  </si>
  <si>
    <t>1680-1780</t>
  </si>
  <si>
    <t>Profit of Rs.36.5/-</t>
  </si>
  <si>
    <t>BANKNIFTY 52800 PE 26-JUNE</t>
  </si>
  <si>
    <t>180-250</t>
  </si>
  <si>
    <t>Profit of Rs.57.5/-</t>
  </si>
  <si>
    <t>NIFTY 23800 CE 27-JUNE</t>
  </si>
  <si>
    <t>SOCIETE GENERALE</t>
  </si>
  <si>
    <t>GODHA</t>
  </si>
  <si>
    <t>Godha Cabcon Insulat Ltd</t>
  </si>
  <si>
    <t>The India Cements Limited</t>
  </si>
  <si>
    <t>PANKAJ .</t>
  </si>
  <si>
    <t>Profit of Rs.27/-</t>
  </si>
  <si>
    <t>9225-9425</t>
  </si>
  <si>
    <t>10000-10400</t>
  </si>
  <si>
    <t>IBREALEST</t>
  </si>
  <si>
    <t>142-147</t>
  </si>
  <si>
    <t>159-170</t>
  </si>
  <si>
    <t>RELIANCE 3100 CE JULY</t>
  </si>
  <si>
    <t>TCS JULY FUT</t>
  </si>
  <si>
    <t>4000-4080</t>
  </si>
  <si>
    <t>HINDUNILVR JULY FUT</t>
  </si>
  <si>
    <t>2510-2550</t>
  </si>
  <si>
    <t>RELIANCE 3200 CE JULY</t>
  </si>
  <si>
    <t>NIFTY 23950 CE 27-JUNE</t>
  </si>
  <si>
    <t>Profit of Rs.26.5/-</t>
  </si>
  <si>
    <t>1520-1560</t>
  </si>
  <si>
    <t>1650-1740</t>
  </si>
  <si>
    <t>MARKOBENZ</t>
  </si>
  <si>
    <t>ONEGLOBAL</t>
  </si>
  <si>
    <t>MANSI SHARE AND STOCK ADVISORS PVT LTD</t>
  </si>
  <si>
    <t>HILTON</t>
  </si>
  <si>
    <t>Hilton Metal Forging Limi</t>
  </si>
  <si>
    <t>RAJ RATAN COMMODITIES PRIVATE LIMITED</t>
  </si>
  <si>
    <t>NIKHIL RAJESH SINGH</t>
  </si>
  <si>
    <t>WINNY</t>
  </si>
  <si>
    <t>Winny Immigra &amp; Edu Ser L</t>
  </si>
  <si>
    <t>KRISHNA AWTAR KABRA</t>
  </si>
  <si>
    <t>Profit of Rs.47.75/-</t>
  </si>
  <si>
    <t>NIFTY 24100 CE 4-JULY</t>
  </si>
  <si>
    <t>60-30</t>
  </si>
  <si>
    <t>180-220</t>
  </si>
  <si>
    <t>NIFTY 24800 CE 25-JULY</t>
  </si>
  <si>
    <t>AKSPINTEX</t>
  </si>
  <si>
    <t>ANSARI NAMRA FIRDAUS AAMIR ANJUM</t>
  </si>
  <si>
    <t>MILEFUR</t>
  </si>
  <si>
    <t>AKASH GOYAL</t>
  </si>
  <si>
    <t>ORIENTTR</t>
  </si>
  <si>
    <t>DAMINI COMMOSALES LLP</t>
  </si>
  <si>
    <t>RAJNISH</t>
  </si>
  <si>
    <t>JOYDEEP COMMOSALES LLP</t>
  </si>
  <si>
    <t>AKARSHIKA TRADERS LLP</t>
  </si>
  <si>
    <t>JAI VINAYAK SECURITIES</t>
  </si>
  <si>
    <t>SHASHIJIT</t>
  </si>
  <si>
    <t>STANLEY</t>
  </si>
  <si>
    <t>TTIL</t>
  </si>
  <si>
    <t>INTEX COMMOSALES LLP</t>
  </si>
  <si>
    <t>VISAGAR</t>
  </si>
  <si>
    <t>CAMELLIA TRADEX PRIVATE LIMITED</t>
  </si>
  <si>
    <t>ADSL</t>
  </si>
  <si>
    <t>Allied Digital Services L</t>
  </si>
  <si>
    <t>Central Depo Ser (I) Ltd</t>
  </si>
  <si>
    <t>QE SECURITIES LLP</t>
  </si>
  <si>
    <t>CMMIPL</t>
  </si>
  <si>
    <t>CMM Infraprojects Limited</t>
  </si>
  <si>
    <t>DAMODHAR REDDY CHOPPAKATTALA</t>
  </si>
  <si>
    <t>NIKHIL AGRAWAL</t>
  </si>
  <si>
    <t>MEDIORG</t>
  </si>
  <si>
    <t>Medicamen Organics Ltd</t>
  </si>
  <si>
    <t>SETU SECURITIES PVT LTD</t>
  </si>
  <si>
    <t>NAVKARCORP</t>
  </si>
  <si>
    <t>Navkar Corporation Ltd.</t>
  </si>
  <si>
    <t>RAJASTHAN GLOBAL SECURITIES PVT LTD</t>
  </si>
  <si>
    <t>NIDAN</t>
  </si>
  <si>
    <t>Nidan Labs and Health Ltd</t>
  </si>
  <si>
    <t>MITTAL PUNEET</t>
  </si>
  <si>
    <t>RIIL</t>
  </si>
  <si>
    <t>Reliance Indl Infra Ltd</t>
  </si>
  <si>
    <t>Stanley Lifestyles Ltd</t>
  </si>
  <si>
    <t>YUGA STOCKS AND COMMODITIES PRIVATE LIMITED  .</t>
  </si>
  <si>
    <t>NIFTY JULY FUT</t>
  </si>
  <si>
    <t>24120-24140</t>
  </si>
  <si>
    <t>23900-23700</t>
  </si>
  <si>
    <t>490-507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</si>
  <si>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</si>
  <si>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</si>
  <si>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</si>
  <si>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</si>
  <si>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</si>
  <si>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</si>
  <si>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</si>
  <si>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</si>
  <si>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715-717</t>
  </si>
  <si>
    <t>2838-2842</t>
  </si>
  <si>
    <t>2875-2910</t>
  </si>
  <si>
    <t>Profit of Rs.56.5/-</t>
  </si>
  <si>
    <t>Profit of Rs.25.5/-</t>
  </si>
  <si>
    <t>AIMCOPEST</t>
  </si>
  <si>
    <t>DAMODAR PRASAD AGARWAL</t>
  </si>
  <si>
    <t>COUNTER CYCLICAL INVESTMENTS PRIVATE LIMITED</t>
  </si>
  <si>
    <t>ALFL</t>
  </si>
  <si>
    <t>MAHESH KUMAR</t>
  </si>
  <si>
    <t>AMRAAGRI</t>
  </si>
  <si>
    <t>ARYAN</t>
  </si>
  <si>
    <t>ZUBER TRADING LLP</t>
  </si>
  <si>
    <t>DHANUSH DILP KUMAR SURANA SURANA</t>
  </si>
  <si>
    <t>ATISHAY</t>
  </si>
  <si>
    <t>JAYASEELAN SINGARAVELU</t>
  </si>
  <si>
    <t>AVANCE</t>
  </si>
  <si>
    <t>INTERTICK DEVELOPERS PRIVATE LIMITED</t>
  </si>
  <si>
    <t>CONFINT</t>
  </si>
  <si>
    <t>RUCHIRA GOYAL</t>
  </si>
  <si>
    <t>DARJEELING</t>
  </si>
  <si>
    <t>N L RUNGTA (HUF)</t>
  </si>
  <si>
    <t>LAXMAN HARKISHAN NARANG</t>
  </si>
  <si>
    <t>GAURANG ABHAYKUMAR NATHVANI</t>
  </si>
  <si>
    <t>EFCIL</t>
  </si>
  <si>
    <t>BLACK HAWK PROPERTIES PRIVATE LIMITED</t>
  </si>
  <si>
    <t>GUJCOTEX</t>
  </si>
  <si>
    <t>GUJTLRM</t>
  </si>
  <si>
    <t>SW CAPITAL PRIVATE LIMITED</t>
  </si>
  <si>
    <t>IFL</t>
  </si>
  <si>
    <t>INDINFO</t>
  </si>
  <si>
    <t>KAVVERITEL</t>
  </si>
  <si>
    <t>SAUMIL ARVINDBHAI BHAVNAGARI</t>
  </si>
  <si>
    <t>GB HOSPITALITY (INDIA) PRIVATE LIMITED</t>
  </si>
  <si>
    <t>DIPAKKUMAR DAHYALAL PATEL</t>
  </si>
  <si>
    <t>MIHIKA</t>
  </si>
  <si>
    <t>VAKANDA SERVICES PRIVATE LIMITED</t>
  </si>
  <si>
    <t>POOJAMAMODIA</t>
  </si>
  <si>
    <t>NAZARA</t>
  </si>
  <si>
    <t>TIMF HOLDINGS</t>
  </si>
  <si>
    <t>PARIJATA TRADING PRIVATE LIMITED</t>
  </si>
  <si>
    <t>GYAANA RETREAT &amp; SERVICES PRIVATE LIMITED</t>
  </si>
  <si>
    <t>FASHIONS BRANDS (INDIA) PRIVATE LIMITED</t>
  </si>
  <si>
    <t>VIKASA GLOBAL FUND PCC - EUBILIA CAPITAL PARTNERS FUND I</t>
  </si>
  <si>
    <t>SAROJBEN BABULAL SHAH</t>
  </si>
  <si>
    <t>OSIAJEE</t>
  </si>
  <si>
    <t>MEENA SAROYA</t>
  </si>
  <si>
    <t>RAVINDER KUMAR</t>
  </si>
  <si>
    <t>PROFINC</t>
  </si>
  <si>
    <t>VIGNESHWARAN</t>
  </si>
  <si>
    <t>QLL</t>
  </si>
  <si>
    <t>PADMAWATI REALCON PRIVATE LIMITED</t>
  </si>
  <si>
    <t>NU HEIGHTS AGENCY PRIVATE LIMITED</t>
  </si>
  <si>
    <t>MATALIA STOCK BROKING PRIVATE LIMITED</t>
  </si>
  <si>
    <t>PRASUN ROY</t>
  </si>
  <si>
    <t>SANJEEV HARBANSLAL BHATIA</t>
  </si>
  <si>
    <t>SCBL</t>
  </si>
  <si>
    <t>GIRIDHAR GUPTA SOMISETTY</t>
  </si>
  <si>
    <t>ROHIT SHAMBHULAL JOISAR</t>
  </si>
  <si>
    <t>SERA</t>
  </si>
  <si>
    <t>ZEAL GLOBAL OPPORTUNITIES FUND</t>
  </si>
  <si>
    <t>BAKSHU TRADING PRIVATE LIMITED</t>
  </si>
  <si>
    <t>URVISH RAMESHCHANDRA VORA</t>
  </si>
  <si>
    <t>FLYONTRIP SERVICES PRIVATE LIMITED .</t>
  </si>
  <si>
    <t>SGFIN</t>
  </si>
  <si>
    <t>SIXTEENTH STREET ASIAN GEMS FUND</t>
  </si>
  <si>
    <t>SANJAY GARG</t>
  </si>
  <si>
    <t>SHREESEC</t>
  </si>
  <si>
    <t>SKYIND</t>
  </si>
  <si>
    <t>KARAN BINDAL</t>
  </si>
  <si>
    <t>SOURCENTRL</t>
  </si>
  <si>
    <t>GUTTIKONDA VARA LAKSHMI</t>
  </si>
  <si>
    <t>SVS</t>
  </si>
  <si>
    <t>SHASHIKANT SHARMA (HUF)</t>
  </si>
  <si>
    <t>YELLOWSTONE VENTURES LLP</t>
  </si>
  <si>
    <t>SWADHATURE</t>
  </si>
  <si>
    <t>DHARMISHTABEN BHUPENDRA PATEL</t>
  </si>
  <si>
    <t>LAXMANBHAI RAVJIBHAI GAJERA</t>
  </si>
  <si>
    <t>SERA INVESTMENTS &amp; FINANCE INDIA LIMITED</t>
  </si>
  <si>
    <t>RAVI YOGESHBHAI SHAH</t>
  </si>
  <si>
    <t>SIMONI GUPTA</t>
  </si>
  <si>
    <t>TITANIN</t>
  </si>
  <si>
    <t>KOTVAK LOGISTICS LLP</t>
  </si>
  <si>
    <t>TRANSPACT</t>
  </si>
  <si>
    <t>NIRANJANKESHAVAN</t>
  </si>
  <si>
    <t>VISHAL MAHESH WAGHELA</t>
  </si>
  <si>
    <t>SANKET RAMESH FUKE</t>
  </si>
  <si>
    <t>AVANCE VENTURES PRIVATE LIMITED</t>
  </si>
  <si>
    <t>NIRAJ RAJNIKANT SHAH</t>
  </si>
  <si>
    <t>AAKRAYA RESEARCH LLP</t>
  </si>
  <si>
    <t>AFIL</t>
  </si>
  <si>
    <t>Akme Fintrade (India) Ltd</t>
  </si>
  <si>
    <t>ALANKIT</t>
  </si>
  <si>
    <t>Alankit Limited</t>
  </si>
  <si>
    <t>SHARE INDIA SECURITIES LIMITED</t>
  </si>
  <si>
    <t>AMIABLE</t>
  </si>
  <si>
    <t>Amiable Logistics (I) Ltd</t>
  </si>
  <si>
    <t>QUANTSEYE AI PRIVATE LIMITED</t>
  </si>
  <si>
    <t>SHRENI SHARES PVT</t>
  </si>
  <si>
    <t>ATULAUTO</t>
  </si>
  <si>
    <t>Atul Auto Limited</t>
  </si>
  <si>
    <t>CLT RESEARCH TECH PRIVATE LTD</t>
  </si>
  <si>
    <t>AWHCL</t>
  </si>
  <si>
    <t>Antony Waste Hdg Cell Ltd</t>
  </si>
  <si>
    <t>BBOX</t>
  </si>
  <si>
    <t>Black Box Limited</t>
  </si>
  <si>
    <t>BURNPUR</t>
  </si>
  <si>
    <t>Burnpur Cement Limited</t>
  </si>
  <si>
    <t>PRITHVI  FINMART  PRIVATE LIMITED</t>
  </si>
  <si>
    <t>CLOUD</t>
  </si>
  <si>
    <t>Varanium Cloud Limited</t>
  </si>
  <si>
    <t>PRAFULKUMAR JAYANTILAL SANGHVI HUF</t>
  </si>
  <si>
    <t>DCG</t>
  </si>
  <si>
    <t>DCG Cables &amp; Wires Ltd</t>
  </si>
  <si>
    <t>RAJEEV S MAHESHWARI HUF</t>
  </si>
  <si>
    <t>DIGISPICE</t>
  </si>
  <si>
    <t>DiGiSPICE Technologies LT</t>
  </si>
  <si>
    <t>EPACK</t>
  </si>
  <si>
    <t>EPACK Durable Limited</t>
  </si>
  <si>
    <t>Garden Reach Ship</t>
  </si>
  <si>
    <t>ICIL</t>
  </si>
  <si>
    <t>Indo Count Industries Ltd</t>
  </si>
  <si>
    <t>SAJM GLOBAL IMPEX PRIVATE LIMITED</t>
  </si>
  <si>
    <t>L7 HITECH PRIVATE LIMITED</t>
  </si>
  <si>
    <t>SKSE SECURITIES LTD</t>
  </si>
  <si>
    <t>KRISHCA</t>
  </si>
  <si>
    <t>Krishca Strapping Sltn L</t>
  </si>
  <si>
    <t>ANKITA VISHAL SHAH</t>
  </si>
  <si>
    <t>MANDEEP</t>
  </si>
  <si>
    <t>Mandeep Auto Industries L</t>
  </si>
  <si>
    <t>PLOUTUS ADVISORS INDIA PRIVATE LIMITED</t>
  </si>
  <si>
    <t>MASON</t>
  </si>
  <si>
    <t>Mason Infratech Limited</t>
  </si>
  <si>
    <t>ROHAN GUPTA</t>
  </si>
  <si>
    <t>JITENDRA MULARAM CHOUDHARY</t>
  </si>
  <si>
    <t>SAURABH TRIPATHI</t>
  </si>
  <si>
    <t>Mahanagar Gas Ltd.</t>
  </si>
  <si>
    <t>NATHBIOGEN</t>
  </si>
  <si>
    <t>Nath Bio-Genes (I) Ltd</t>
  </si>
  <si>
    <t>JAINAM BROKING LIMITED</t>
  </si>
  <si>
    <t>NIRMAN</t>
  </si>
  <si>
    <t>Nirman Agri Gentics Ltd</t>
  </si>
  <si>
    <t>ORIENTALTL</t>
  </si>
  <si>
    <t>Oriental Trimex Limited</t>
  </si>
  <si>
    <t>Orient Cement Ltd.</t>
  </si>
  <si>
    <t>PRATHAM</t>
  </si>
  <si>
    <t>Pratham EPC Projects Ltd</t>
  </si>
  <si>
    <t>RELIGARE</t>
  </si>
  <si>
    <t>Religare Enterprises Limi</t>
  </si>
  <si>
    <t>ROTO</t>
  </si>
  <si>
    <t>Roto Pumps Limited</t>
  </si>
  <si>
    <t>SOBHA-RE</t>
  </si>
  <si>
    <t>Sobha Ltd-RE</t>
  </si>
  <si>
    <t>ICICI PRUDENTIAL MUTUAL FUND UNITS -ICICI PRUDENTIAL HOUSING OPPORTUNITIES FUND</t>
  </si>
  <si>
    <t>ICICI PRUDENTIAL EQUITY OPPORTUNITIES FUND SERIES-II</t>
  </si>
  <si>
    <t>SPCL</t>
  </si>
  <si>
    <t>Shivalic Power Control L</t>
  </si>
  <si>
    <t>SS CORPORATE SECURITIES LIMITED</t>
  </si>
  <si>
    <t>BOFA SECURITIES EUROPE SA</t>
  </si>
  <si>
    <t>SYLVANPLY</t>
  </si>
  <si>
    <t>Sylvan Plyboard (India) L</t>
  </si>
  <si>
    <t>JRK STOCK BROKING PVT LIMITED</t>
  </si>
  <si>
    <t>YOGOMAYA DEALERS PRIVATE LIMITED</t>
  </si>
  <si>
    <t>TBI</t>
  </si>
  <si>
    <t>TBI Corn Limited</t>
  </si>
  <si>
    <t>YUGA  DOSHI</t>
  </si>
  <si>
    <t>UMANGDAIRY</t>
  </si>
  <si>
    <t>Umang Dairies Limited</t>
  </si>
  <si>
    <t>VERANDA</t>
  </si>
  <si>
    <t>Veranda Learning Sol Ltd</t>
  </si>
  <si>
    <t>UJWAL KUMAR PAGARIYA</t>
  </si>
  <si>
    <t>VISAMAN</t>
  </si>
  <si>
    <t>Visaman Global Sales Ltd</t>
  </si>
  <si>
    <t>MANIBHADRAVIR CONSULTANCY</t>
  </si>
  <si>
    <t>VISHAL BIPINKUMAR DOSHI</t>
  </si>
  <si>
    <t>VIVIDHA</t>
  </si>
  <si>
    <t>Visagar Polytex Ltd</t>
  </si>
  <si>
    <t>AJAY PITAMBAR CHOUDHARY</t>
  </si>
  <si>
    <t>PRADEEP AGARWAL</t>
  </si>
  <si>
    <t>Asian Granito India Limit</t>
  </si>
  <si>
    <t>BLUEPEBBLE</t>
  </si>
  <si>
    <t>Blue Pebble Limited</t>
  </si>
  <si>
    <t>ABSOLUTE RETURNS SCHEME</t>
  </si>
  <si>
    <t>STATSOL RESEARCH LLP</t>
  </si>
  <si>
    <t>LTD MEDIATEK INDIA TECHNOLOGY PVT</t>
  </si>
  <si>
    <t>INDSWFTLAB</t>
  </si>
  <si>
    <t>Ind-Swift Labs Ltd.</t>
  </si>
  <si>
    <t>WILSON HOLDINGS PRIVATE LIMITED</t>
  </si>
  <si>
    <t>KRISHNADEF</t>
  </si>
  <si>
    <t>Krishna Def and Ald Ind L</t>
  </si>
  <si>
    <t>CREDENT ASSET MANAGEMENT SERVICES PRIVATE LIMITED PMS A/C ORBIS0000154</t>
  </si>
  <si>
    <t>NECTA BLOOM VCC - NECTA BLOOM ONE</t>
  </si>
  <si>
    <t>LEADING LIGHT FUND VCC THE TRIUMPH FUND</t>
  </si>
  <si>
    <t>STCI PRIMARY DEALER LIMITED</t>
  </si>
  <si>
    <t>ALPHA ALTERNATIVES FINANCIAL SERVICES PRIVATE LIMITED</t>
  </si>
  <si>
    <t>S I INVESTMENTS ## BROKING PVT.LTD</t>
  </si>
  <si>
    <t>PLUTUS WEALTH MANAGEMENT LLP</t>
  </si>
  <si>
    <t>AL MALAKI FOODSTUFF TRADING LLC</t>
  </si>
  <si>
    <t>VANGUARD EMERGING MARKETS SHARES INDEX FUND</t>
  </si>
  <si>
    <t>LIFE INSURANCE CORPORATION OF INDIA</t>
  </si>
  <si>
    <t>POPAT UKHARDU CHAUDHARI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</si>
</sst>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66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40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7" fillId="42" borderId="39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2" borderId="38" xfId="0" applyFont="1" applyFill="1" applyBorder="1"/>
    <xf numFmtId="0" fontId="37" fillId="47" borderId="3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16" fontId="37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7" fillId="42" borderId="3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1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0" fontId="38" fillId="41" borderId="38" xfId="0" applyFont="1" applyFill="1" applyBorder="1" applyAlignment="1">
      <alignment horizontal="center" vertical="center"/>
    </xf>
    <xf numFmtId="0" fontId="38" fillId="41" borderId="39" xfId="0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16" fontId="37" fillId="47" borderId="39" xfId="0" applyNumberFormat="1" applyFont="1" applyFill="1" applyBorder="1" applyAlignment="1">
      <alignment horizontal="center" vertical="center"/>
    </xf>
    <xf numFmtId="0" fontId="38" fillId="46" borderId="38" xfId="0" applyFont="1" applyFill="1" applyBorder="1" applyAlignment="1">
      <alignment horizontal="center" vertical="center"/>
    </xf>
    <xf numFmtId="0" fontId="38" fillId="46" borderId="39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39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39" xfId="0" applyNumberFormat="1" applyFont="1" applyFill="1" applyBorder="1" applyAlignment="1">
      <alignment horizontal="center" vertical="center"/>
    </xf>
    <xf numFmtId="166" fontId="37" fillId="46" borderId="38" xfId="0" applyNumberFormat="1" applyFont="1" applyFill="1" applyBorder="1" applyAlignment="1">
      <alignment horizontal="center" vertical="center"/>
    </xf>
    <xf numFmtId="166" fontId="37" fillId="46" borderId="39" xfId="0" applyNumberFormat="1" applyFont="1" applyFill="1" applyBorder="1" applyAlignment="1">
      <alignment horizontal="center" vertical="center"/>
    </xf>
    <xf numFmtId="0" fontId="38" fillId="47" borderId="38" xfId="0" applyFont="1" applyFill="1" applyBorder="1" applyAlignment="1">
      <alignment horizontal="center" vertical="center"/>
    </xf>
    <xf numFmtId="0" fontId="38" fillId="47" borderId="39" xfId="0" applyFont="1" applyFill="1" applyBorder="1" applyAlignment="1">
      <alignment horizontal="center" vertical="center"/>
    </xf>
    <xf numFmtId="166" fontId="37" fillId="42" borderId="38" xfId="0" applyNumberFormat="1" applyFont="1" applyFill="1" applyBorder="1" applyAlignment="1">
      <alignment horizontal="center" vertical="center"/>
    </xf>
    <xf numFmtId="166" fontId="37" fillId="42" borderId="39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0" fontId="38" fillId="42" borderId="39" xfId="0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16" fontId="37" fillId="47" borderId="40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166" fontId="37" fillId="46" borderId="40" xfId="0" applyNumberFormat="1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6" fontId="37" fillId="47" borderId="38" xfId="0" applyNumberFormat="1" applyFont="1" applyFill="1" applyBorder="1" applyAlignment="1">
      <alignment horizontal="center" vertical="center"/>
    </xf>
    <xf numFmtId="166" fontId="37" fillId="47" borderId="39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45475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45475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6" t="s">
        <v>16</v>
      </c>
      <c r="B9" s="328" t="s">
        <v>17</v>
      </c>
      <c r="C9" s="328" t="s">
        <v>18</v>
      </c>
      <c r="D9" s="328" t="s">
        <v>19</v>
      </c>
      <c r="E9" s="26" t="s">
        <v>20</v>
      </c>
      <c r="F9" s="26" t="s">
        <v>21</v>
      </c>
      <c r="G9" s="323" t="s">
        <v>22</v>
      </c>
      <c r="H9" s="324"/>
      <c r="I9" s="325"/>
      <c r="J9" s="323" t="s">
        <v>23</v>
      </c>
      <c r="K9" s="324"/>
      <c r="L9" s="325"/>
      <c r="M9" s="26"/>
      <c r="N9" s="27"/>
      <c r="O9" s="27"/>
      <c r="P9" s="27"/>
    </row>
    <row r="10" spans="1:16" ht="40.200000000000003">
      <c r="A10" s="327"/>
      <c r="B10" s="329"/>
      <c r="C10" s="329"/>
      <c r="D10" s="329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24206.25</v>
      </c>
      <c r="F11" s="204">
        <v>24171.149999999998</v>
      </c>
      <c r="G11" s="203">
        <v>24117.099999999995</v>
      </c>
      <c r="H11" s="203">
        <v>24027.949999999997</v>
      </c>
      <c r="I11" s="203">
        <v>23973.899999999994</v>
      </c>
      <c r="J11" s="203">
        <v>24260.299999999996</v>
      </c>
      <c r="K11" s="203">
        <v>24314.35</v>
      </c>
      <c r="L11" s="203">
        <v>24403.499999999996</v>
      </c>
      <c r="M11" s="202">
        <v>24225.200000000001</v>
      </c>
      <c r="N11" s="202">
        <v>24082</v>
      </c>
      <c r="O11" s="202">
        <v>15997525</v>
      </c>
      <c r="P11" s="205">
        <v>3.2726351345899039E-2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52709.1</v>
      </c>
      <c r="F12" s="204">
        <v>52607.916666666664</v>
      </c>
      <c r="G12" s="203">
        <v>52402.183333333327</v>
      </c>
      <c r="H12" s="203">
        <v>52095.266666666663</v>
      </c>
      <c r="I12" s="203">
        <v>51889.533333333326</v>
      </c>
      <c r="J12" s="203">
        <v>52914.833333333328</v>
      </c>
      <c r="K12" s="203">
        <v>53120.566666666666</v>
      </c>
      <c r="L12" s="203">
        <v>53427.48333333333</v>
      </c>
      <c r="M12" s="202">
        <v>52813.65</v>
      </c>
      <c r="N12" s="202">
        <v>52301</v>
      </c>
      <c r="O12" s="202">
        <v>2836830</v>
      </c>
      <c r="P12" s="205">
        <v>3.3047107149099808E-2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23711.1</v>
      </c>
      <c r="F13" s="217">
        <v>23635.516666666666</v>
      </c>
      <c r="G13" s="219">
        <v>23522.033333333333</v>
      </c>
      <c r="H13" s="219">
        <v>23332.966666666667</v>
      </c>
      <c r="I13" s="219">
        <v>23219.483333333334</v>
      </c>
      <c r="J13" s="219">
        <v>23824.583333333332</v>
      </c>
      <c r="K13" s="219">
        <v>23938.066666666662</v>
      </c>
      <c r="L13" s="219">
        <v>24127.133333333331</v>
      </c>
      <c r="M13" s="220">
        <v>23749</v>
      </c>
      <c r="N13" s="220">
        <v>23446.45</v>
      </c>
      <c r="O13" s="220">
        <v>122000</v>
      </c>
      <c r="P13" s="221">
        <v>-2.8662420382165606E-2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12308.65</v>
      </c>
      <c r="F14" s="217">
        <v>12278.833333333334</v>
      </c>
      <c r="G14" s="219">
        <v>12232.266666666668</v>
      </c>
      <c r="H14" s="219">
        <v>12155.883333333335</v>
      </c>
      <c r="I14" s="219">
        <v>12109.316666666669</v>
      </c>
      <c r="J14" s="219">
        <v>12355.216666666667</v>
      </c>
      <c r="K14" s="219">
        <v>12401.783333333333</v>
      </c>
      <c r="L14" s="219">
        <v>12478.166666666666</v>
      </c>
      <c r="M14" s="220">
        <v>12325.4</v>
      </c>
      <c r="N14" s="220">
        <v>12202.45</v>
      </c>
      <c r="O14" s="220">
        <v>1997950</v>
      </c>
      <c r="P14" s="221">
        <v>-1.000925856417186E-4</v>
      </c>
    </row>
    <row r="15" spans="1:16" ht="12.75" customHeight="1">
      <c r="A15" s="213">
        <v>5</v>
      </c>
      <c r="B15" s="279" t="s">
        <v>34</v>
      </c>
      <c r="C15" s="217" t="s">
        <v>858</v>
      </c>
      <c r="D15" s="218">
        <v>45499</v>
      </c>
      <c r="E15" s="217">
        <v>72227.199999999997</v>
      </c>
      <c r="F15" s="217">
        <v>72036.95</v>
      </c>
      <c r="G15" s="219">
        <v>71725.899999999994</v>
      </c>
      <c r="H15" s="219">
        <v>71224.599999999991</v>
      </c>
      <c r="I15" s="219">
        <v>70913.549999999988</v>
      </c>
      <c r="J15" s="219">
        <v>72538.25</v>
      </c>
      <c r="K15" s="219">
        <v>72849.300000000017</v>
      </c>
      <c r="L15" s="219">
        <v>73350.600000000006</v>
      </c>
      <c r="M15" s="220">
        <v>72348</v>
      </c>
      <c r="N15" s="220">
        <v>71535.649999999994</v>
      </c>
      <c r="O15" s="220">
        <v>7520</v>
      </c>
      <c r="P15" s="221">
        <v>0.15337423312883436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45498</v>
      </c>
      <c r="E16" s="217">
        <v>709.55</v>
      </c>
      <c r="F16" s="217">
        <v>703.01666666666677</v>
      </c>
      <c r="G16" s="219">
        <v>693.78333333333353</v>
      </c>
      <c r="H16" s="219">
        <v>678.01666666666677</v>
      </c>
      <c r="I16" s="219">
        <v>668.78333333333353</v>
      </c>
      <c r="J16" s="219">
        <v>718.78333333333353</v>
      </c>
      <c r="K16" s="219">
        <v>728.01666666666688</v>
      </c>
      <c r="L16" s="219">
        <v>743.78333333333353</v>
      </c>
      <c r="M16" s="220">
        <v>712.25</v>
      </c>
      <c r="N16" s="220">
        <v>687.25</v>
      </c>
      <c r="O16" s="220">
        <v>12470000</v>
      </c>
      <c r="P16" s="221">
        <v>2.1879865606817997E-2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8656.1</v>
      </c>
      <c r="F17" s="217">
        <v>8622.2333333333318</v>
      </c>
      <c r="G17" s="219">
        <v>8539.4666666666635</v>
      </c>
      <c r="H17" s="219">
        <v>8422.8333333333321</v>
      </c>
      <c r="I17" s="219">
        <v>8340.0666666666639</v>
      </c>
      <c r="J17" s="219">
        <v>8738.8666666666631</v>
      </c>
      <c r="K17" s="219">
        <v>8821.6333333333296</v>
      </c>
      <c r="L17" s="219">
        <v>8938.2666666666628</v>
      </c>
      <c r="M17" s="220">
        <v>8705</v>
      </c>
      <c r="N17" s="220">
        <v>8505.6</v>
      </c>
      <c r="O17" s="220">
        <v>1472750</v>
      </c>
      <c r="P17" s="221">
        <v>2.4610835724845639E-2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27411.8</v>
      </c>
      <c r="F18" s="217">
        <v>27394.850000000002</v>
      </c>
      <c r="G18" s="219">
        <v>27296.950000000004</v>
      </c>
      <c r="H18" s="219">
        <v>27182.100000000002</v>
      </c>
      <c r="I18" s="219">
        <v>27084.200000000004</v>
      </c>
      <c r="J18" s="219">
        <v>27509.700000000004</v>
      </c>
      <c r="K18" s="219">
        <v>27607.600000000006</v>
      </c>
      <c r="L18" s="219">
        <v>27722.450000000004</v>
      </c>
      <c r="M18" s="220">
        <v>27492.75</v>
      </c>
      <c r="N18" s="220">
        <v>27280</v>
      </c>
      <c r="O18" s="220">
        <v>158360</v>
      </c>
      <c r="P18" s="221">
        <v>-5.0492299924261551E-4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241.85</v>
      </c>
      <c r="F19" s="217">
        <v>240.88333333333333</v>
      </c>
      <c r="G19" s="219">
        <v>239.36666666666665</v>
      </c>
      <c r="H19" s="219">
        <v>236.88333333333333</v>
      </c>
      <c r="I19" s="219">
        <v>235.36666666666665</v>
      </c>
      <c r="J19" s="219">
        <v>243.36666666666665</v>
      </c>
      <c r="K19" s="219">
        <v>244.8833333333333</v>
      </c>
      <c r="L19" s="219">
        <v>247.36666666666665</v>
      </c>
      <c r="M19" s="220">
        <v>242.4</v>
      </c>
      <c r="N19" s="220">
        <v>238.4</v>
      </c>
      <c r="O19" s="220">
        <v>63217800</v>
      </c>
      <c r="P19" s="221">
        <v>-1.1149590337021708E-2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325.10000000000002</v>
      </c>
      <c r="F20" s="217">
        <v>323.31666666666666</v>
      </c>
      <c r="G20" s="219">
        <v>317.38333333333333</v>
      </c>
      <c r="H20" s="219">
        <v>309.66666666666669</v>
      </c>
      <c r="I20" s="219">
        <v>303.73333333333335</v>
      </c>
      <c r="J20" s="219">
        <v>331.0333333333333</v>
      </c>
      <c r="K20" s="219">
        <v>336.96666666666658</v>
      </c>
      <c r="L20" s="219">
        <v>344.68333333333328</v>
      </c>
      <c r="M20" s="220">
        <v>329.25</v>
      </c>
      <c r="N20" s="220">
        <v>315.60000000000002</v>
      </c>
      <c r="O20" s="220">
        <v>39429000</v>
      </c>
      <c r="P20" s="221">
        <v>4.0337518007820539E-2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2768.5</v>
      </c>
      <c r="F21" s="217">
        <v>2729.95</v>
      </c>
      <c r="G21" s="219">
        <v>2669.9999999999995</v>
      </c>
      <c r="H21" s="219">
        <v>2571.4999999999995</v>
      </c>
      <c r="I21" s="219">
        <v>2511.5499999999993</v>
      </c>
      <c r="J21" s="219">
        <v>2828.45</v>
      </c>
      <c r="K21" s="219">
        <v>2888.4000000000005</v>
      </c>
      <c r="L21" s="219">
        <v>2986.9</v>
      </c>
      <c r="M21" s="220">
        <v>2789.9</v>
      </c>
      <c r="N21" s="220">
        <v>2631.45</v>
      </c>
      <c r="O21" s="220">
        <v>5143500</v>
      </c>
      <c r="P21" s="221">
        <v>6.1215647437484526E-2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3205.55</v>
      </c>
      <c r="F22" s="217">
        <v>3199.6166666666668</v>
      </c>
      <c r="G22" s="219">
        <v>3185.2333333333336</v>
      </c>
      <c r="H22" s="219">
        <v>3164.916666666667</v>
      </c>
      <c r="I22" s="219">
        <v>3150.5333333333338</v>
      </c>
      <c r="J22" s="219">
        <v>3219.9333333333334</v>
      </c>
      <c r="K22" s="219">
        <v>3234.3166666666666</v>
      </c>
      <c r="L22" s="219">
        <v>3254.6333333333332</v>
      </c>
      <c r="M22" s="220">
        <v>3214</v>
      </c>
      <c r="N22" s="220">
        <v>3179.3</v>
      </c>
      <c r="O22" s="220">
        <v>16254300</v>
      </c>
      <c r="P22" s="221">
        <v>1.5500243655583461E-2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1484.3</v>
      </c>
      <c r="F23" s="217">
        <v>1488.5</v>
      </c>
      <c r="G23" s="219">
        <v>1475.85</v>
      </c>
      <c r="H23" s="219">
        <v>1467.3999999999999</v>
      </c>
      <c r="I23" s="219">
        <v>1454.7499999999998</v>
      </c>
      <c r="J23" s="219">
        <v>1496.95</v>
      </c>
      <c r="K23" s="219">
        <v>1509.6000000000001</v>
      </c>
      <c r="L23" s="219">
        <v>1518.0500000000002</v>
      </c>
      <c r="M23" s="220">
        <v>1501.15</v>
      </c>
      <c r="N23" s="220">
        <v>1480.05</v>
      </c>
      <c r="O23" s="220">
        <v>29200800</v>
      </c>
      <c r="P23" s="221">
        <v>3.5628151721113792E-4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4983.1000000000004</v>
      </c>
      <c r="F24" s="217">
        <v>4997.6166666666659</v>
      </c>
      <c r="G24" s="219">
        <v>4960.5333333333319</v>
      </c>
      <c r="H24" s="219">
        <v>4937.9666666666662</v>
      </c>
      <c r="I24" s="219">
        <v>4900.8833333333323</v>
      </c>
      <c r="J24" s="219">
        <v>5020.1833333333316</v>
      </c>
      <c r="K24" s="219">
        <v>5057.2666666666655</v>
      </c>
      <c r="L24" s="219">
        <v>5079.8333333333312</v>
      </c>
      <c r="M24" s="220">
        <v>5034.7</v>
      </c>
      <c r="N24" s="220">
        <v>4975.05</v>
      </c>
      <c r="O24" s="220">
        <v>1479800</v>
      </c>
      <c r="P24" s="221">
        <v>1.1898249452954049E-2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698.65</v>
      </c>
      <c r="F25" s="217">
        <v>690.73333333333323</v>
      </c>
      <c r="G25" s="219">
        <v>674.91666666666652</v>
      </c>
      <c r="H25" s="219">
        <v>651.18333333333328</v>
      </c>
      <c r="I25" s="219">
        <v>635.36666666666656</v>
      </c>
      <c r="J25" s="219">
        <v>714.46666666666647</v>
      </c>
      <c r="K25" s="219">
        <v>730.2833333333333</v>
      </c>
      <c r="L25" s="219">
        <v>754.01666666666642</v>
      </c>
      <c r="M25" s="220">
        <v>706.55</v>
      </c>
      <c r="N25" s="220">
        <v>667</v>
      </c>
      <c r="O25" s="220">
        <v>37136700</v>
      </c>
      <c r="P25" s="221">
        <v>1.1794419106468539E-2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6182.9</v>
      </c>
      <c r="F26" s="217">
        <v>6179.8</v>
      </c>
      <c r="G26" s="219">
        <v>6153.1</v>
      </c>
      <c r="H26" s="219">
        <v>6123.3</v>
      </c>
      <c r="I26" s="219">
        <v>6096.6</v>
      </c>
      <c r="J26" s="219">
        <v>6209.6</v>
      </c>
      <c r="K26" s="219">
        <v>6236.2999999999993</v>
      </c>
      <c r="L26" s="219">
        <v>6266.1</v>
      </c>
      <c r="M26" s="220">
        <v>6206.5</v>
      </c>
      <c r="N26" s="220">
        <v>6150</v>
      </c>
      <c r="O26" s="220">
        <v>2081875</v>
      </c>
      <c r="P26" s="221">
        <v>3.6016421995521276E-2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543.5</v>
      </c>
      <c r="F27" s="217">
        <v>540.2166666666667</v>
      </c>
      <c r="G27" s="219">
        <v>534.03333333333342</v>
      </c>
      <c r="H27" s="219">
        <v>524.56666666666672</v>
      </c>
      <c r="I27" s="219">
        <v>518.38333333333344</v>
      </c>
      <c r="J27" s="219">
        <v>549.68333333333339</v>
      </c>
      <c r="K27" s="219">
        <v>555.86666666666679</v>
      </c>
      <c r="L27" s="219">
        <v>565.33333333333337</v>
      </c>
      <c r="M27" s="220">
        <v>546.4</v>
      </c>
      <c r="N27" s="220">
        <v>530.75</v>
      </c>
      <c r="O27" s="220">
        <v>15116400</v>
      </c>
      <c r="P27" s="221">
        <v>3.8663707510804814E-2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240.35</v>
      </c>
      <c r="F28" s="217">
        <v>240.61666666666667</v>
      </c>
      <c r="G28" s="219">
        <v>236.58333333333334</v>
      </c>
      <c r="H28" s="219">
        <v>232.81666666666666</v>
      </c>
      <c r="I28" s="219">
        <v>228.78333333333333</v>
      </c>
      <c r="J28" s="219">
        <v>244.38333333333335</v>
      </c>
      <c r="K28" s="219">
        <v>248.41666666666666</v>
      </c>
      <c r="L28" s="219">
        <v>252.18333333333337</v>
      </c>
      <c r="M28" s="220">
        <v>244.65</v>
      </c>
      <c r="N28" s="220">
        <v>236.85</v>
      </c>
      <c r="O28" s="220">
        <v>77745000</v>
      </c>
      <c r="P28" s="221">
        <v>6.3543091655266754E-2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2944.35</v>
      </c>
      <c r="F29" s="217">
        <v>2935.1333333333337</v>
      </c>
      <c r="G29" s="219">
        <v>2913.2666666666673</v>
      </c>
      <c r="H29" s="219">
        <v>2882.1833333333338</v>
      </c>
      <c r="I29" s="219">
        <v>2860.3166666666675</v>
      </c>
      <c r="J29" s="219">
        <v>2966.2166666666672</v>
      </c>
      <c r="K29" s="219">
        <v>2988.083333333333</v>
      </c>
      <c r="L29" s="219">
        <v>3019.166666666667</v>
      </c>
      <c r="M29" s="220">
        <v>2957</v>
      </c>
      <c r="N29" s="220">
        <v>2904.05</v>
      </c>
      <c r="O29" s="220">
        <v>12100400</v>
      </c>
      <c r="P29" s="221">
        <v>1.4844759045238774E-2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2391.0500000000002</v>
      </c>
      <c r="F30" s="217">
        <v>2382.9333333333334</v>
      </c>
      <c r="G30" s="219">
        <v>2368.166666666667</v>
      </c>
      <c r="H30" s="219">
        <v>2345.2833333333338</v>
      </c>
      <c r="I30" s="219">
        <v>2330.5166666666673</v>
      </c>
      <c r="J30" s="219">
        <v>2405.8166666666666</v>
      </c>
      <c r="K30" s="219">
        <v>2420.583333333333</v>
      </c>
      <c r="L30" s="219">
        <v>2443.4666666666662</v>
      </c>
      <c r="M30" s="220">
        <v>2397.6999999999998</v>
      </c>
      <c r="N30" s="220">
        <v>2360.0500000000002</v>
      </c>
      <c r="O30" s="220">
        <v>2622949</v>
      </c>
      <c r="P30" s="221">
        <v>-3.7635907443546138E-3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45498</v>
      </c>
      <c r="E31" s="217">
        <v>6609.2</v>
      </c>
      <c r="F31" s="217">
        <v>6586.5166666666664</v>
      </c>
      <c r="G31" s="219">
        <v>6531.6333333333332</v>
      </c>
      <c r="H31" s="219">
        <v>6454.0666666666666</v>
      </c>
      <c r="I31" s="219">
        <v>6399.1833333333334</v>
      </c>
      <c r="J31" s="219">
        <v>6664.083333333333</v>
      </c>
      <c r="K31" s="219">
        <v>6718.9666666666662</v>
      </c>
      <c r="L31" s="219">
        <v>6796.5333333333328</v>
      </c>
      <c r="M31" s="220">
        <v>6641.4</v>
      </c>
      <c r="N31" s="220">
        <v>6508.95</v>
      </c>
      <c r="O31" s="220">
        <v>558500</v>
      </c>
      <c r="P31" s="221">
        <v>-7.2875933167436896E-3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668.25</v>
      </c>
      <c r="F32" s="217">
        <v>666.13333333333333</v>
      </c>
      <c r="G32" s="219">
        <v>662.4666666666667</v>
      </c>
      <c r="H32" s="219">
        <v>656.68333333333339</v>
      </c>
      <c r="I32" s="219">
        <v>653.01666666666677</v>
      </c>
      <c r="J32" s="219">
        <v>671.91666666666663</v>
      </c>
      <c r="K32" s="219">
        <v>675.58333333333337</v>
      </c>
      <c r="L32" s="219">
        <v>681.36666666666656</v>
      </c>
      <c r="M32" s="220">
        <v>669.8</v>
      </c>
      <c r="N32" s="220">
        <v>660.35</v>
      </c>
      <c r="O32" s="220">
        <v>22936000</v>
      </c>
      <c r="P32" s="221">
        <v>1.878303411523173E-3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1220.4000000000001</v>
      </c>
      <c r="F33" s="217">
        <v>1220.8500000000001</v>
      </c>
      <c r="G33" s="219">
        <v>1210.7000000000003</v>
      </c>
      <c r="H33" s="219">
        <v>1201.0000000000002</v>
      </c>
      <c r="I33" s="219">
        <v>1190.8500000000004</v>
      </c>
      <c r="J33" s="219">
        <v>1230.5500000000002</v>
      </c>
      <c r="K33" s="219">
        <v>1240.7000000000003</v>
      </c>
      <c r="L33" s="219">
        <v>1250.4000000000001</v>
      </c>
      <c r="M33" s="220">
        <v>1231</v>
      </c>
      <c r="N33" s="220">
        <v>1211.1500000000001</v>
      </c>
      <c r="O33" s="220">
        <v>13029500</v>
      </c>
      <c r="P33" s="221">
        <v>-1.8118231997640416E-3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1265.25</v>
      </c>
      <c r="F34" s="217">
        <v>1268.1000000000001</v>
      </c>
      <c r="G34" s="219">
        <v>1259.2000000000003</v>
      </c>
      <c r="H34" s="219">
        <v>1253.1500000000001</v>
      </c>
      <c r="I34" s="219">
        <v>1244.2500000000002</v>
      </c>
      <c r="J34" s="219">
        <v>1274.1500000000003</v>
      </c>
      <c r="K34" s="219">
        <v>1283.0500000000004</v>
      </c>
      <c r="L34" s="219">
        <v>1289.1000000000004</v>
      </c>
      <c r="M34" s="220">
        <v>1277</v>
      </c>
      <c r="N34" s="220">
        <v>1262.05</v>
      </c>
      <c r="O34" s="220">
        <v>42472500</v>
      </c>
      <c r="P34" s="221">
        <v>-1.916748455631892E-2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9594.7999999999993</v>
      </c>
      <c r="F35" s="217">
        <v>9641.0499999999993</v>
      </c>
      <c r="G35" s="219">
        <v>9523.7999999999993</v>
      </c>
      <c r="H35" s="219">
        <v>9452.7999999999993</v>
      </c>
      <c r="I35" s="219">
        <v>9335.5499999999993</v>
      </c>
      <c r="J35" s="219">
        <v>9712.0499999999993</v>
      </c>
      <c r="K35" s="219">
        <v>9829.2999999999993</v>
      </c>
      <c r="L35" s="219">
        <v>9900.2999999999993</v>
      </c>
      <c r="M35" s="220">
        <v>9758.2999999999993</v>
      </c>
      <c r="N35" s="220">
        <v>9570.0499999999993</v>
      </c>
      <c r="O35" s="220">
        <v>2134350</v>
      </c>
      <c r="P35" s="221">
        <v>3.4497800719764438E-2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1590.65</v>
      </c>
      <c r="F36" s="217">
        <v>1592.1833333333334</v>
      </c>
      <c r="G36" s="219">
        <v>1585.8666666666668</v>
      </c>
      <c r="H36" s="219">
        <v>1581.0833333333335</v>
      </c>
      <c r="I36" s="219">
        <v>1574.7666666666669</v>
      </c>
      <c r="J36" s="219">
        <v>1596.9666666666667</v>
      </c>
      <c r="K36" s="219">
        <v>1603.2833333333333</v>
      </c>
      <c r="L36" s="219">
        <v>1608.0666666666666</v>
      </c>
      <c r="M36" s="220">
        <v>1598.5</v>
      </c>
      <c r="N36" s="220">
        <v>1587.4</v>
      </c>
      <c r="O36" s="220">
        <v>13076500</v>
      </c>
      <c r="P36" s="221">
        <v>5.1376884422110553E-2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7315.85</v>
      </c>
      <c r="F37" s="217">
        <v>7256.3499999999995</v>
      </c>
      <c r="G37" s="219">
        <v>7164.6999999999989</v>
      </c>
      <c r="H37" s="219">
        <v>7013.5499999999993</v>
      </c>
      <c r="I37" s="219">
        <v>6921.8999999999987</v>
      </c>
      <c r="J37" s="219">
        <v>7407.4999999999991</v>
      </c>
      <c r="K37" s="219">
        <v>7499.1499999999987</v>
      </c>
      <c r="L37" s="219">
        <v>7650.2999999999993</v>
      </c>
      <c r="M37" s="220">
        <v>7348</v>
      </c>
      <c r="N37" s="220">
        <v>7105.2</v>
      </c>
      <c r="O37" s="220">
        <v>8239625</v>
      </c>
      <c r="P37" s="221">
        <v>9.2632288094071525E-3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3208.7</v>
      </c>
      <c r="F38" s="217">
        <v>3223.6166666666663</v>
      </c>
      <c r="G38" s="219">
        <v>3187.1333333333328</v>
      </c>
      <c r="H38" s="219">
        <v>3165.5666666666666</v>
      </c>
      <c r="I38" s="219">
        <v>3129.083333333333</v>
      </c>
      <c r="J38" s="219">
        <v>3245.1833333333325</v>
      </c>
      <c r="K38" s="219">
        <v>3281.6666666666661</v>
      </c>
      <c r="L38" s="219">
        <v>3303.2333333333322</v>
      </c>
      <c r="M38" s="220">
        <v>3260.1</v>
      </c>
      <c r="N38" s="220">
        <v>3202.05</v>
      </c>
      <c r="O38" s="220">
        <v>1989900</v>
      </c>
      <c r="P38" s="221">
        <v>4.1777917386524269E-2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437.4</v>
      </c>
      <c r="F39" s="217">
        <v>436.84999999999997</v>
      </c>
      <c r="G39" s="219">
        <v>433.49999999999994</v>
      </c>
      <c r="H39" s="219">
        <v>429.59999999999997</v>
      </c>
      <c r="I39" s="219">
        <v>426.24999999999994</v>
      </c>
      <c r="J39" s="219">
        <v>440.74999999999994</v>
      </c>
      <c r="K39" s="219">
        <v>444.09999999999997</v>
      </c>
      <c r="L39" s="219">
        <v>447.99999999999994</v>
      </c>
      <c r="M39" s="220">
        <v>440.2</v>
      </c>
      <c r="N39" s="220">
        <v>432.95</v>
      </c>
      <c r="O39" s="220">
        <v>9790400</v>
      </c>
      <c r="P39" s="221">
        <v>1.0903684123575086E-2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207.4</v>
      </c>
      <c r="F40" s="217">
        <v>206.78333333333333</v>
      </c>
      <c r="G40" s="219">
        <v>205.41666666666666</v>
      </c>
      <c r="H40" s="219">
        <v>203.43333333333334</v>
      </c>
      <c r="I40" s="219">
        <v>202.06666666666666</v>
      </c>
      <c r="J40" s="219">
        <v>208.76666666666665</v>
      </c>
      <c r="K40" s="219">
        <v>210.13333333333333</v>
      </c>
      <c r="L40" s="219">
        <v>212.11666666666665</v>
      </c>
      <c r="M40" s="220">
        <v>208.15</v>
      </c>
      <c r="N40" s="220">
        <v>204.8</v>
      </c>
      <c r="O40" s="220">
        <v>102099200</v>
      </c>
      <c r="P40" s="221">
        <v>3.4586466165413533E-2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274.10000000000002</v>
      </c>
      <c r="F41" s="217">
        <v>275.16666666666669</v>
      </c>
      <c r="G41" s="219">
        <v>272.53333333333336</v>
      </c>
      <c r="H41" s="219">
        <v>270.9666666666667</v>
      </c>
      <c r="I41" s="219">
        <v>268.33333333333337</v>
      </c>
      <c r="J41" s="219">
        <v>276.73333333333335</v>
      </c>
      <c r="K41" s="219">
        <v>279.36666666666667</v>
      </c>
      <c r="L41" s="219">
        <v>280.93333333333334</v>
      </c>
      <c r="M41" s="220">
        <v>277.8</v>
      </c>
      <c r="N41" s="220">
        <v>273.60000000000002</v>
      </c>
      <c r="O41" s="220">
        <v>156841425</v>
      </c>
      <c r="P41" s="221">
        <v>1.3246409674981103E-2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1506.55</v>
      </c>
      <c r="F42" s="217">
        <v>1512.9833333333333</v>
      </c>
      <c r="G42" s="219">
        <v>1492.9166666666667</v>
      </c>
      <c r="H42" s="219">
        <v>1479.2833333333333</v>
      </c>
      <c r="I42" s="219">
        <v>1459.2166666666667</v>
      </c>
      <c r="J42" s="219">
        <v>1526.6166666666668</v>
      </c>
      <c r="K42" s="219">
        <v>1546.6833333333334</v>
      </c>
      <c r="L42" s="219">
        <v>1560.3166666666668</v>
      </c>
      <c r="M42" s="220">
        <v>1533.05</v>
      </c>
      <c r="N42" s="220">
        <v>1499.35</v>
      </c>
      <c r="O42" s="220">
        <v>3717000</v>
      </c>
      <c r="P42" s="221">
        <v>0.1109616677874916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309.95</v>
      </c>
      <c r="F43" s="217">
        <v>310.26666666666665</v>
      </c>
      <c r="G43" s="219">
        <v>307.08333333333331</v>
      </c>
      <c r="H43" s="219">
        <v>304.21666666666664</v>
      </c>
      <c r="I43" s="219">
        <v>301.0333333333333</v>
      </c>
      <c r="J43" s="219">
        <v>313.13333333333333</v>
      </c>
      <c r="K43" s="219">
        <v>316.31666666666672</v>
      </c>
      <c r="L43" s="219">
        <v>319.18333333333334</v>
      </c>
      <c r="M43" s="220">
        <v>313.45</v>
      </c>
      <c r="N43" s="220">
        <v>307.39999999999998</v>
      </c>
      <c r="O43" s="220">
        <v>156456450</v>
      </c>
      <c r="P43" s="221">
        <v>4.1866732459053729E-2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509.8</v>
      </c>
      <c r="F44" s="217">
        <v>509.06666666666666</v>
      </c>
      <c r="G44" s="219">
        <v>506.2833333333333</v>
      </c>
      <c r="H44" s="219">
        <v>502.76666666666665</v>
      </c>
      <c r="I44" s="219">
        <v>499.98333333333329</v>
      </c>
      <c r="J44" s="219">
        <v>512.58333333333326</v>
      </c>
      <c r="K44" s="219">
        <v>515.36666666666679</v>
      </c>
      <c r="L44" s="219">
        <v>518.88333333333333</v>
      </c>
      <c r="M44" s="220">
        <v>511.85</v>
      </c>
      <c r="N44" s="220">
        <v>505.55</v>
      </c>
      <c r="O44" s="220">
        <v>20137920</v>
      </c>
      <c r="P44" s="221">
        <v>-5.2410901467505244E-4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1671.55</v>
      </c>
      <c r="F45" s="217">
        <v>1679.9166666666667</v>
      </c>
      <c r="G45" s="219">
        <v>1658.0333333333335</v>
      </c>
      <c r="H45" s="219">
        <v>1644.5166666666669</v>
      </c>
      <c r="I45" s="219">
        <v>1622.6333333333337</v>
      </c>
      <c r="J45" s="219">
        <v>1693.4333333333334</v>
      </c>
      <c r="K45" s="219">
        <v>1715.3166666666666</v>
      </c>
      <c r="L45" s="219">
        <v>1728.8333333333333</v>
      </c>
      <c r="M45" s="220">
        <v>1701.8</v>
      </c>
      <c r="N45" s="220">
        <v>1666.4</v>
      </c>
      <c r="O45" s="220">
        <v>6926500</v>
      </c>
      <c r="P45" s="221">
        <v>3.2188361522986361E-2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1462.5</v>
      </c>
      <c r="F46" s="217">
        <v>1463.6833333333334</v>
      </c>
      <c r="G46" s="219">
        <v>1452.8166666666668</v>
      </c>
      <c r="H46" s="219">
        <v>1443.1333333333334</v>
      </c>
      <c r="I46" s="219">
        <v>1432.2666666666669</v>
      </c>
      <c r="J46" s="219">
        <v>1473.3666666666668</v>
      </c>
      <c r="K46" s="219">
        <v>1484.2333333333336</v>
      </c>
      <c r="L46" s="219">
        <v>1493.9166666666667</v>
      </c>
      <c r="M46" s="220">
        <v>1474.55</v>
      </c>
      <c r="N46" s="220">
        <v>1454</v>
      </c>
      <c r="O46" s="220">
        <v>46633600</v>
      </c>
      <c r="P46" s="221">
        <v>-7.328393453301848E-4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304.5</v>
      </c>
      <c r="F47" s="217">
        <v>303.13333333333333</v>
      </c>
      <c r="G47" s="219">
        <v>300.21666666666664</v>
      </c>
      <c r="H47" s="219">
        <v>295.93333333333334</v>
      </c>
      <c r="I47" s="219">
        <v>293.01666666666665</v>
      </c>
      <c r="J47" s="219">
        <v>307.41666666666663</v>
      </c>
      <c r="K47" s="219">
        <v>310.33333333333337</v>
      </c>
      <c r="L47" s="219">
        <v>314.61666666666662</v>
      </c>
      <c r="M47" s="220">
        <v>306.05</v>
      </c>
      <c r="N47" s="220">
        <v>298.85000000000002</v>
      </c>
      <c r="O47" s="220">
        <v>80474625</v>
      </c>
      <c r="P47" s="221">
        <v>8.8853786158554649E-3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359.65</v>
      </c>
      <c r="F48" s="217">
        <v>357.0333333333333</v>
      </c>
      <c r="G48" s="219">
        <v>352.56666666666661</v>
      </c>
      <c r="H48" s="219">
        <v>345.48333333333329</v>
      </c>
      <c r="I48" s="219">
        <v>341.01666666666659</v>
      </c>
      <c r="J48" s="219">
        <v>364.11666666666662</v>
      </c>
      <c r="K48" s="219">
        <v>368.58333333333331</v>
      </c>
      <c r="L48" s="219">
        <v>375.66666666666663</v>
      </c>
      <c r="M48" s="220">
        <v>361.5</v>
      </c>
      <c r="N48" s="220">
        <v>349.95</v>
      </c>
      <c r="O48" s="220">
        <v>53400000</v>
      </c>
      <c r="P48" s="221">
        <v>3.6088474970896393E-2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33732.1</v>
      </c>
      <c r="F49" s="217">
        <v>33659.550000000003</v>
      </c>
      <c r="G49" s="219">
        <v>33429.100000000006</v>
      </c>
      <c r="H49" s="219">
        <v>33126.100000000006</v>
      </c>
      <c r="I49" s="219">
        <v>32895.650000000009</v>
      </c>
      <c r="J49" s="219">
        <v>33962.550000000003</v>
      </c>
      <c r="K49" s="219">
        <v>34193</v>
      </c>
      <c r="L49" s="219">
        <v>34496</v>
      </c>
      <c r="M49" s="220">
        <v>33890</v>
      </c>
      <c r="N49" s="220">
        <v>33356.550000000003</v>
      </c>
      <c r="O49" s="220">
        <v>305175</v>
      </c>
      <c r="P49" s="221">
        <v>7.7602575745067282E-3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306.60000000000002</v>
      </c>
      <c r="F50" s="217">
        <v>306.48333333333335</v>
      </c>
      <c r="G50" s="219">
        <v>304.56666666666672</v>
      </c>
      <c r="H50" s="219">
        <v>302.53333333333336</v>
      </c>
      <c r="I50" s="219">
        <v>300.61666666666673</v>
      </c>
      <c r="J50" s="219">
        <v>308.51666666666671</v>
      </c>
      <c r="K50" s="219">
        <v>310.43333333333334</v>
      </c>
      <c r="L50" s="219">
        <v>312.4666666666667</v>
      </c>
      <c r="M50" s="220">
        <v>308.39999999999998</v>
      </c>
      <c r="N50" s="220">
        <v>304.45</v>
      </c>
      <c r="O50" s="220">
        <v>64632600</v>
      </c>
      <c r="P50" s="221">
        <v>-1.2023992956196347E-2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5513.45</v>
      </c>
      <c r="F51" s="217">
        <v>5499.8166666666666</v>
      </c>
      <c r="G51" s="219">
        <v>5479.6333333333332</v>
      </c>
      <c r="H51" s="219">
        <v>5445.8166666666666</v>
      </c>
      <c r="I51" s="219">
        <v>5425.6333333333332</v>
      </c>
      <c r="J51" s="219">
        <v>5533.6333333333332</v>
      </c>
      <c r="K51" s="219">
        <v>5553.8166666666657</v>
      </c>
      <c r="L51" s="219">
        <v>5587.6333333333332</v>
      </c>
      <c r="M51" s="220">
        <v>5520</v>
      </c>
      <c r="N51" s="220">
        <v>5466</v>
      </c>
      <c r="O51" s="220">
        <v>2641200</v>
      </c>
      <c r="P51" s="221">
        <v>2.3007204276086452E-2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716.75</v>
      </c>
      <c r="F52" s="217">
        <v>711.01666666666677</v>
      </c>
      <c r="G52" s="219">
        <v>697.43333333333351</v>
      </c>
      <c r="H52" s="219">
        <v>678.11666666666679</v>
      </c>
      <c r="I52" s="219">
        <v>664.53333333333353</v>
      </c>
      <c r="J52" s="219">
        <v>730.33333333333348</v>
      </c>
      <c r="K52" s="219">
        <v>743.91666666666674</v>
      </c>
      <c r="L52" s="219">
        <v>763.23333333333346</v>
      </c>
      <c r="M52" s="220">
        <v>724.6</v>
      </c>
      <c r="N52" s="220">
        <v>691.7</v>
      </c>
      <c r="O52" s="220">
        <v>14140000</v>
      </c>
      <c r="P52" s="221">
        <v>-3.236843906110997E-2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119.15</v>
      </c>
      <c r="F53" s="217">
        <v>119.61666666666667</v>
      </c>
      <c r="G53" s="219">
        <v>118.23333333333335</v>
      </c>
      <c r="H53" s="219">
        <v>117.31666666666668</v>
      </c>
      <c r="I53" s="219">
        <v>115.93333333333335</v>
      </c>
      <c r="J53" s="219">
        <v>120.53333333333335</v>
      </c>
      <c r="K53" s="219">
        <v>121.91666666666667</v>
      </c>
      <c r="L53" s="219">
        <v>122.83333333333334</v>
      </c>
      <c r="M53" s="220">
        <v>121</v>
      </c>
      <c r="N53" s="220">
        <v>118.7</v>
      </c>
      <c r="O53" s="220">
        <v>252254250</v>
      </c>
      <c r="P53" s="221">
        <v>1.323102784480655E-2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926.6</v>
      </c>
      <c r="F54" s="217">
        <v>927.30000000000007</v>
      </c>
      <c r="G54" s="219">
        <v>917.20000000000016</v>
      </c>
      <c r="H54" s="219">
        <v>907.80000000000007</v>
      </c>
      <c r="I54" s="219">
        <v>897.70000000000016</v>
      </c>
      <c r="J54" s="219">
        <v>936.70000000000016</v>
      </c>
      <c r="K54" s="219">
        <v>946.80000000000007</v>
      </c>
      <c r="L54" s="219">
        <v>956.20000000000016</v>
      </c>
      <c r="M54" s="220">
        <v>937.4</v>
      </c>
      <c r="N54" s="220">
        <v>917.9</v>
      </c>
      <c r="O54" s="220">
        <v>5474625</v>
      </c>
      <c r="P54" s="221">
        <v>6.405154443812773E-2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45498</v>
      </c>
      <c r="E55" s="217">
        <v>525.4</v>
      </c>
      <c r="F55" s="217">
        <v>519.38333333333333</v>
      </c>
      <c r="G55" s="219">
        <v>510.31666666666661</v>
      </c>
      <c r="H55" s="219">
        <v>495.23333333333329</v>
      </c>
      <c r="I55" s="219">
        <v>486.16666666666657</v>
      </c>
      <c r="J55" s="219">
        <v>534.4666666666667</v>
      </c>
      <c r="K55" s="219">
        <v>543.53333333333353</v>
      </c>
      <c r="L55" s="219">
        <v>558.61666666666667</v>
      </c>
      <c r="M55" s="220">
        <v>528.45000000000005</v>
      </c>
      <c r="N55" s="220">
        <v>504.3</v>
      </c>
      <c r="O55" s="220">
        <v>9473400</v>
      </c>
      <c r="P55" s="221">
        <v>3.165735567970205E-2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1442.55</v>
      </c>
      <c r="F56" s="217">
        <v>1437.95</v>
      </c>
      <c r="G56" s="219">
        <v>1425</v>
      </c>
      <c r="H56" s="219">
        <v>1407.45</v>
      </c>
      <c r="I56" s="219">
        <v>1394.5</v>
      </c>
      <c r="J56" s="219">
        <v>1455.5</v>
      </c>
      <c r="K56" s="219">
        <v>1468.4500000000003</v>
      </c>
      <c r="L56" s="219">
        <v>1486</v>
      </c>
      <c r="M56" s="220">
        <v>1450.9</v>
      </c>
      <c r="N56" s="220">
        <v>1420.4</v>
      </c>
      <c r="O56" s="220">
        <v>8287500</v>
      </c>
      <c r="P56" s="221">
        <v>-5.2762493404688322E-4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1488.95</v>
      </c>
      <c r="F57" s="217">
        <v>1491.1333333333332</v>
      </c>
      <c r="G57" s="219">
        <v>1480.1666666666665</v>
      </c>
      <c r="H57" s="219">
        <v>1471.3833333333332</v>
      </c>
      <c r="I57" s="219">
        <v>1460.4166666666665</v>
      </c>
      <c r="J57" s="219">
        <v>1499.9166666666665</v>
      </c>
      <c r="K57" s="219">
        <v>1510.8833333333332</v>
      </c>
      <c r="L57" s="219">
        <v>1519.6666666666665</v>
      </c>
      <c r="M57" s="220">
        <v>1502.1</v>
      </c>
      <c r="N57" s="220">
        <v>1482.35</v>
      </c>
      <c r="O57" s="220">
        <v>10604100</v>
      </c>
      <c r="P57" s="221">
        <v>3.7984348158045425E-2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477.9</v>
      </c>
      <c r="F58" s="217">
        <v>477.16666666666669</v>
      </c>
      <c r="G58" s="219">
        <v>474.83333333333337</v>
      </c>
      <c r="H58" s="219">
        <v>471.76666666666671</v>
      </c>
      <c r="I58" s="219">
        <v>469.43333333333339</v>
      </c>
      <c r="J58" s="219">
        <v>480.23333333333335</v>
      </c>
      <c r="K58" s="219">
        <v>482.56666666666672</v>
      </c>
      <c r="L58" s="219">
        <v>485.63333333333333</v>
      </c>
      <c r="M58" s="220">
        <v>479.5</v>
      </c>
      <c r="N58" s="220">
        <v>474.1</v>
      </c>
      <c r="O58" s="220">
        <v>59423700</v>
      </c>
      <c r="P58" s="221">
        <v>1.2342587292501431E-2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5534.3</v>
      </c>
      <c r="F59" s="217">
        <v>5498.3166666666657</v>
      </c>
      <c r="G59" s="219">
        <v>5418.6333333333314</v>
      </c>
      <c r="H59" s="219">
        <v>5302.9666666666653</v>
      </c>
      <c r="I59" s="219">
        <v>5223.283333333331</v>
      </c>
      <c r="J59" s="219">
        <v>5613.9833333333318</v>
      </c>
      <c r="K59" s="219">
        <v>5693.6666666666661</v>
      </c>
      <c r="L59" s="219">
        <v>5809.3333333333321</v>
      </c>
      <c r="M59" s="220">
        <v>5578</v>
      </c>
      <c r="N59" s="220">
        <v>5382.65</v>
      </c>
      <c r="O59" s="220">
        <v>2242950</v>
      </c>
      <c r="P59" s="221">
        <v>-5.5042972699696664E-2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2875</v>
      </c>
      <c r="F60" s="217">
        <v>2875.8666666666668</v>
      </c>
      <c r="G60" s="219">
        <v>2846.7333333333336</v>
      </c>
      <c r="H60" s="219">
        <v>2818.4666666666667</v>
      </c>
      <c r="I60" s="219">
        <v>2789.3333333333335</v>
      </c>
      <c r="J60" s="219">
        <v>2904.1333333333337</v>
      </c>
      <c r="K60" s="219">
        <v>2933.2666666666669</v>
      </c>
      <c r="L60" s="219">
        <v>2961.5333333333338</v>
      </c>
      <c r="M60" s="220">
        <v>2905</v>
      </c>
      <c r="N60" s="220">
        <v>2847.6</v>
      </c>
      <c r="O60" s="220">
        <v>2779000</v>
      </c>
      <c r="P60" s="221">
        <v>-2.1444417056938624E-2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1043.75</v>
      </c>
      <c r="F61" s="217">
        <v>1044.8500000000001</v>
      </c>
      <c r="G61" s="219">
        <v>1036.6000000000004</v>
      </c>
      <c r="H61" s="219">
        <v>1029.4500000000003</v>
      </c>
      <c r="I61" s="219">
        <v>1021.2000000000005</v>
      </c>
      <c r="J61" s="219">
        <v>1052.0000000000002</v>
      </c>
      <c r="K61" s="219">
        <v>1060.2499999999998</v>
      </c>
      <c r="L61" s="219">
        <v>1067.4000000000001</v>
      </c>
      <c r="M61" s="220">
        <v>1053.0999999999999</v>
      </c>
      <c r="N61" s="220">
        <v>1037.7</v>
      </c>
      <c r="O61" s="220">
        <v>12766000</v>
      </c>
      <c r="P61" s="221">
        <v>4.7337763557305769E-2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45498</v>
      </c>
      <c r="E62" s="217">
        <v>1575.65</v>
      </c>
      <c r="F62" s="217">
        <v>1573.6000000000001</v>
      </c>
      <c r="G62" s="219">
        <v>1556.2500000000002</v>
      </c>
      <c r="H62" s="219">
        <v>1536.8500000000001</v>
      </c>
      <c r="I62" s="219">
        <v>1519.5000000000002</v>
      </c>
      <c r="J62" s="219">
        <v>1593.0000000000002</v>
      </c>
      <c r="K62" s="219">
        <v>1610.3500000000001</v>
      </c>
      <c r="L62" s="219">
        <v>1629.7500000000002</v>
      </c>
      <c r="M62" s="220">
        <v>1590.95</v>
      </c>
      <c r="N62" s="220">
        <v>1554.2</v>
      </c>
      <c r="O62" s="220">
        <v>4104800</v>
      </c>
      <c r="P62" s="221">
        <v>1.7525594308519868E-2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415.7</v>
      </c>
      <c r="F63" s="217">
        <v>412.06666666666666</v>
      </c>
      <c r="G63" s="219">
        <v>407.43333333333334</v>
      </c>
      <c r="H63" s="219">
        <v>399.16666666666669</v>
      </c>
      <c r="I63" s="219">
        <v>394.53333333333336</v>
      </c>
      <c r="J63" s="219">
        <v>420.33333333333331</v>
      </c>
      <c r="K63" s="219">
        <v>424.96666666666664</v>
      </c>
      <c r="L63" s="219">
        <v>433.23333333333329</v>
      </c>
      <c r="M63" s="220">
        <v>416.7</v>
      </c>
      <c r="N63" s="220">
        <v>403.8</v>
      </c>
      <c r="O63" s="220">
        <v>22082400</v>
      </c>
      <c r="P63" s="221">
        <v>2.2503750625104183E-2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167.1</v>
      </c>
      <c r="F64" s="217">
        <v>167.5</v>
      </c>
      <c r="G64" s="219">
        <v>165.9</v>
      </c>
      <c r="H64" s="219">
        <v>164.70000000000002</v>
      </c>
      <c r="I64" s="219">
        <v>163.10000000000002</v>
      </c>
      <c r="J64" s="219">
        <v>168.7</v>
      </c>
      <c r="K64" s="219">
        <v>170.3</v>
      </c>
      <c r="L64" s="219">
        <v>171.49999999999997</v>
      </c>
      <c r="M64" s="220">
        <v>169.1</v>
      </c>
      <c r="N64" s="220">
        <v>166.3</v>
      </c>
      <c r="O64" s="220">
        <v>25345000</v>
      </c>
      <c r="P64" s="221">
        <v>2.4868580671249495E-2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3989.4</v>
      </c>
      <c r="F65" s="217">
        <v>3962.4</v>
      </c>
      <c r="G65" s="219">
        <v>3923.05</v>
      </c>
      <c r="H65" s="219">
        <v>3856.7000000000003</v>
      </c>
      <c r="I65" s="219">
        <v>3817.3500000000004</v>
      </c>
      <c r="J65" s="219">
        <v>4028.75</v>
      </c>
      <c r="K65" s="219">
        <v>4068.0999999999995</v>
      </c>
      <c r="L65" s="219">
        <v>4134.45</v>
      </c>
      <c r="M65" s="220">
        <v>4001.75</v>
      </c>
      <c r="N65" s="220">
        <v>3896.05</v>
      </c>
      <c r="O65" s="220">
        <v>4169400</v>
      </c>
      <c r="P65" s="221">
        <v>-1.9195483415666903E-2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611.15</v>
      </c>
      <c r="F66" s="217">
        <v>608.86666666666667</v>
      </c>
      <c r="G66" s="219">
        <v>604.33333333333337</v>
      </c>
      <c r="H66" s="219">
        <v>597.51666666666665</v>
      </c>
      <c r="I66" s="219">
        <v>592.98333333333335</v>
      </c>
      <c r="J66" s="219">
        <v>615.68333333333339</v>
      </c>
      <c r="K66" s="219">
        <v>620.2166666666667</v>
      </c>
      <c r="L66" s="219">
        <v>627.03333333333342</v>
      </c>
      <c r="M66" s="220">
        <v>613.4</v>
      </c>
      <c r="N66" s="220">
        <v>602.04999999999995</v>
      </c>
      <c r="O66" s="220">
        <v>17537500</v>
      </c>
      <c r="P66" s="221">
        <v>4.5106322044819935E-3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1857.95</v>
      </c>
      <c r="F67" s="217">
        <v>1845.2833333333335</v>
      </c>
      <c r="G67" s="219">
        <v>1818.9666666666672</v>
      </c>
      <c r="H67" s="219">
        <v>1779.9833333333336</v>
      </c>
      <c r="I67" s="219">
        <v>1753.6666666666672</v>
      </c>
      <c r="J67" s="219">
        <v>1884.2666666666671</v>
      </c>
      <c r="K67" s="219">
        <v>1910.5833333333333</v>
      </c>
      <c r="L67" s="219">
        <v>1949.5666666666671</v>
      </c>
      <c r="M67" s="220">
        <v>1871.6</v>
      </c>
      <c r="N67" s="220">
        <v>1806.3</v>
      </c>
      <c r="O67" s="220">
        <v>3712775</v>
      </c>
      <c r="P67" s="221">
        <v>-1.1784511784511785E-2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45498</v>
      </c>
      <c r="E68" s="217">
        <v>2637.9</v>
      </c>
      <c r="F68" s="217">
        <v>2608.2999999999997</v>
      </c>
      <c r="G68" s="219">
        <v>2552.5999999999995</v>
      </c>
      <c r="H68" s="219">
        <v>2467.2999999999997</v>
      </c>
      <c r="I68" s="219">
        <v>2411.5999999999995</v>
      </c>
      <c r="J68" s="219">
        <v>2693.5999999999995</v>
      </c>
      <c r="K68" s="219">
        <v>2749.2999999999993</v>
      </c>
      <c r="L68" s="219">
        <v>2834.5999999999995</v>
      </c>
      <c r="M68" s="220">
        <v>2664</v>
      </c>
      <c r="N68" s="220">
        <v>2523</v>
      </c>
      <c r="O68" s="220">
        <v>2031300</v>
      </c>
      <c r="P68" s="221">
        <v>0.11018199704869651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4626.6000000000004</v>
      </c>
      <c r="F69" s="217">
        <v>4607.3499999999995</v>
      </c>
      <c r="G69" s="219">
        <v>4580.7999999999993</v>
      </c>
      <c r="H69" s="219">
        <v>4535</v>
      </c>
      <c r="I69" s="219">
        <v>4508.45</v>
      </c>
      <c r="J69" s="219">
        <v>4653.1499999999987</v>
      </c>
      <c r="K69" s="219">
        <v>4679.7</v>
      </c>
      <c r="L69" s="219">
        <v>4725.4999999999982</v>
      </c>
      <c r="M69" s="220">
        <v>4633.8999999999996</v>
      </c>
      <c r="N69" s="220">
        <v>4561.55</v>
      </c>
      <c r="O69" s="220">
        <v>2167800</v>
      </c>
      <c r="P69" s="221">
        <v>4.2620216807189842E-3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12492.35</v>
      </c>
      <c r="F70" s="217">
        <v>12377.783333333333</v>
      </c>
      <c r="G70" s="219">
        <v>12220.566666666666</v>
      </c>
      <c r="H70" s="219">
        <v>11948.783333333333</v>
      </c>
      <c r="I70" s="219">
        <v>11791.566666666666</v>
      </c>
      <c r="J70" s="219">
        <v>12649.566666666666</v>
      </c>
      <c r="K70" s="219">
        <v>12806.783333333333</v>
      </c>
      <c r="L70" s="219">
        <v>13078.566666666666</v>
      </c>
      <c r="M70" s="220">
        <v>12535</v>
      </c>
      <c r="N70" s="220">
        <v>12106</v>
      </c>
      <c r="O70" s="220">
        <v>1729800</v>
      </c>
      <c r="P70" s="221">
        <v>2.2763554662094246E-2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831.15</v>
      </c>
      <c r="F71" s="217">
        <v>830.91666666666663</v>
      </c>
      <c r="G71" s="219">
        <v>824.83333333333326</v>
      </c>
      <c r="H71" s="219">
        <v>818.51666666666665</v>
      </c>
      <c r="I71" s="219">
        <v>812.43333333333328</v>
      </c>
      <c r="J71" s="219">
        <v>837.23333333333323</v>
      </c>
      <c r="K71" s="219">
        <v>843.31666666666649</v>
      </c>
      <c r="L71" s="219">
        <v>849.63333333333321</v>
      </c>
      <c r="M71" s="220">
        <v>837</v>
      </c>
      <c r="N71" s="220">
        <v>824.6</v>
      </c>
      <c r="O71" s="220">
        <v>46327050</v>
      </c>
      <c r="P71" s="221">
        <v>5.245162098780903E-3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6349.3</v>
      </c>
      <c r="F72" s="217">
        <v>6376.8</v>
      </c>
      <c r="G72" s="219">
        <v>6297.6</v>
      </c>
      <c r="H72" s="219">
        <v>6245.9000000000005</v>
      </c>
      <c r="I72" s="219">
        <v>6166.7000000000007</v>
      </c>
      <c r="J72" s="219">
        <v>6428.5</v>
      </c>
      <c r="K72" s="219">
        <v>6507.6999999999989</v>
      </c>
      <c r="L72" s="219">
        <v>6559.4</v>
      </c>
      <c r="M72" s="220">
        <v>6456</v>
      </c>
      <c r="N72" s="220">
        <v>6325.1</v>
      </c>
      <c r="O72" s="220">
        <v>2802875</v>
      </c>
      <c r="P72" s="221">
        <v>1.7793109709046344E-2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4667.1499999999996</v>
      </c>
      <c r="F73" s="217">
        <v>4693.5166666666664</v>
      </c>
      <c r="G73" s="219">
        <v>4629.083333333333</v>
      </c>
      <c r="H73" s="219">
        <v>4591.0166666666664</v>
      </c>
      <c r="I73" s="219">
        <v>4526.583333333333</v>
      </c>
      <c r="J73" s="219">
        <v>4731.583333333333</v>
      </c>
      <c r="K73" s="219">
        <v>4796.0166666666673</v>
      </c>
      <c r="L73" s="219">
        <v>4834.083333333333</v>
      </c>
      <c r="M73" s="220">
        <v>4757.95</v>
      </c>
      <c r="N73" s="220">
        <v>4655.45</v>
      </c>
      <c r="O73" s="220">
        <v>3367000</v>
      </c>
      <c r="P73" s="221">
        <v>2.8162240153903704E-2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4152.05</v>
      </c>
      <c r="F74" s="217">
        <v>4157.9333333333334</v>
      </c>
      <c r="G74" s="219">
        <v>4102.8666666666668</v>
      </c>
      <c r="H74" s="219">
        <v>4053.6833333333334</v>
      </c>
      <c r="I74" s="219">
        <v>3998.6166666666668</v>
      </c>
      <c r="J74" s="219">
        <v>4207.1166666666668</v>
      </c>
      <c r="K74" s="219">
        <v>4262.1833333333343</v>
      </c>
      <c r="L74" s="219">
        <v>4311.3666666666668</v>
      </c>
      <c r="M74" s="220">
        <v>4213</v>
      </c>
      <c r="N74" s="220">
        <v>4108.75</v>
      </c>
      <c r="O74" s="220">
        <v>1314225</v>
      </c>
      <c r="P74" s="221">
        <v>5.0473186119873821E-3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571.35</v>
      </c>
      <c r="F75" s="217">
        <v>569.33333333333337</v>
      </c>
      <c r="G75" s="219">
        <v>565.51666666666677</v>
      </c>
      <c r="H75" s="219">
        <v>559.68333333333339</v>
      </c>
      <c r="I75" s="219">
        <v>555.86666666666679</v>
      </c>
      <c r="J75" s="219">
        <v>575.16666666666674</v>
      </c>
      <c r="K75" s="219">
        <v>578.98333333333335</v>
      </c>
      <c r="L75" s="219">
        <v>584.81666666666672</v>
      </c>
      <c r="M75" s="220">
        <v>573.15</v>
      </c>
      <c r="N75" s="220">
        <v>563.5</v>
      </c>
      <c r="O75" s="220">
        <v>25214400</v>
      </c>
      <c r="P75" s="221">
        <v>2.0321946245174447E-2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178.9</v>
      </c>
      <c r="F76" s="217">
        <v>178.86666666666667</v>
      </c>
      <c r="G76" s="219">
        <v>177.63333333333335</v>
      </c>
      <c r="H76" s="219">
        <v>176.36666666666667</v>
      </c>
      <c r="I76" s="219">
        <v>175.13333333333335</v>
      </c>
      <c r="J76" s="219">
        <v>180.13333333333335</v>
      </c>
      <c r="K76" s="219">
        <v>181.3666666666667</v>
      </c>
      <c r="L76" s="219">
        <v>182.63333333333335</v>
      </c>
      <c r="M76" s="220">
        <v>180.1</v>
      </c>
      <c r="N76" s="220">
        <v>177.6</v>
      </c>
      <c r="O76" s="220">
        <v>90880000</v>
      </c>
      <c r="P76" s="221">
        <v>4.1988950276243093E-3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224.35</v>
      </c>
      <c r="F77" s="217">
        <v>222.71666666666667</v>
      </c>
      <c r="G77" s="219">
        <v>219.83333333333334</v>
      </c>
      <c r="H77" s="219">
        <v>215.31666666666666</v>
      </c>
      <c r="I77" s="219">
        <v>212.43333333333334</v>
      </c>
      <c r="J77" s="219">
        <v>227.23333333333335</v>
      </c>
      <c r="K77" s="219">
        <v>230.11666666666667</v>
      </c>
      <c r="L77" s="219">
        <v>234.63333333333335</v>
      </c>
      <c r="M77" s="220">
        <v>225.6</v>
      </c>
      <c r="N77" s="220">
        <v>218.2</v>
      </c>
      <c r="O77" s="220">
        <v>129303225</v>
      </c>
      <c r="P77" s="221">
        <v>1.246641590542719E-2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1271.7</v>
      </c>
      <c r="F78" s="217">
        <v>1260.4166666666667</v>
      </c>
      <c r="G78" s="219">
        <v>1243.8333333333335</v>
      </c>
      <c r="H78" s="219">
        <v>1215.9666666666667</v>
      </c>
      <c r="I78" s="219">
        <v>1199.3833333333334</v>
      </c>
      <c r="J78" s="219">
        <v>1288.2833333333335</v>
      </c>
      <c r="K78" s="219">
        <v>1304.866666666667</v>
      </c>
      <c r="L78" s="219">
        <v>1332.7333333333336</v>
      </c>
      <c r="M78" s="220">
        <v>1277</v>
      </c>
      <c r="N78" s="220">
        <v>1232.55</v>
      </c>
      <c r="O78" s="220">
        <v>8277325</v>
      </c>
      <c r="P78" s="221">
        <v>-1.3479650911604597E-2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98.1</v>
      </c>
      <c r="F79" s="217">
        <v>97.533333333333346</v>
      </c>
      <c r="G79" s="219">
        <v>96.466666666666697</v>
      </c>
      <c r="H79" s="219">
        <v>94.833333333333357</v>
      </c>
      <c r="I79" s="219">
        <v>93.766666666666708</v>
      </c>
      <c r="J79" s="219">
        <v>99.166666666666686</v>
      </c>
      <c r="K79" s="219">
        <v>100.23333333333332</v>
      </c>
      <c r="L79" s="219">
        <v>101.86666666666667</v>
      </c>
      <c r="M79" s="220">
        <v>98.6</v>
      </c>
      <c r="N79" s="220">
        <v>95.9</v>
      </c>
      <c r="O79" s="220">
        <v>220916250</v>
      </c>
      <c r="P79" s="221">
        <v>7.6974393185200388E-3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45498</v>
      </c>
      <c r="E80" s="217">
        <v>729.35</v>
      </c>
      <c r="F80" s="217">
        <v>727.51666666666677</v>
      </c>
      <c r="G80" s="219">
        <v>720.58333333333348</v>
      </c>
      <c r="H80" s="219">
        <v>711.81666666666672</v>
      </c>
      <c r="I80" s="219">
        <v>704.88333333333344</v>
      </c>
      <c r="J80" s="219">
        <v>736.28333333333353</v>
      </c>
      <c r="K80" s="219">
        <v>743.2166666666667</v>
      </c>
      <c r="L80" s="219">
        <v>751.98333333333358</v>
      </c>
      <c r="M80" s="220">
        <v>734.45</v>
      </c>
      <c r="N80" s="220">
        <v>718.75</v>
      </c>
      <c r="O80" s="220">
        <v>5866900</v>
      </c>
      <c r="P80" s="221">
        <v>5.914104670265196E-2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1403.7</v>
      </c>
      <c r="F81" s="217">
        <v>1396.1499999999999</v>
      </c>
      <c r="G81" s="219">
        <v>1385.2999999999997</v>
      </c>
      <c r="H81" s="219">
        <v>1366.8999999999999</v>
      </c>
      <c r="I81" s="219">
        <v>1356.0499999999997</v>
      </c>
      <c r="J81" s="219">
        <v>1414.5499999999997</v>
      </c>
      <c r="K81" s="219">
        <v>1425.3999999999996</v>
      </c>
      <c r="L81" s="219">
        <v>1443.7999999999997</v>
      </c>
      <c r="M81" s="220">
        <v>1407</v>
      </c>
      <c r="N81" s="220">
        <v>1377.75</v>
      </c>
      <c r="O81" s="220">
        <v>5723000</v>
      </c>
      <c r="P81" s="221">
        <v>-1.5567214242710932E-2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3181.45</v>
      </c>
      <c r="F82" s="217">
        <v>3219.7833333333328</v>
      </c>
      <c r="G82" s="219">
        <v>3134.3666666666659</v>
      </c>
      <c r="H82" s="219">
        <v>3087.2833333333328</v>
      </c>
      <c r="I82" s="219">
        <v>3001.8666666666659</v>
      </c>
      <c r="J82" s="219">
        <v>3266.8666666666659</v>
      </c>
      <c r="K82" s="219">
        <v>3352.2833333333328</v>
      </c>
      <c r="L82" s="219">
        <v>3399.3666666666659</v>
      </c>
      <c r="M82" s="220">
        <v>3305.2</v>
      </c>
      <c r="N82" s="220">
        <v>3172.7</v>
      </c>
      <c r="O82" s="220">
        <v>3403800</v>
      </c>
      <c r="P82" s="221">
        <v>4.3814255157662317E-2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497.95</v>
      </c>
      <c r="F83" s="217">
        <v>497.90000000000003</v>
      </c>
      <c r="G83" s="219">
        <v>494.30000000000007</v>
      </c>
      <c r="H83" s="219">
        <v>490.65000000000003</v>
      </c>
      <c r="I83" s="219">
        <v>487.05000000000007</v>
      </c>
      <c r="J83" s="219">
        <v>501.55000000000007</v>
      </c>
      <c r="K83" s="219">
        <v>505.15000000000009</v>
      </c>
      <c r="L83" s="219">
        <v>508.80000000000007</v>
      </c>
      <c r="M83" s="220">
        <v>501.5</v>
      </c>
      <c r="N83" s="220">
        <v>494.25</v>
      </c>
      <c r="O83" s="220">
        <v>9850000</v>
      </c>
      <c r="P83" s="221">
        <v>1.7141676992978108E-2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2736.3</v>
      </c>
      <c r="F84" s="217">
        <v>2720.3</v>
      </c>
      <c r="G84" s="219">
        <v>2690.8</v>
      </c>
      <c r="H84" s="219">
        <v>2645.3</v>
      </c>
      <c r="I84" s="219">
        <v>2615.8000000000002</v>
      </c>
      <c r="J84" s="219">
        <v>2765.8</v>
      </c>
      <c r="K84" s="219">
        <v>2795.3</v>
      </c>
      <c r="L84" s="219">
        <v>2840.8</v>
      </c>
      <c r="M84" s="220">
        <v>2749.8</v>
      </c>
      <c r="N84" s="220">
        <v>2674.8</v>
      </c>
      <c r="O84" s="220">
        <v>7909500</v>
      </c>
      <c r="P84" s="221">
        <v>-2.2130184830314644E-2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637.45000000000005</v>
      </c>
      <c r="F85" s="217">
        <v>630.94999999999993</v>
      </c>
      <c r="G85" s="219">
        <v>621.09999999999991</v>
      </c>
      <c r="H85" s="219">
        <v>604.75</v>
      </c>
      <c r="I85" s="219">
        <v>594.9</v>
      </c>
      <c r="J85" s="219">
        <v>647.29999999999984</v>
      </c>
      <c r="K85" s="219">
        <v>657.15</v>
      </c>
      <c r="L85" s="219">
        <v>673.49999999999977</v>
      </c>
      <c r="M85" s="220">
        <v>640.79999999999995</v>
      </c>
      <c r="N85" s="220">
        <v>614.6</v>
      </c>
      <c r="O85" s="220">
        <v>8453750</v>
      </c>
      <c r="P85" s="221">
        <v>-1.140184183598889E-2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5429.95</v>
      </c>
      <c r="F86" s="217">
        <v>5387.7</v>
      </c>
      <c r="G86" s="219">
        <v>5328.3499999999995</v>
      </c>
      <c r="H86" s="219">
        <v>5226.75</v>
      </c>
      <c r="I86" s="219">
        <v>5167.3999999999996</v>
      </c>
      <c r="J86" s="219">
        <v>5489.2999999999993</v>
      </c>
      <c r="K86" s="219">
        <v>5548.65</v>
      </c>
      <c r="L86" s="219">
        <v>5650.2499999999991</v>
      </c>
      <c r="M86" s="220">
        <v>5447.05</v>
      </c>
      <c r="N86" s="220">
        <v>5286.1</v>
      </c>
      <c r="O86" s="220">
        <v>13208700</v>
      </c>
      <c r="P86" s="221">
        <v>3.497802120307468E-2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1833.05</v>
      </c>
      <c r="F87" s="217">
        <v>1847.8500000000001</v>
      </c>
      <c r="G87" s="219">
        <v>1813.9500000000003</v>
      </c>
      <c r="H87" s="219">
        <v>1794.8500000000001</v>
      </c>
      <c r="I87" s="219">
        <v>1760.9500000000003</v>
      </c>
      <c r="J87" s="219">
        <v>1866.9500000000003</v>
      </c>
      <c r="K87" s="219">
        <v>1900.8500000000004</v>
      </c>
      <c r="L87" s="219">
        <v>1919.9500000000003</v>
      </c>
      <c r="M87" s="220">
        <v>1881.75</v>
      </c>
      <c r="N87" s="220">
        <v>1828.75</v>
      </c>
      <c r="O87" s="220">
        <v>7532500</v>
      </c>
      <c r="P87" s="221">
        <v>1.7954515228088841E-3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1463.7</v>
      </c>
      <c r="F88" s="217">
        <v>1461.8833333333332</v>
      </c>
      <c r="G88" s="219">
        <v>1448.1666666666665</v>
      </c>
      <c r="H88" s="219">
        <v>1432.6333333333332</v>
      </c>
      <c r="I88" s="219">
        <v>1418.9166666666665</v>
      </c>
      <c r="J88" s="219">
        <v>1477.4166666666665</v>
      </c>
      <c r="K88" s="219">
        <v>1491.1333333333332</v>
      </c>
      <c r="L88" s="219">
        <v>1506.6666666666665</v>
      </c>
      <c r="M88" s="220">
        <v>1475.6</v>
      </c>
      <c r="N88" s="220">
        <v>1446.35</v>
      </c>
      <c r="O88" s="220">
        <v>19690650</v>
      </c>
      <c r="P88" s="221">
        <v>2.1460863881475025E-2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4126.95</v>
      </c>
      <c r="F89" s="217">
        <v>4090.1166666666663</v>
      </c>
      <c r="G89" s="219">
        <v>4040.333333333333</v>
      </c>
      <c r="H89" s="219">
        <v>3953.7166666666667</v>
      </c>
      <c r="I89" s="219">
        <v>3903.9333333333334</v>
      </c>
      <c r="J89" s="219">
        <v>4176.7333333333327</v>
      </c>
      <c r="K89" s="219">
        <v>4226.5166666666664</v>
      </c>
      <c r="L89" s="219">
        <v>4313.1333333333323</v>
      </c>
      <c r="M89" s="220">
        <v>4139.8999999999996</v>
      </c>
      <c r="N89" s="220">
        <v>4003.5</v>
      </c>
      <c r="O89" s="220">
        <v>2552550</v>
      </c>
      <c r="P89" s="221">
        <v>-1.5105915036462553E-2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1713.7</v>
      </c>
      <c r="F90" s="217">
        <v>1706.3499999999997</v>
      </c>
      <c r="G90" s="219">
        <v>1696.6999999999994</v>
      </c>
      <c r="H90" s="219">
        <v>1679.6999999999996</v>
      </c>
      <c r="I90" s="219">
        <v>1670.0499999999993</v>
      </c>
      <c r="J90" s="219">
        <v>1723.3499999999995</v>
      </c>
      <c r="K90" s="219">
        <v>1732.9999999999995</v>
      </c>
      <c r="L90" s="219">
        <v>1749.9999999999995</v>
      </c>
      <c r="M90" s="220">
        <v>1716</v>
      </c>
      <c r="N90" s="220">
        <v>1689.35</v>
      </c>
      <c r="O90" s="220">
        <v>138450950</v>
      </c>
      <c r="P90" s="221">
        <v>8.784268465197545E-3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603.20000000000005</v>
      </c>
      <c r="F91" s="217">
        <v>600.63333333333333</v>
      </c>
      <c r="G91" s="219">
        <v>595.56666666666661</v>
      </c>
      <c r="H91" s="219">
        <v>587.93333333333328</v>
      </c>
      <c r="I91" s="219">
        <v>582.86666666666656</v>
      </c>
      <c r="J91" s="219">
        <v>608.26666666666665</v>
      </c>
      <c r="K91" s="219">
        <v>613.33333333333348</v>
      </c>
      <c r="L91" s="219">
        <v>620.9666666666667</v>
      </c>
      <c r="M91" s="220">
        <v>605.70000000000005</v>
      </c>
      <c r="N91" s="220">
        <v>593</v>
      </c>
      <c r="O91" s="220">
        <v>35602600</v>
      </c>
      <c r="P91" s="221">
        <v>3.410218253968254E-3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5641.7</v>
      </c>
      <c r="F92" s="217">
        <v>5676.9833333333327</v>
      </c>
      <c r="G92" s="219">
        <v>5587.3166666666657</v>
      </c>
      <c r="H92" s="219">
        <v>5532.9333333333334</v>
      </c>
      <c r="I92" s="219">
        <v>5443.2666666666664</v>
      </c>
      <c r="J92" s="219">
        <v>5731.366666666665</v>
      </c>
      <c r="K92" s="219">
        <v>5821.033333333331</v>
      </c>
      <c r="L92" s="219">
        <v>5875.4166666666642</v>
      </c>
      <c r="M92" s="220">
        <v>5766.65</v>
      </c>
      <c r="N92" s="220">
        <v>5622.6</v>
      </c>
      <c r="O92" s="220">
        <v>4290450</v>
      </c>
      <c r="P92" s="221">
        <v>0.10950349107835532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695.1</v>
      </c>
      <c r="F93" s="217">
        <v>697.41666666666663</v>
      </c>
      <c r="G93" s="219">
        <v>690.13333333333321</v>
      </c>
      <c r="H93" s="219">
        <v>685.16666666666663</v>
      </c>
      <c r="I93" s="219">
        <v>677.88333333333321</v>
      </c>
      <c r="J93" s="219">
        <v>702.38333333333321</v>
      </c>
      <c r="K93" s="219">
        <v>709.66666666666674</v>
      </c>
      <c r="L93" s="219">
        <v>714.63333333333321</v>
      </c>
      <c r="M93" s="220">
        <v>704.7</v>
      </c>
      <c r="N93" s="220">
        <v>692.45</v>
      </c>
      <c r="O93" s="220">
        <v>40219200</v>
      </c>
      <c r="P93" s="221">
        <v>1.1834319526627219E-2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324.5</v>
      </c>
      <c r="F94" s="217">
        <v>324.56666666666666</v>
      </c>
      <c r="G94" s="219">
        <v>321.23333333333335</v>
      </c>
      <c r="H94" s="219">
        <v>317.9666666666667</v>
      </c>
      <c r="I94" s="219">
        <v>314.63333333333338</v>
      </c>
      <c r="J94" s="219">
        <v>327.83333333333331</v>
      </c>
      <c r="K94" s="219">
        <v>331.16666666666669</v>
      </c>
      <c r="L94" s="219">
        <v>334.43333333333328</v>
      </c>
      <c r="M94" s="220">
        <v>327.9</v>
      </c>
      <c r="N94" s="220">
        <v>321.3</v>
      </c>
      <c r="O94" s="220">
        <v>38273950</v>
      </c>
      <c r="P94" s="221">
        <v>5.5852035967541486E-2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333.65</v>
      </c>
      <c r="F95" s="217">
        <v>333.90000000000003</v>
      </c>
      <c r="G95" s="219">
        <v>331.45000000000005</v>
      </c>
      <c r="H95" s="219">
        <v>329.25</v>
      </c>
      <c r="I95" s="219">
        <v>326.8</v>
      </c>
      <c r="J95" s="219">
        <v>336.10000000000008</v>
      </c>
      <c r="K95" s="219">
        <v>338.55</v>
      </c>
      <c r="L95" s="219">
        <v>340.75000000000011</v>
      </c>
      <c r="M95" s="220">
        <v>336.35</v>
      </c>
      <c r="N95" s="220">
        <v>331.7</v>
      </c>
      <c r="O95" s="220">
        <v>48618225</v>
      </c>
      <c r="P95" s="221">
        <v>1.862537123462028E-2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2515.15</v>
      </c>
      <c r="F96" s="217">
        <v>2505.7000000000003</v>
      </c>
      <c r="G96" s="219">
        <v>2479.5000000000005</v>
      </c>
      <c r="H96" s="219">
        <v>2443.8500000000004</v>
      </c>
      <c r="I96" s="219">
        <v>2417.6500000000005</v>
      </c>
      <c r="J96" s="219">
        <v>2541.3500000000004</v>
      </c>
      <c r="K96" s="219">
        <v>2567.5500000000002</v>
      </c>
      <c r="L96" s="219">
        <v>2603.2000000000003</v>
      </c>
      <c r="M96" s="220">
        <v>2531.9</v>
      </c>
      <c r="N96" s="220">
        <v>2470.0500000000002</v>
      </c>
      <c r="O96" s="220">
        <v>17463600</v>
      </c>
      <c r="P96" s="221">
        <v>-3.9992084041097019E-2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1214.0999999999999</v>
      </c>
      <c r="F97" s="217">
        <v>1209.4166666666667</v>
      </c>
      <c r="G97" s="219">
        <v>1201.9833333333336</v>
      </c>
      <c r="H97" s="219">
        <v>1189.8666666666668</v>
      </c>
      <c r="I97" s="219">
        <v>1182.4333333333336</v>
      </c>
      <c r="J97" s="219">
        <v>1221.5333333333335</v>
      </c>
      <c r="K97" s="219">
        <v>1228.9666666666665</v>
      </c>
      <c r="L97" s="219">
        <v>1241.0833333333335</v>
      </c>
      <c r="M97" s="220">
        <v>1216.8499999999999</v>
      </c>
      <c r="N97" s="220">
        <v>1197.3</v>
      </c>
      <c r="O97" s="220">
        <v>82699400</v>
      </c>
      <c r="P97" s="221">
        <v>3.2950048405998946E-3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1814.85</v>
      </c>
      <c r="F98" s="217">
        <v>1815.7666666666664</v>
      </c>
      <c r="G98" s="219">
        <v>1791.4333333333329</v>
      </c>
      <c r="H98" s="219">
        <v>1768.0166666666664</v>
      </c>
      <c r="I98" s="219">
        <v>1743.6833333333329</v>
      </c>
      <c r="J98" s="219">
        <v>1839.1833333333329</v>
      </c>
      <c r="K98" s="219">
        <v>1863.5166666666664</v>
      </c>
      <c r="L98" s="219">
        <v>1886.9333333333329</v>
      </c>
      <c r="M98" s="220">
        <v>1840.1</v>
      </c>
      <c r="N98" s="220">
        <v>1792.35</v>
      </c>
      <c r="O98" s="220">
        <v>4203500</v>
      </c>
      <c r="P98" s="221">
        <v>-4.6175704475491354E-3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620.95000000000005</v>
      </c>
      <c r="F99" s="217">
        <v>618.45000000000005</v>
      </c>
      <c r="G99" s="219">
        <v>607.45000000000005</v>
      </c>
      <c r="H99" s="219">
        <v>593.95000000000005</v>
      </c>
      <c r="I99" s="219">
        <v>582.95000000000005</v>
      </c>
      <c r="J99" s="219">
        <v>631.95000000000005</v>
      </c>
      <c r="K99" s="219">
        <v>642.95000000000005</v>
      </c>
      <c r="L99" s="219">
        <v>656.45</v>
      </c>
      <c r="M99" s="220">
        <v>629.45000000000005</v>
      </c>
      <c r="N99" s="220">
        <v>604.95000000000005</v>
      </c>
      <c r="O99" s="220">
        <v>12546000</v>
      </c>
      <c r="P99" s="221">
        <v>7.2254335260115606E-3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17.8</v>
      </c>
      <c r="F100" s="217">
        <v>17.8</v>
      </c>
      <c r="G100" s="219">
        <v>17.450000000000003</v>
      </c>
      <c r="H100" s="219">
        <v>17.100000000000001</v>
      </c>
      <c r="I100" s="219">
        <v>16.750000000000004</v>
      </c>
      <c r="J100" s="219">
        <v>18.150000000000002</v>
      </c>
      <c r="K100" s="219">
        <v>18.500000000000004</v>
      </c>
      <c r="L100" s="219">
        <v>18.850000000000001</v>
      </c>
      <c r="M100" s="220">
        <v>18.149999999999999</v>
      </c>
      <c r="N100" s="220">
        <v>17.45</v>
      </c>
      <c r="O100" s="220">
        <v>3903960000</v>
      </c>
      <c r="P100" s="221">
        <v>-1.1325303645775298E-2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121.05</v>
      </c>
      <c r="F101" s="217">
        <v>121.61666666666667</v>
      </c>
      <c r="G101" s="219">
        <v>120.23333333333335</v>
      </c>
      <c r="H101" s="219">
        <v>119.41666666666667</v>
      </c>
      <c r="I101" s="219">
        <v>118.03333333333335</v>
      </c>
      <c r="J101" s="219">
        <v>122.43333333333335</v>
      </c>
      <c r="K101" s="219">
        <v>123.81666666666668</v>
      </c>
      <c r="L101" s="219">
        <v>124.63333333333335</v>
      </c>
      <c r="M101" s="220">
        <v>123</v>
      </c>
      <c r="N101" s="220">
        <v>120.8</v>
      </c>
      <c r="O101" s="220">
        <v>108390000</v>
      </c>
      <c r="P101" s="221">
        <v>7.1682815898754207E-2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81.7</v>
      </c>
      <c r="F102" s="217">
        <v>81.95</v>
      </c>
      <c r="G102" s="219">
        <v>81.25</v>
      </c>
      <c r="H102" s="219">
        <v>80.8</v>
      </c>
      <c r="I102" s="219">
        <v>80.099999999999994</v>
      </c>
      <c r="J102" s="219">
        <v>82.4</v>
      </c>
      <c r="K102" s="219">
        <v>83.100000000000023</v>
      </c>
      <c r="L102" s="219">
        <v>83.550000000000011</v>
      </c>
      <c r="M102" s="220">
        <v>82.65</v>
      </c>
      <c r="N102" s="220">
        <v>81.5</v>
      </c>
      <c r="O102" s="220">
        <v>383527500</v>
      </c>
      <c r="P102" s="221">
        <v>4.8770483397936791E-2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190.6</v>
      </c>
      <c r="F103" s="217">
        <v>187.86666666666667</v>
      </c>
      <c r="G103" s="219">
        <v>184.48333333333335</v>
      </c>
      <c r="H103" s="219">
        <v>178.36666666666667</v>
      </c>
      <c r="I103" s="219">
        <v>174.98333333333335</v>
      </c>
      <c r="J103" s="219">
        <v>193.98333333333335</v>
      </c>
      <c r="K103" s="219">
        <v>197.36666666666667</v>
      </c>
      <c r="L103" s="219">
        <v>203.48333333333335</v>
      </c>
      <c r="M103" s="220">
        <v>191.25</v>
      </c>
      <c r="N103" s="220">
        <v>181.75</v>
      </c>
      <c r="O103" s="220">
        <v>77156250</v>
      </c>
      <c r="P103" s="221">
        <v>3.4023519951753949E-2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527.4</v>
      </c>
      <c r="F104" s="217">
        <v>521.05000000000007</v>
      </c>
      <c r="G104" s="219">
        <v>510.85000000000014</v>
      </c>
      <c r="H104" s="219">
        <v>494.30000000000007</v>
      </c>
      <c r="I104" s="219">
        <v>484.10000000000014</v>
      </c>
      <c r="J104" s="219">
        <v>537.60000000000014</v>
      </c>
      <c r="K104" s="219">
        <v>547.80000000000018</v>
      </c>
      <c r="L104" s="219">
        <v>564.35000000000014</v>
      </c>
      <c r="M104" s="220">
        <v>531.25</v>
      </c>
      <c r="N104" s="220">
        <v>504.5</v>
      </c>
      <c r="O104" s="220">
        <v>14511750</v>
      </c>
      <c r="P104" s="221">
        <v>-5.9338796270132802E-3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617</v>
      </c>
      <c r="F105" s="217">
        <v>618.58333333333337</v>
      </c>
      <c r="G105" s="219">
        <v>610.56666666666672</v>
      </c>
      <c r="H105" s="219">
        <v>604.13333333333333</v>
      </c>
      <c r="I105" s="219">
        <v>596.11666666666667</v>
      </c>
      <c r="J105" s="219">
        <v>625.01666666666677</v>
      </c>
      <c r="K105" s="219">
        <v>633.03333333333342</v>
      </c>
      <c r="L105" s="219">
        <v>639.46666666666681</v>
      </c>
      <c r="M105" s="220">
        <v>626.6</v>
      </c>
      <c r="N105" s="220">
        <v>612.15</v>
      </c>
      <c r="O105" s="220">
        <v>18391000</v>
      </c>
      <c r="P105" s="221">
        <v>3.7105960638357867E-2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287.35000000000002</v>
      </c>
      <c r="F106" s="217">
        <v>291.26666666666665</v>
      </c>
      <c r="G106" s="219">
        <v>282.58333333333331</v>
      </c>
      <c r="H106" s="219">
        <v>277.81666666666666</v>
      </c>
      <c r="I106" s="219">
        <v>269.13333333333333</v>
      </c>
      <c r="J106" s="219">
        <v>296.0333333333333</v>
      </c>
      <c r="K106" s="219">
        <v>304.7166666666667</v>
      </c>
      <c r="L106" s="219">
        <v>309.48333333333329</v>
      </c>
      <c r="M106" s="220">
        <v>299.95</v>
      </c>
      <c r="N106" s="220">
        <v>286.5</v>
      </c>
      <c r="O106" s="220">
        <v>20389900</v>
      </c>
      <c r="P106" s="221">
        <v>-9.9859172961208553E-2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2677.45</v>
      </c>
      <c r="F107" s="217">
        <v>2667.2000000000003</v>
      </c>
      <c r="G107" s="219">
        <v>2644.6500000000005</v>
      </c>
      <c r="H107" s="219">
        <v>2611.8500000000004</v>
      </c>
      <c r="I107" s="219">
        <v>2589.3000000000006</v>
      </c>
      <c r="J107" s="219">
        <v>2700.0000000000005</v>
      </c>
      <c r="K107" s="219">
        <v>2722.5500000000006</v>
      </c>
      <c r="L107" s="219">
        <v>2755.3500000000004</v>
      </c>
      <c r="M107" s="220">
        <v>2689.75</v>
      </c>
      <c r="N107" s="220">
        <v>2634.4</v>
      </c>
      <c r="O107" s="220">
        <v>1077300</v>
      </c>
      <c r="P107" s="221">
        <v>9.3816631130063971E-2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4249.6499999999996</v>
      </c>
      <c r="F108" s="217">
        <v>4264.7</v>
      </c>
      <c r="G108" s="219">
        <v>4224.45</v>
      </c>
      <c r="H108" s="219">
        <v>4199.25</v>
      </c>
      <c r="I108" s="219">
        <v>4159</v>
      </c>
      <c r="J108" s="219">
        <v>4289.8999999999996</v>
      </c>
      <c r="K108" s="219">
        <v>4330.1499999999996</v>
      </c>
      <c r="L108" s="219">
        <v>4355.3499999999995</v>
      </c>
      <c r="M108" s="220">
        <v>4304.95</v>
      </c>
      <c r="N108" s="220">
        <v>4239.5</v>
      </c>
      <c r="O108" s="220">
        <v>8772300</v>
      </c>
      <c r="P108" s="221">
        <v>2.3020676625966484E-2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1463.55</v>
      </c>
      <c r="F109" s="217">
        <v>1465.8666666666666</v>
      </c>
      <c r="G109" s="219">
        <v>1458.3833333333332</v>
      </c>
      <c r="H109" s="219">
        <v>1453.2166666666667</v>
      </c>
      <c r="I109" s="219">
        <v>1445.7333333333333</v>
      </c>
      <c r="J109" s="219">
        <v>1471.0333333333331</v>
      </c>
      <c r="K109" s="219">
        <v>1478.5166666666662</v>
      </c>
      <c r="L109" s="219">
        <v>1483.6833333333329</v>
      </c>
      <c r="M109" s="220">
        <v>1473.35</v>
      </c>
      <c r="N109" s="220">
        <v>1460.7</v>
      </c>
      <c r="O109" s="220">
        <v>28116500</v>
      </c>
      <c r="P109" s="221">
        <v>4.4718165942109762E-2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390.95</v>
      </c>
      <c r="F110" s="217">
        <v>385.93333333333334</v>
      </c>
      <c r="G110" s="219">
        <v>379.51666666666665</v>
      </c>
      <c r="H110" s="219">
        <v>368.08333333333331</v>
      </c>
      <c r="I110" s="219">
        <v>361.66666666666663</v>
      </c>
      <c r="J110" s="219">
        <v>397.36666666666667</v>
      </c>
      <c r="K110" s="219">
        <v>403.7833333333333</v>
      </c>
      <c r="L110" s="219">
        <v>415.2166666666667</v>
      </c>
      <c r="M110" s="220">
        <v>392.35</v>
      </c>
      <c r="N110" s="220">
        <v>374.5</v>
      </c>
      <c r="O110" s="220">
        <v>98365400</v>
      </c>
      <c r="P110" s="221">
        <v>-9.9368054042275E-2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1592.35</v>
      </c>
      <c r="F111" s="217">
        <v>1587.5</v>
      </c>
      <c r="G111" s="219">
        <v>1571</v>
      </c>
      <c r="H111" s="219">
        <v>1549.65</v>
      </c>
      <c r="I111" s="219">
        <v>1533.15</v>
      </c>
      <c r="J111" s="219">
        <v>1608.85</v>
      </c>
      <c r="K111" s="219">
        <v>1625.35</v>
      </c>
      <c r="L111" s="219">
        <v>1646.6999999999998</v>
      </c>
      <c r="M111" s="220">
        <v>1604</v>
      </c>
      <c r="N111" s="220">
        <v>1566.15</v>
      </c>
      <c r="O111" s="220">
        <v>49580400</v>
      </c>
      <c r="P111" s="221">
        <v>2.1263178319642973E-3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168.35</v>
      </c>
      <c r="F112" s="217">
        <v>167.51666666666665</v>
      </c>
      <c r="G112" s="219">
        <v>166.33333333333331</v>
      </c>
      <c r="H112" s="219">
        <v>164.31666666666666</v>
      </c>
      <c r="I112" s="219">
        <v>163.13333333333333</v>
      </c>
      <c r="J112" s="219">
        <v>169.5333333333333</v>
      </c>
      <c r="K112" s="219">
        <v>170.71666666666664</v>
      </c>
      <c r="L112" s="219">
        <v>172.73333333333329</v>
      </c>
      <c r="M112" s="220">
        <v>168.7</v>
      </c>
      <c r="N112" s="220">
        <v>165.5</v>
      </c>
      <c r="O112" s="220">
        <v>147897750</v>
      </c>
      <c r="P112" s="221">
        <v>-5.9296349980234551E-4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1137.5999999999999</v>
      </c>
      <c r="F113" s="217">
        <v>1139.6166666666666</v>
      </c>
      <c r="G113" s="219">
        <v>1129.333333333333</v>
      </c>
      <c r="H113" s="219">
        <v>1121.0666666666664</v>
      </c>
      <c r="I113" s="219">
        <v>1110.7833333333328</v>
      </c>
      <c r="J113" s="219">
        <v>1147.8833333333332</v>
      </c>
      <c r="K113" s="219">
        <v>1158.1666666666665</v>
      </c>
      <c r="L113" s="219">
        <v>1166.4333333333334</v>
      </c>
      <c r="M113" s="220">
        <v>1149.9000000000001</v>
      </c>
      <c r="N113" s="220">
        <v>1131.3499999999999</v>
      </c>
      <c r="O113" s="220">
        <v>3134950</v>
      </c>
      <c r="P113" s="221">
        <v>1.5154704272784677E-2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1000.25</v>
      </c>
      <c r="F114" s="217">
        <v>999.94999999999993</v>
      </c>
      <c r="G114" s="219">
        <v>994.09999999999991</v>
      </c>
      <c r="H114" s="219">
        <v>987.94999999999993</v>
      </c>
      <c r="I114" s="219">
        <v>982.09999999999991</v>
      </c>
      <c r="J114" s="219">
        <v>1006.0999999999999</v>
      </c>
      <c r="K114" s="219">
        <v>1011.95</v>
      </c>
      <c r="L114" s="219">
        <v>1018.0999999999999</v>
      </c>
      <c r="M114" s="220">
        <v>1005.8</v>
      </c>
      <c r="N114" s="220">
        <v>993.8</v>
      </c>
      <c r="O114" s="220">
        <v>20871375</v>
      </c>
      <c r="P114" s="221">
        <v>1.2995286023697285E-2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431.75</v>
      </c>
      <c r="F115" s="217">
        <v>430.23333333333335</v>
      </c>
      <c r="G115" s="219">
        <v>428.26666666666671</v>
      </c>
      <c r="H115" s="219">
        <v>424.78333333333336</v>
      </c>
      <c r="I115" s="219">
        <v>422.81666666666672</v>
      </c>
      <c r="J115" s="219">
        <v>433.7166666666667</v>
      </c>
      <c r="K115" s="219">
        <v>435.68333333333339</v>
      </c>
      <c r="L115" s="219">
        <v>439.16666666666669</v>
      </c>
      <c r="M115" s="220">
        <v>432.2</v>
      </c>
      <c r="N115" s="220">
        <v>426.75</v>
      </c>
      <c r="O115" s="220">
        <v>112156800</v>
      </c>
      <c r="P115" s="221">
        <v>1.5515667782172194E-2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1066.95</v>
      </c>
      <c r="F116" s="217">
        <v>1063.5833333333333</v>
      </c>
      <c r="G116" s="219">
        <v>1048.3666666666666</v>
      </c>
      <c r="H116" s="219">
        <v>1029.7833333333333</v>
      </c>
      <c r="I116" s="219">
        <v>1014.5666666666666</v>
      </c>
      <c r="J116" s="219">
        <v>1082.1666666666665</v>
      </c>
      <c r="K116" s="219">
        <v>1097.3833333333332</v>
      </c>
      <c r="L116" s="219">
        <v>1115.9666666666665</v>
      </c>
      <c r="M116" s="220">
        <v>1078.8</v>
      </c>
      <c r="N116" s="220">
        <v>1045</v>
      </c>
      <c r="O116" s="220">
        <v>12366875</v>
      </c>
      <c r="P116" s="221">
        <v>1.1605316973415132E-2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4461.3</v>
      </c>
      <c r="F117" s="217">
        <v>4459.416666666667</v>
      </c>
      <c r="G117" s="219">
        <v>4397.9833333333336</v>
      </c>
      <c r="H117" s="219">
        <v>4334.666666666667</v>
      </c>
      <c r="I117" s="219">
        <v>4273.2333333333336</v>
      </c>
      <c r="J117" s="219">
        <v>4522.7333333333336</v>
      </c>
      <c r="K117" s="219">
        <v>4584.1666666666661</v>
      </c>
      <c r="L117" s="219">
        <v>4647.4833333333336</v>
      </c>
      <c r="M117" s="220">
        <v>4520.8500000000004</v>
      </c>
      <c r="N117" s="220">
        <v>4396.1000000000004</v>
      </c>
      <c r="O117" s="220">
        <v>582250</v>
      </c>
      <c r="P117" s="221">
        <v>8.8572096284178545E-2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942.85</v>
      </c>
      <c r="F118" s="217">
        <v>939.6</v>
      </c>
      <c r="G118" s="219">
        <v>933.25</v>
      </c>
      <c r="H118" s="219">
        <v>923.65</v>
      </c>
      <c r="I118" s="219">
        <v>917.3</v>
      </c>
      <c r="J118" s="219">
        <v>949.2</v>
      </c>
      <c r="K118" s="219">
        <v>955.55000000000018</v>
      </c>
      <c r="L118" s="219">
        <v>965.15000000000009</v>
      </c>
      <c r="M118" s="220">
        <v>945.95</v>
      </c>
      <c r="N118" s="220">
        <v>930</v>
      </c>
      <c r="O118" s="220">
        <v>16281000</v>
      </c>
      <c r="P118" s="221">
        <v>1.9571374223274294E-2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568.25</v>
      </c>
      <c r="F119" s="217">
        <v>566.7833333333333</v>
      </c>
      <c r="G119" s="219">
        <v>559.76666666666665</v>
      </c>
      <c r="H119" s="219">
        <v>551.2833333333333</v>
      </c>
      <c r="I119" s="219">
        <v>544.26666666666665</v>
      </c>
      <c r="J119" s="219">
        <v>575.26666666666665</v>
      </c>
      <c r="K119" s="219">
        <v>582.2833333333333</v>
      </c>
      <c r="L119" s="219">
        <v>590.76666666666665</v>
      </c>
      <c r="M119" s="220">
        <v>573.79999999999995</v>
      </c>
      <c r="N119" s="220">
        <v>558.29999999999995</v>
      </c>
      <c r="O119" s="220">
        <v>21105000</v>
      </c>
      <c r="P119" s="221">
        <v>9.3256814921090381E-3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1820.15</v>
      </c>
      <c r="F120" s="217">
        <v>1816.3500000000001</v>
      </c>
      <c r="G120" s="219">
        <v>1804.8000000000002</v>
      </c>
      <c r="H120" s="219">
        <v>1789.45</v>
      </c>
      <c r="I120" s="219">
        <v>1777.9</v>
      </c>
      <c r="J120" s="219">
        <v>1831.7000000000003</v>
      </c>
      <c r="K120" s="219">
        <v>1843.25</v>
      </c>
      <c r="L120" s="219">
        <v>1858.6000000000004</v>
      </c>
      <c r="M120" s="220">
        <v>1827.9</v>
      </c>
      <c r="N120" s="220">
        <v>1801</v>
      </c>
      <c r="O120" s="220">
        <v>34352000</v>
      </c>
      <c r="P120" s="221">
        <v>3.39513604623164E-2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45498</v>
      </c>
      <c r="E121" s="217">
        <v>191.15</v>
      </c>
      <c r="F121" s="217">
        <v>189.30000000000004</v>
      </c>
      <c r="G121" s="219">
        <v>185.90000000000009</v>
      </c>
      <c r="H121" s="219">
        <v>180.65000000000006</v>
      </c>
      <c r="I121" s="219">
        <v>177.25000000000011</v>
      </c>
      <c r="J121" s="219">
        <v>194.55000000000007</v>
      </c>
      <c r="K121" s="219">
        <v>197.95</v>
      </c>
      <c r="L121" s="219">
        <v>203.20000000000005</v>
      </c>
      <c r="M121" s="220">
        <v>192.7</v>
      </c>
      <c r="N121" s="220">
        <v>184.05</v>
      </c>
      <c r="O121" s="220">
        <v>70267576</v>
      </c>
      <c r="P121" s="221">
        <v>-2.9756251978474203E-3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2842.8</v>
      </c>
      <c r="F122" s="217">
        <v>2841.0500000000006</v>
      </c>
      <c r="G122" s="219">
        <v>2794.8000000000011</v>
      </c>
      <c r="H122" s="219">
        <v>2746.8000000000006</v>
      </c>
      <c r="I122" s="219">
        <v>2700.5500000000011</v>
      </c>
      <c r="J122" s="219">
        <v>2889.0500000000011</v>
      </c>
      <c r="K122" s="219">
        <v>2935.3</v>
      </c>
      <c r="L122" s="219">
        <v>2983.3000000000011</v>
      </c>
      <c r="M122" s="220">
        <v>2887.3</v>
      </c>
      <c r="N122" s="220">
        <v>2793.05</v>
      </c>
      <c r="O122" s="220">
        <v>1107900</v>
      </c>
      <c r="P122" s="221">
        <v>5.3938356164383562E-2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432.7</v>
      </c>
      <c r="F123" s="217">
        <v>431.23333333333335</v>
      </c>
      <c r="G123" s="219">
        <v>428.9666666666667</v>
      </c>
      <c r="H123" s="219">
        <v>425.23333333333335</v>
      </c>
      <c r="I123" s="219">
        <v>422.9666666666667</v>
      </c>
      <c r="J123" s="219">
        <v>434.9666666666667</v>
      </c>
      <c r="K123" s="219">
        <v>437.23333333333335</v>
      </c>
      <c r="L123" s="219">
        <v>440.9666666666667</v>
      </c>
      <c r="M123" s="220">
        <v>433.5</v>
      </c>
      <c r="N123" s="220">
        <v>427.5</v>
      </c>
      <c r="O123" s="220">
        <v>16257100</v>
      </c>
      <c r="P123" s="221">
        <v>1.9509594882729211E-2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819.65</v>
      </c>
      <c r="F124" s="217">
        <v>813.84999999999991</v>
      </c>
      <c r="G124" s="219">
        <v>801.89999999999986</v>
      </c>
      <c r="H124" s="219">
        <v>784.15</v>
      </c>
      <c r="I124" s="219">
        <v>772.19999999999993</v>
      </c>
      <c r="J124" s="219">
        <v>831.5999999999998</v>
      </c>
      <c r="K124" s="219">
        <v>843.54999999999984</v>
      </c>
      <c r="L124" s="219">
        <v>861.29999999999973</v>
      </c>
      <c r="M124" s="220">
        <v>825.8</v>
      </c>
      <c r="N124" s="220">
        <v>796.1</v>
      </c>
      <c r="O124" s="220">
        <v>30082000</v>
      </c>
      <c r="P124" s="221">
        <v>1.2521036687983845E-2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3550.85</v>
      </c>
      <c r="F125" s="217">
        <v>3551.5</v>
      </c>
      <c r="G125" s="219">
        <v>3536.85</v>
      </c>
      <c r="H125" s="219">
        <v>3522.85</v>
      </c>
      <c r="I125" s="219">
        <v>3508.2</v>
      </c>
      <c r="J125" s="219">
        <v>3565.5</v>
      </c>
      <c r="K125" s="219">
        <v>3580.1499999999996</v>
      </c>
      <c r="L125" s="219">
        <v>3594.15</v>
      </c>
      <c r="M125" s="220">
        <v>3566.15</v>
      </c>
      <c r="N125" s="220">
        <v>3537.5</v>
      </c>
      <c r="O125" s="220">
        <v>17319600</v>
      </c>
      <c r="P125" s="221">
        <v>3.6304400506197328E-2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5472.75</v>
      </c>
      <c r="F126" s="217">
        <v>5476.2833333333328</v>
      </c>
      <c r="G126" s="219">
        <v>5382.6166666666659</v>
      </c>
      <c r="H126" s="219">
        <v>5292.4833333333327</v>
      </c>
      <c r="I126" s="219">
        <v>5198.8166666666657</v>
      </c>
      <c r="J126" s="219">
        <v>5566.4166666666661</v>
      </c>
      <c r="K126" s="219">
        <v>5660.0833333333339</v>
      </c>
      <c r="L126" s="219">
        <v>5750.2166666666662</v>
      </c>
      <c r="M126" s="220">
        <v>5569.95</v>
      </c>
      <c r="N126" s="220">
        <v>5386.15</v>
      </c>
      <c r="O126" s="220">
        <v>3579450</v>
      </c>
      <c r="P126" s="221">
        <v>-2.9604326786222601E-2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5048.3500000000004</v>
      </c>
      <c r="F127" s="217">
        <v>5001.1166666666668</v>
      </c>
      <c r="G127" s="219">
        <v>4922.2333333333336</v>
      </c>
      <c r="H127" s="219">
        <v>4796.1166666666668</v>
      </c>
      <c r="I127" s="219">
        <v>4717.2333333333336</v>
      </c>
      <c r="J127" s="219">
        <v>5127.2333333333336</v>
      </c>
      <c r="K127" s="219">
        <v>5206.1166666666668</v>
      </c>
      <c r="L127" s="219">
        <v>5332.2333333333336</v>
      </c>
      <c r="M127" s="220">
        <v>5080</v>
      </c>
      <c r="N127" s="220">
        <v>4875</v>
      </c>
      <c r="O127" s="220">
        <v>1216300</v>
      </c>
      <c r="P127" s="221">
        <v>-3.3595542445099967E-3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1618.7</v>
      </c>
      <c r="F128" s="217">
        <v>1619.55</v>
      </c>
      <c r="G128" s="219">
        <v>1604.85</v>
      </c>
      <c r="H128" s="219">
        <v>1591</v>
      </c>
      <c r="I128" s="219">
        <v>1576.3</v>
      </c>
      <c r="J128" s="219">
        <v>1633.3999999999999</v>
      </c>
      <c r="K128" s="219">
        <v>1648.1000000000001</v>
      </c>
      <c r="L128" s="219">
        <v>1661.9499999999998</v>
      </c>
      <c r="M128" s="220">
        <v>1634.25</v>
      </c>
      <c r="N128" s="220">
        <v>1605.7</v>
      </c>
      <c r="O128" s="220">
        <v>7242000</v>
      </c>
      <c r="P128" s="221">
        <v>-7.918025151374011E-3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2867.65</v>
      </c>
      <c r="F129" s="217">
        <v>2860.5499999999997</v>
      </c>
      <c r="G129" s="219">
        <v>2835.1999999999994</v>
      </c>
      <c r="H129" s="219">
        <v>2802.7499999999995</v>
      </c>
      <c r="I129" s="219">
        <v>2777.3999999999992</v>
      </c>
      <c r="J129" s="219">
        <v>2892.9999999999995</v>
      </c>
      <c r="K129" s="219">
        <v>2918.35</v>
      </c>
      <c r="L129" s="219">
        <v>2950.7999999999997</v>
      </c>
      <c r="M129" s="220">
        <v>2885.9</v>
      </c>
      <c r="N129" s="220">
        <v>2828.1</v>
      </c>
      <c r="O129" s="220">
        <v>14165900</v>
      </c>
      <c r="P129" s="221">
        <v>1.1243254047571457E-2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303.85000000000002</v>
      </c>
      <c r="F130" s="217">
        <v>301.2166666666667</v>
      </c>
      <c r="G130" s="219">
        <v>297.63333333333338</v>
      </c>
      <c r="H130" s="219">
        <v>291.41666666666669</v>
      </c>
      <c r="I130" s="219">
        <v>287.83333333333337</v>
      </c>
      <c r="J130" s="219">
        <v>307.43333333333339</v>
      </c>
      <c r="K130" s="219">
        <v>311.01666666666665</v>
      </c>
      <c r="L130" s="219">
        <v>317.23333333333341</v>
      </c>
      <c r="M130" s="220">
        <v>304.8</v>
      </c>
      <c r="N130" s="220">
        <v>295</v>
      </c>
      <c r="O130" s="220">
        <v>36056000</v>
      </c>
      <c r="P130" s="221">
        <v>2.6885395306447939E-2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212.65</v>
      </c>
      <c r="F131" s="217">
        <v>213.13333333333335</v>
      </c>
      <c r="G131" s="219">
        <v>210.06666666666672</v>
      </c>
      <c r="H131" s="219">
        <v>207.48333333333338</v>
      </c>
      <c r="I131" s="219">
        <v>204.41666666666674</v>
      </c>
      <c r="J131" s="219">
        <v>215.7166666666667</v>
      </c>
      <c r="K131" s="219">
        <v>218.78333333333336</v>
      </c>
      <c r="L131" s="219">
        <v>221.36666666666667</v>
      </c>
      <c r="M131" s="220">
        <v>216.2</v>
      </c>
      <c r="N131" s="220">
        <v>210.55</v>
      </c>
      <c r="O131" s="220">
        <v>48165000</v>
      </c>
      <c r="P131" s="221">
        <v>-3.2902905388626771E-3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623.85</v>
      </c>
      <c r="F132" s="217">
        <v>622.11666666666667</v>
      </c>
      <c r="G132" s="219">
        <v>619.23333333333335</v>
      </c>
      <c r="H132" s="219">
        <v>614.61666666666667</v>
      </c>
      <c r="I132" s="219">
        <v>611.73333333333335</v>
      </c>
      <c r="J132" s="219">
        <v>626.73333333333335</v>
      </c>
      <c r="K132" s="219">
        <v>629.61666666666679</v>
      </c>
      <c r="L132" s="219">
        <v>634.23333333333335</v>
      </c>
      <c r="M132" s="220">
        <v>625</v>
      </c>
      <c r="N132" s="220">
        <v>617.5</v>
      </c>
      <c r="O132" s="220">
        <v>15201600</v>
      </c>
      <c r="P132" s="221">
        <v>-1.5465920572005907E-2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12191.75</v>
      </c>
      <c r="F133" s="217">
        <v>12207.199999999999</v>
      </c>
      <c r="G133" s="219">
        <v>12070.399999999998</v>
      </c>
      <c r="H133" s="219">
        <v>11949.05</v>
      </c>
      <c r="I133" s="219">
        <v>11812.249999999998</v>
      </c>
      <c r="J133" s="219">
        <v>12328.549999999997</v>
      </c>
      <c r="K133" s="219">
        <v>12465.349999999997</v>
      </c>
      <c r="L133" s="219">
        <v>12586.699999999997</v>
      </c>
      <c r="M133" s="220">
        <v>12344</v>
      </c>
      <c r="N133" s="220">
        <v>12085.85</v>
      </c>
      <c r="O133" s="220">
        <v>3612600</v>
      </c>
      <c r="P133" s="221">
        <v>0.10444977758755102</v>
      </c>
    </row>
    <row r="134" spans="1:16" ht="12.75" customHeight="1">
      <c r="A134" s="213">
        <v>124</v>
      </c>
      <c r="B134" s="225" t="s">
        <v>57</v>
      </c>
      <c r="C134" s="217" t="s">
        <v>940</v>
      </c>
      <c r="D134" s="218">
        <v>45498</v>
      </c>
      <c r="E134" s="217">
        <v>1268.5</v>
      </c>
      <c r="F134" s="217">
        <v>1268.5</v>
      </c>
      <c r="G134" s="219">
        <v>1256.1500000000001</v>
      </c>
      <c r="H134" s="219">
        <v>1243.8000000000002</v>
      </c>
      <c r="I134" s="219">
        <v>1231.4500000000003</v>
      </c>
      <c r="J134" s="219">
        <v>1280.8499999999999</v>
      </c>
      <c r="K134" s="219">
        <v>1293.1999999999998</v>
      </c>
      <c r="L134" s="219">
        <v>1305.5499999999997</v>
      </c>
      <c r="M134" s="220">
        <v>1280.8499999999999</v>
      </c>
      <c r="N134" s="220">
        <v>1256.1500000000001</v>
      </c>
      <c r="O134" s="220">
        <v>10688300</v>
      </c>
      <c r="P134" s="221">
        <v>2.1337792642140467E-2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3925.8</v>
      </c>
      <c r="F135" s="217">
        <v>3928.7833333333333</v>
      </c>
      <c r="G135" s="219">
        <v>3893.0666666666666</v>
      </c>
      <c r="H135" s="219">
        <v>3860.3333333333335</v>
      </c>
      <c r="I135" s="219">
        <v>3824.6166666666668</v>
      </c>
      <c r="J135" s="219">
        <v>3961.5166666666664</v>
      </c>
      <c r="K135" s="219">
        <v>3997.2333333333327</v>
      </c>
      <c r="L135" s="219">
        <v>4029.9666666666662</v>
      </c>
      <c r="M135" s="220">
        <v>3964.5</v>
      </c>
      <c r="N135" s="220">
        <v>3896.05</v>
      </c>
      <c r="O135" s="220">
        <v>2701200</v>
      </c>
      <c r="P135" s="221">
        <v>1.1079502919598742E-2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2054.8000000000002</v>
      </c>
      <c r="F136" s="217">
        <v>2032.9833333333336</v>
      </c>
      <c r="G136" s="219">
        <v>2007.8166666666671</v>
      </c>
      <c r="H136" s="219">
        <v>1960.8333333333335</v>
      </c>
      <c r="I136" s="219">
        <v>1935.666666666667</v>
      </c>
      <c r="J136" s="219">
        <v>2079.9666666666672</v>
      </c>
      <c r="K136" s="219">
        <v>2105.1333333333337</v>
      </c>
      <c r="L136" s="219">
        <v>2152.1166666666672</v>
      </c>
      <c r="M136" s="220">
        <v>2058.15</v>
      </c>
      <c r="N136" s="220">
        <v>1986</v>
      </c>
      <c r="O136" s="220">
        <v>1186800</v>
      </c>
      <c r="P136" s="221">
        <v>-1.06702234078026E-2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1002.4</v>
      </c>
      <c r="F137" s="217">
        <v>994.08333333333337</v>
      </c>
      <c r="G137" s="219">
        <v>983.36666666666679</v>
      </c>
      <c r="H137" s="219">
        <v>964.33333333333337</v>
      </c>
      <c r="I137" s="219">
        <v>953.61666666666679</v>
      </c>
      <c r="J137" s="219">
        <v>1013.1166666666668</v>
      </c>
      <c r="K137" s="219">
        <v>1023.8333333333333</v>
      </c>
      <c r="L137" s="219">
        <v>1042.8666666666668</v>
      </c>
      <c r="M137" s="220">
        <v>1004.8</v>
      </c>
      <c r="N137" s="220">
        <v>975.05</v>
      </c>
      <c r="O137" s="220">
        <v>5298400</v>
      </c>
      <c r="P137" s="221">
        <v>2.2225652106806607E-2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1692.55</v>
      </c>
      <c r="F138" s="217">
        <v>1660.5833333333333</v>
      </c>
      <c r="G138" s="219">
        <v>1614.1666666666665</v>
      </c>
      <c r="H138" s="219">
        <v>1535.7833333333333</v>
      </c>
      <c r="I138" s="219">
        <v>1489.3666666666666</v>
      </c>
      <c r="J138" s="219">
        <v>1738.9666666666665</v>
      </c>
      <c r="K138" s="219">
        <v>1785.383333333333</v>
      </c>
      <c r="L138" s="219">
        <v>1863.7666666666664</v>
      </c>
      <c r="M138" s="220">
        <v>1707</v>
      </c>
      <c r="N138" s="220">
        <v>1582.2</v>
      </c>
      <c r="O138" s="220">
        <v>2348400</v>
      </c>
      <c r="P138" s="221">
        <v>0.51041934653974785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197.6</v>
      </c>
      <c r="F139" s="217">
        <v>196.26666666666665</v>
      </c>
      <c r="G139" s="219">
        <v>192.83333333333331</v>
      </c>
      <c r="H139" s="219">
        <v>188.06666666666666</v>
      </c>
      <c r="I139" s="219">
        <v>184.63333333333333</v>
      </c>
      <c r="J139" s="219">
        <v>201.0333333333333</v>
      </c>
      <c r="K139" s="219">
        <v>204.46666666666664</v>
      </c>
      <c r="L139" s="219">
        <v>209.23333333333329</v>
      </c>
      <c r="M139" s="220">
        <v>199.7</v>
      </c>
      <c r="N139" s="220">
        <v>191.5</v>
      </c>
      <c r="O139" s="220">
        <v>116532300</v>
      </c>
      <c r="P139" s="221">
        <v>-1.9458802067497719E-3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2512.3000000000002</v>
      </c>
      <c r="F140" s="217">
        <v>2511.1833333333334</v>
      </c>
      <c r="G140" s="219">
        <v>2466.8166666666666</v>
      </c>
      <c r="H140" s="219">
        <v>2421.333333333333</v>
      </c>
      <c r="I140" s="219">
        <v>2376.9666666666662</v>
      </c>
      <c r="J140" s="219">
        <v>2556.666666666667</v>
      </c>
      <c r="K140" s="219">
        <v>2601.0333333333338</v>
      </c>
      <c r="L140" s="219">
        <v>2646.5166666666673</v>
      </c>
      <c r="M140" s="220">
        <v>2555.5500000000002</v>
      </c>
      <c r="N140" s="220">
        <v>2465.6999999999998</v>
      </c>
      <c r="O140" s="220">
        <v>5048175</v>
      </c>
      <c r="P140" s="221">
        <v>5.8650519031141865E-2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130280.2</v>
      </c>
      <c r="F141" s="217">
        <v>129903.13333333335</v>
      </c>
      <c r="G141" s="219">
        <v>128738.21666666669</v>
      </c>
      <c r="H141" s="219">
        <v>127196.23333333334</v>
      </c>
      <c r="I141" s="219">
        <v>126031.31666666668</v>
      </c>
      <c r="J141" s="219">
        <v>131445.1166666667</v>
      </c>
      <c r="K141" s="219">
        <v>132610.03333333335</v>
      </c>
      <c r="L141" s="219">
        <v>134152.01666666672</v>
      </c>
      <c r="M141" s="220">
        <v>131068.05</v>
      </c>
      <c r="N141" s="220">
        <v>128361.15</v>
      </c>
      <c r="O141" s="220">
        <v>64145</v>
      </c>
      <c r="P141" s="221">
        <v>3.1601801222257961E-2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1799.45</v>
      </c>
      <c r="F142" s="217">
        <v>1808.3500000000001</v>
      </c>
      <c r="G142" s="219">
        <v>1785.1000000000004</v>
      </c>
      <c r="H142" s="219">
        <v>1770.7500000000002</v>
      </c>
      <c r="I142" s="219">
        <v>1747.5000000000005</v>
      </c>
      <c r="J142" s="219">
        <v>1822.7000000000003</v>
      </c>
      <c r="K142" s="219">
        <v>1845.9499999999998</v>
      </c>
      <c r="L142" s="219">
        <v>1860.3000000000002</v>
      </c>
      <c r="M142" s="220">
        <v>1831.6</v>
      </c>
      <c r="N142" s="220">
        <v>1794</v>
      </c>
      <c r="O142" s="220">
        <v>4076050</v>
      </c>
      <c r="P142" s="221">
        <v>1.6218407892958507E-3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192.8</v>
      </c>
      <c r="F143" s="217">
        <v>191.61666666666667</v>
      </c>
      <c r="G143" s="219">
        <v>189.53333333333336</v>
      </c>
      <c r="H143" s="219">
        <v>186.26666666666668</v>
      </c>
      <c r="I143" s="219">
        <v>184.18333333333337</v>
      </c>
      <c r="J143" s="219">
        <v>194.88333333333335</v>
      </c>
      <c r="K143" s="219">
        <v>196.96666666666667</v>
      </c>
      <c r="L143" s="219">
        <v>200.23333333333335</v>
      </c>
      <c r="M143" s="220">
        <v>193.7</v>
      </c>
      <c r="N143" s="220">
        <v>188.35</v>
      </c>
      <c r="O143" s="220">
        <v>67747500</v>
      </c>
      <c r="P143" s="221">
        <v>5.4541406945681215E-3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6964.9</v>
      </c>
      <c r="F144" s="217">
        <v>6914.6333333333341</v>
      </c>
      <c r="G144" s="219">
        <v>6834.2666666666682</v>
      </c>
      <c r="H144" s="219">
        <v>6703.6333333333341</v>
      </c>
      <c r="I144" s="219">
        <v>6623.2666666666682</v>
      </c>
      <c r="J144" s="219">
        <v>7045.2666666666682</v>
      </c>
      <c r="K144" s="219">
        <v>7125.633333333335</v>
      </c>
      <c r="L144" s="219">
        <v>7256.2666666666682</v>
      </c>
      <c r="M144" s="220">
        <v>6995</v>
      </c>
      <c r="N144" s="220">
        <v>6784</v>
      </c>
      <c r="O144" s="220">
        <v>1234950</v>
      </c>
      <c r="P144" s="221">
        <v>-2.7866336049120321E-2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45498</v>
      </c>
      <c r="E145" s="217">
        <v>3638.3</v>
      </c>
      <c r="F145" s="217">
        <v>3629.5333333333333</v>
      </c>
      <c r="G145" s="219">
        <v>3589.0666666666666</v>
      </c>
      <c r="H145" s="219">
        <v>3539.8333333333335</v>
      </c>
      <c r="I145" s="219">
        <v>3499.3666666666668</v>
      </c>
      <c r="J145" s="219">
        <v>3678.7666666666664</v>
      </c>
      <c r="K145" s="219">
        <v>3719.2333333333327</v>
      </c>
      <c r="L145" s="219">
        <v>3768.4666666666662</v>
      </c>
      <c r="M145" s="220">
        <v>3670</v>
      </c>
      <c r="N145" s="220">
        <v>3580.3</v>
      </c>
      <c r="O145" s="220">
        <v>1524250</v>
      </c>
      <c r="P145" s="221">
        <v>3.3705198196059813E-2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2571.65</v>
      </c>
      <c r="F146" s="217">
        <v>2571.6666666666665</v>
      </c>
      <c r="G146" s="219">
        <v>2552.6333333333332</v>
      </c>
      <c r="H146" s="219">
        <v>2533.6166666666668</v>
      </c>
      <c r="I146" s="219">
        <v>2514.5833333333335</v>
      </c>
      <c r="J146" s="219">
        <v>2590.6833333333329</v>
      </c>
      <c r="K146" s="219">
        <v>2609.7166666666667</v>
      </c>
      <c r="L146" s="219">
        <v>2628.7333333333327</v>
      </c>
      <c r="M146" s="220">
        <v>2590.6999999999998</v>
      </c>
      <c r="N146" s="220">
        <v>2552.65</v>
      </c>
      <c r="O146" s="220">
        <v>6015800</v>
      </c>
      <c r="P146" s="221">
        <v>2.3060440121084318E-2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253.4</v>
      </c>
      <c r="F147" s="217">
        <v>250.94999999999996</v>
      </c>
      <c r="G147" s="219">
        <v>247.89999999999992</v>
      </c>
      <c r="H147" s="219">
        <v>242.39999999999995</v>
      </c>
      <c r="I147" s="219">
        <v>239.34999999999991</v>
      </c>
      <c r="J147" s="219">
        <v>256.44999999999993</v>
      </c>
      <c r="K147" s="219">
        <v>259.49999999999994</v>
      </c>
      <c r="L147" s="219">
        <v>264.99999999999994</v>
      </c>
      <c r="M147" s="220">
        <v>254</v>
      </c>
      <c r="N147" s="220">
        <v>245.45</v>
      </c>
      <c r="O147" s="220">
        <v>90549000</v>
      </c>
      <c r="P147" s="221">
        <v>2.8364082383605049E-2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371.7</v>
      </c>
      <c r="F148" s="217">
        <v>374.66666666666669</v>
      </c>
      <c r="G148" s="219">
        <v>366.03333333333336</v>
      </c>
      <c r="H148" s="219">
        <v>360.36666666666667</v>
      </c>
      <c r="I148" s="219">
        <v>351.73333333333335</v>
      </c>
      <c r="J148" s="219">
        <v>380.33333333333337</v>
      </c>
      <c r="K148" s="219">
        <v>388.9666666666667</v>
      </c>
      <c r="L148" s="219">
        <v>394.63333333333338</v>
      </c>
      <c r="M148" s="220">
        <v>383.3</v>
      </c>
      <c r="N148" s="220">
        <v>369</v>
      </c>
      <c r="O148" s="220">
        <v>94272000</v>
      </c>
      <c r="P148" s="221">
        <v>3.4569039309936128E-2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1787.45</v>
      </c>
      <c r="F149" s="217">
        <v>1782.2</v>
      </c>
      <c r="G149" s="219">
        <v>1768.4</v>
      </c>
      <c r="H149" s="219">
        <v>1749.3500000000001</v>
      </c>
      <c r="I149" s="219">
        <v>1735.5500000000002</v>
      </c>
      <c r="J149" s="219">
        <v>1801.25</v>
      </c>
      <c r="K149" s="219">
        <v>1815.0499999999997</v>
      </c>
      <c r="L149" s="219">
        <v>1834.1</v>
      </c>
      <c r="M149" s="220">
        <v>1796</v>
      </c>
      <c r="N149" s="220">
        <v>1763.15</v>
      </c>
      <c r="O149" s="220">
        <v>7870800</v>
      </c>
      <c r="P149" s="221">
        <v>2.5257590954682229E-2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10263.15</v>
      </c>
      <c r="F150" s="217">
        <v>10231.283333333335</v>
      </c>
      <c r="G150" s="219">
        <v>9972.5666666666693</v>
      </c>
      <c r="H150" s="219">
        <v>9681.9833333333354</v>
      </c>
      <c r="I150" s="219">
        <v>9423.2666666666701</v>
      </c>
      <c r="J150" s="219">
        <v>10521.866666666669</v>
      </c>
      <c r="K150" s="219">
        <v>10780.583333333332</v>
      </c>
      <c r="L150" s="219">
        <v>11071.166666666668</v>
      </c>
      <c r="M150" s="220">
        <v>10490</v>
      </c>
      <c r="N150" s="220">
        <v>9940.7000000000007</v>
      </c>
      <c r="O150" s="220">
        <v>1684100</v>
      </c>
      <c r="P150" s="221">
        <v>0.20146964400370979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274.89999999999998</v>
      </c>
      <c r="F151" s="217">
        <v>275.23333333333335</v>
      </c>
      <c r="G151" s="219">
        <v>273.2166666666667</v>
      </c>
      <c r="H151" s="219">
        <v>271.53333333333336</v>
      </c>
      <c r="I151" s="219">
        <v>269.51666666666671</v>
      </c>
      <c r="J151" s="219">
        <v>276.91666666666669</v>
      </c>
      <c r="K151" s="219">
        <v>278.93333333333334</v>
      </c>
      <c r="L151" s="219">
        <v>280.61666666666667</v>
      </c>
      <c r="M151" s="220">
        <v>277.25</v>
      </c>
      <c r="N151" s="220">
        <v>273.55</v>
      </c>
      <c r="O151" s="220">
        <v>75654425</v>
      </c>
      <c r="P151" s="221">
        <v>2.1707481932095877E-2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39218.400000000001</v>
      </c>
      <c r="F152" s="217">
        <v>39065.299999999996</v>
      </c>
      <c r="G152" s="219">
        <v>38773.099999999991</v>
      </c>
      <c r="H152" s="219">
        <v>38327.799999999996</v>
      </c>
      <c r="I152" s="219">
        <v>38035.599999999991</v>
      </c>
      <c r="J152" s="219">
        <v>39510.599999999991</v>
      </c>
      <c r="K152" s="219">
        <v>39802.799999999988</v>
      </c>
      <c r="L152" s="219">
        <v>40248.099999999991</v>
      </c>
      <c r="M152" s="220">
        <v>39357.5</v>
      </c>
      <c r="N152" s="220">
        <v>38620</v>
      </c>
      <c r="O152" s="220">
        <v>179865</v>
      </c>
      <c r="P152" s="221">
        <v>-1.7936117936117935E-2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918.5</v>
      </c>
      <c r="F153" s="217">
        <v>922.05000000000007</v>
      </c>
      <c r="G153" s="219">
        <v>910.15000000000009</v>
      </c>
      <c r="H153" s="219">
        <v>901.80000000000007</v>
      </c>
      <c r="I153" s="219">
        <v>889.90000000000009</v>
      </c>
      <c r="J153" s="219">
        <v>930.40000000000009</v>
      </c>
      <c r="K153" s="219">
        <v>942.3</v>
      </c>
      <c r="L153" s="219">
        <v>950.65000000000009</v>
      </c>
      <c r="M153" s="220">
        <v>933.95</v>
      </c>
      <c r="N153" s="220">
        <v>913.7</v>
      </c>
      <c r="O153" s="220">
        <v>14089500</v>
      </c>
      <c r="P153" s="221">
        <v>1.2231262460261868E-2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4500.25</v>
      </c>
      <c r="F154" s="217">
        <v>4422.6833333333334</v>
      </c>
      <c r="G154" s="219">
        <v>4292.5666666666666</v>
      </c>
      <c r="H154" s="219">
        <v>4084.8833333333332</v>
      </c>
      <c r="I154" s="219">
        <v>3954.7666666666664</v>
      </c>
      <c r="J154" s="219">
        <v>4630.3666666666668</v>
      </c>
      <c r="K154" s="219">
        <v>4760.4833333333336</v>
      </c>
      <c r="L154" s="219">
        <v>4968.166666666667</v>
      </c>
      <c r="M154" s="220">
        <v>4552.8</v>
      </c>
      <c r="N154" s="220">
        <v>4215</v>
      </c>
      <c r="O154" s="220">
        <v>2218600</v>
      </c>
      <c r="P154" s="221">
        <v>-3.5810517166449368E-2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332.25</v>
      </c>
      <c r="F155" s="217">
        <v>331.75</v>
      </c>
      <c r="G155" s="219">
        <v>329.85</v>
      </c>
      <c r="H155" s="219">
        <v>327.45000000000005</v>
      </c>
      <c r="I155" s="219">
        <v>325.55000000000007</v>
      </c>
      <c r="J155" s="219">
        <v>334.15</v>
      </c>
      <c r="K155" s="219">
        <v>336.04999999999995</v>
      </c>
      <c r="L155" s="219">
        <v>338.44999999999993</v>
      </c>
      <c r="M155" s="220">
        <v>333.65</v>
      </c>
      <c r="N155" s="220">
        <v>329.35</v>
      </c>
      <c r="O155" s="220">
        <v>34140000</v>
      </c>
      <c r="P155" s="221">
        <v>-2.4766475276373295E-2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503.9</v>
      </c>
      <c r="F156" s="217">
        <v>499.2</v>
      </c>
      <c r="G156" s="219">
        <v>492.9</v>
      </c>
      <c r="H156" s="219">
        <v>481.9</v>
      </c>
      <c r="I156" s="219">
        <v>475.59999999999997</v>
      </c>
      <c r="J156" s="219">
        <v>510.2</v>
      </c>
      <c r="K156" s="219">
        <v>516.5</v>
      </c>
      <c r="L156" s="219">
        <v>527.5</v>
      </c>
      <c r="M156" s="220">
        <v>505.5</v>
      </c>
      <c r="N156" s="220">
        <v>488.2</v>
      </c>
      <c r="O156" s="220">
        <v>65390000</v>
      </c>
      <c r="P156" s="221">
        <v>8.9866003369975123E-3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3134.2</v>
      </c>
      <c r="F157" s="217">
        <v>3148.4666666666667</v>
      </c>
      <c r="G157" s="219">
        <v>3112.7333333333336</v>
      </c>
      <c r="H157" s="219">
        <v>3091.2666666666669</v>
      </c>
      <c r="I157" s="219">
        <v>3055.5333333333338</v>
      </c>
      <c r="J157" s="219">
        <v>3169.9333333333334</v>
      </c>
      <c r="K157" s="219">
        <v>3205.6666666666661</v>
      </c>
      <c r="L157" s="219">
        <v>3227.1333333333332</v>
      </c>
      <c r="M157" s="220">
        <v>3184.2</v>
      </c>
      <c r="N157" s="220">
        <v>3127</v>
      </c>
      <c r="O157" s="220">
        <v>2206500</v>
      </c>
      <c r="P157" s="221">
        <v>1.9993065988674449E-2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45498</v>
      </c>
      <c r="E158" s="217">
        <v>3840.65</v>
      </c>
      <c r="F158" s="217">
        <v>3828.5499999999997</v>
      </c>
      <c r="G158" s="219">
        <v>3793.9499999999994</v>
      </c>
      <c r="H158" s="219">
        <v>3747.2499999999995</v>
      </c>
      <c r="I158" s="219">
        <v>3712.6499999999992</v>
      </c>
      <c r="J158" s="219">
        <v>3875.2499999999995</v>
      </c>
      <c r="K158" s="219">
        <v>3909.85</v>
      </c>
      <c r="L158" s="219">
        <v>3956.5499999999997</v>
      </c>
      <c r="M158" s="220">
        <v>3863.15</v>
      </c>
      <c r="N158" s="220">
        <v>3781.85</v>
      </c>
      <c r="O158" s="220">
        <v>1639000</v>
      </c>
      <c r="P158" s="221">
        <v>-2.7876631079478055E-2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123.3</v>
      </c>
      <c r="F159" s="217">
        <v>123.43333333333332</v>
      </c>
      <c r="G159" s="219">
        <v>122.46666666666664</v>
      </c>
      <c r="H159" s="219">
        <v>121.63333333333331</v>
      </c>
      <c r="I159" s="219">
        <v>120.66666666666663</v>
      </c>
      <c r="J159" s="219">
        <v>124.26666666666665</v>
      </c>
      <c r="K159" s="219">
        <v>125.23333333333332</v>
      </c>
      <c r="L159" s="219">
        <v>126.06666666666666</v>
      </c>
      <c r="M159" s="220">
        <v>124.4</v>
      </c>
      <c r="N159" s="220">
        <v>122.6</v>
      </c>
      <c r="O159" s="220">
        <v>216696000</v>
      </c>
      <c r="P159" s="221">
        <v>7.5393044306812762E-2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6753.1</v>
      </c>
      <c r="F160" s="217">
        <v>6750.583333333333</v>
      </c>
      <c r="G160" s="219">
        <v>6706.1666666666661</v>
      </c>
      <c r="H160" s="219">
        <v>6659.2333333333327</v>
      </c>
      <c r="I160" s="219">
        <v>6614.8166666666657</v>
      </c>
      <c r="J160" s="219">
        <v>6797.5166666666664</v>
      </c>
      <c r="K160" s="219">
        <v>6841.9333333333325</v>
      </c>
      <c r="L160" s="219">
        <v>6888.8666666666668</v>
      </c>
      <c r="M160" s="220">
        <v>6795</v>
      </c>
      <c r="N160" s="220">
        <v>6703.65</v>
      </c>
      <c r="O160" s="220">
        <v>3654000</v>
      </c>
      <c r="P160" s="221">
        <v>1.5140991804417281E-2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330.75</v>
      </c>
      <c r="F161" s="217">
        <v>330.11666666666667</v>
      </c>
      <c r="G161" s="219">
        <v>327.28333333333336</v>
      </c>
      <c r="H161" s="219">
        <v>323.81666666666666</v>
      </c>
      <c r="I161" s="219">
        <v>320.98333333333335</v>
      </c>
      <c r="J161" s="219">
        <v>333.58333333333337</v>
      </c>
      <c r="K161" s="219">
        <v>336.41666666666663</v>
      </c>
      <c r="L161" s="219">
        <v>339.88333333333338</v>
      </c>
      <c r="M161" s="220">
        <v>332.95</v>
      </c>
      <c r="N161" s="220">
        <v>326.64999999999998</v>
      </c>
      <c r="O161" s="220">
        <v>66747600</v>
      </c>
      <c r="P161" s="221">
        <v>1.3723346090759979E-2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1503.85</v>
      </c>
      <c r="F162" s="217">
        <v>1485.6666666666667</v>
      </c>
      <c r="G162" s="219">
        <v>1458.4333333333334</v>
      </c>
      <c r="H162" s="219">
        <v>1413.0166666666667</v>
      </c>
      <c r="I162" s="219">
        <v>1385.7833333333333</v>
      </c>
      <c r="J162" s="219">
        <v>1531.0833333333335</v>
      </c>
      <c r="K162" s="219">
        <v>1558.3166666666666</v>
      </c>
      <c r="L162" s="219">
        <v>1603.7333333333336</v>
      </c>
      <c r="M162" s="220">
        <v>1512.9</v>
      </c>
      <c r="N162" s="220">
        <v>1440.25</v>
      </c>
      <c r="O162" s="220">
        <v>4595844</v>
      </c>
      <c r="P162" s="221">
        <v>-6.5231788079470193E-2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860.35</v>
      </c>
      <c r="F163" s="217">
        <v>855.33333333333337</v>
      </c>
      <c r="G163" s="219">
        <v>846.9666666666667</v>
      </c>
      <c r="H163" s="219">
        <v>833.58333333333337</v>
      </c>
      <c r="I163" s="219">
        <v>825.2166666666667</v>
      </c>
      <c r="J163" s="219">
        <v>868.7166666666667</v>
      </c>
      <c r="K163" s="219">
        <v>877.08333333333326</v>
      </c>
      <c r="L163" s="219">
        <v>890.4666666666667</v>
      </c>
      <c r="M163" s="220">
        <v>863.7</v>
      </c>
      <c r="N163" s="220">
        <v>841.95</v>
      </c>
      <c r="O163" s="220">
        <v>7169750</v>
      </c>
      <c r="P163" s="221">
        <v>-4.7538392050587172E-2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265.25</v>
      </c>
      <c r="F164" s="217">
        <v>265.05</v>
      </c>
      <c r="G164" s="219">
        <v>262.90000000000003</v>
      </c>
      <c r="H164" s="219">
        <v>260.55</v>
      </c>
      <c r="I164" s="219">
        <v>258.40000000000003</v>
      </c>
      <c r="J164" s="219">
        <v>267.40000000000003</v>
      </c>
      <c r="K164" s="219">
        <v>269.55</v>
      </c>
      <c r="L164" s="219">
        <v>271.90000000000003</v>
      </c>
      <c r="M164" s="220">
        <v>267.2</v>
      </c>
      <c r="N164" s="220">
        <v>262.7</v>
      </c>
      <c r="O164" s="220">
        <v>55762500</v>
      </c>
      <c r="P164" s="221">
        <v>7.2251072476857076E-3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554.5</v>
      </c>
      <c r="F165" s="217">
        <v>546.41666666666663</v>
      </c>
      <c r="G165" s="219">
        <v>536.08333333333326</v>
      </c>
      <c r="H165" s="219">
        <v>517.66666666666663</v>
      </c>
      <c r="I165" s="219">
        <v>507.33333333333326</v>
      </c>
      <c r="J165" s="219">
        <v>564.83333333333326</v>
      </c>
      <c r="K165" s="219">
        <v>575.16666666666652</v>
      </c>
      <c r="L165" s="219">
        <v>593.58333333333326</v>
      </c>
      <c r="M165" s="220">
        <v>556.75</v>
      </c>
      <c r="N165" s="220">
        <v>528</v>
      </c>
      <c r="O165" s="220">
        <v>56998000</v>
      </c>
      <c r="P165" s="221">
        <v>2.996024575352367E-2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3131.8</v>
      </c>
      <c r="F166" s="217">
        <v>3142.2833333333333</v>
      </c>
      <c r="G166" s="219">
        <v>3113.0666666666666</v>
      </c>
      <c r="H166" s="219">
        <v>3094.3333333333335</v>
      </c>
      <c r="I166" s="219">
        <v>3065.1166666666668</v>
      </c>
      <c r="J166" s="219">
        <v>3161.0166666666664</v>
      </c>
      <c r="K166" s="219">
        <v>3190.2333333333327</v>
      </c>
      <c r="L166" s="219">
        <v>3208.9666666666662</v>
      </c>
      <c r="M166" s="220">
        <v>3171.5</v>
      </c>
      <c r="N166" s="220">
        <v>3123.55</v>
      </c>
      <c r="O166" s="220">
        <v>35825500</v>
      </c>
      <c r="P166" s="221">
        <v>-1.7961527654996128E-2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150.05000000000001</v>
      </c>
      <c r="F167" s="217">
        <v>150.06666666666666</v>
      </c>
      <c r="G167" s="219">
        <v>148.68333333333334</v>
      </c>
      <c r="H167" s="219">
        <v>147.31666666666666</v>
      </c>
      <c r="I167" s="219">
        <v>145.93333333333334</v>
      </c>
      <c r="J167" s="219">
        <v>151.43333333333334</v>
      </c>
      <c r="K167" s="219">
        <v>152.81666666666666</v>
      </c>
      <c r="L167" s="219">
        <v>154.18333333333334</v>
      </c>
      <c r="M167" s="220">
        <v>151.44999999999999</v>
      </c>
      <c r="N167" s="220">
        <v>148.69999999999999</v>
      </c>
      <c r="O167" s="220">
        <v>139864000</v>
      </c>
      <c r="P167" s="221">
        <v>4.25785675949669E-2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727.8</v>
      </c>
      <c r="F168" s="217">
        <v>729.51666666666677</v>
      </c>
      <c r="G168" s="219">
        <v>724.98333333333358</v>
      </c>
      <c r="H168" s="219">
        <v>722.16666666666686</v>
      </c>
      <c r="I168" s="219">
        <v>717.63333333333367</v>
      </c>
      <c r="J168" s="219">
        <v>732.33333333333348</v>
      </c>
      <c r="K168" s="219">
        <v>736.86666666666656</v>
      </c>
      <c r="L168" s="219">
        <v>739.68333333333339</v>
      </c>
      <c r="M168" s="220">
        <v>734.05</v>
      </c>
      <c r="N168" s="220">
        <v>726.7</v>
      </c>
      <c r="O168" s="220">
        <v>17530400</v>
      </c>
      <c r="P168" s="221">
        <v>2.1870919604551391E-2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1511.45</v>
      </c>
      <c r="F169" s="217">
        <v>1506.55</v>
      </c>
      <c r="G169" s="219">
        <v>1492.1</v>
      </c>
      <c r="H169" s="219">
        <v>1472.75</v>
      </c>
      <c r="I169" s="219">
        <v>1458.3</v>
      </c>
      <c r="J169" s="219">
        <v>1525.8999999999999</v>
      </c>
      <c r="K169" s="219">
        <v>1540.3500000000001</v>
      </c>
      <c r="L169" s="219">
        <v>1559.6999999999998</v>
      </c>
      <c r="M169" s="220">
        <v>1521</v>
      </c>
      <c r="N169" s="220">
        <v>1487.2</v>
      </c>
      <c r="O169" s="220">
        <v>9646125</v>
      </c>
      <c r="P169" s="221">
        <v>4.3731209246027098E-3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847.85</v>
      </c>
      <c r="F170" s="217">
        <v>849.81666666666661</v>
      </c>
      <c r="G170" s="219">
        <v>843.78333333333319</v>
      </c>
      <c r="H170" s="219">
        <v>839.71666666666658</v>
      </c>
      <c r="I170" s="219">
        <v>833.68333333333317</v>
      </c>
      <c r="J170" s="219">
        <v>853.88333333333321</v>
      </c>
      <c r="K170" s="219">
        <v>859.91666666666652</v>
      </c>
      <c r="L170" s="219">
        <v>863.98333333333323</v>
      </c>
      <c r="M170" s="220">
        <v>855.85</v>
      </c>
      <c r="N170" s="220">
        <v>845.75</v>
      </c>
      <c r="O170" s="220">
        <v>93566250</v>
      </c>
      <c r="P170" s="221">
        <v>3.6894511120715449E-2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28554.95</v>
      </c>
      <c r="F171" s="217">
        <v>28420.2</v>
      </c>
      <c r="G171" s="219">
        <v>28060.400000000001</v>
      </c>
      <c r="H171" s="219">
        <v>27565.850000000002</v>
      </c>
      <c r="I171" s="219">
        <v>27206.050000000003</v>
      </c>
      <c r="J171" s="219">
        <v>28914.75</v>
      </c>
      <c r="K171" s="219">
        <v>29274.549999999996</v>
      </c>
      <c r="L171" s="219">
        <v>29769.1</v>
      </c>
      <c r="M171" s="220">
        <v>28780</v>
      </c>
      <c r="N171" s="220">
        <v>27925.65</v>
      </c>
      <c r="O171" s="220">
        <v>290175</v>
      </c>
      <c r="P171" s="221">
        <v>2.9811019430396594E-2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7926.65</v>
      </c>
      <c r="F172" s="217">
        <v>7869.05</v>
      </c>
      <c r="G172" s="219">
        <v>7791.1</v>
      </c>
      <c r="H172" s="219">
        <v>7655.55</v>
      </c>
      <c r="I172" s="219">
        <v>7577.6</v>
      </c>
      <c r="J172" s="219">
        <v>8004.6</v>
      </c>
      <c r="K172" s="219">
        <v>8082.5499999999993</v>
      </c>
      <c r="L172" s="219">
        <v>8218.1</v>
      </c>
      <c r="M172" s="220">
        <v>7947</v>
      </c>
      <c r="N172" s="220">
        <v>7733.5</v>
      </c>
      <c r="O172" s="220">
        <v>1852650</v>
      </c>
      <c r="P172" s="221">
        <v>5.7817589576547234E-3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2471.15</v>
      </c>
      <c r="F173" s="217">
        <v>2458.9666666666667</v>
      </c>
      <c r="G173" s="219">
        <v>2438.9333333333334</v>
      </c>
      <c r="H173" s="219">
        <v>2406.7166666666667</v>
      </c>
      <c r="I173" s="219">
        <v>2386.6833333333334</v>
      </c>
      <c r="J173" s="219">
        <v>2491.1833333333334</v>
      </c>
      <c r="K173" s="219">
        <v>2511.2166666666672</v>
      </c>
      <c r="L173" s="219">
        <v>2543.4333333333334</v>
      </c>
      <c r="M173" s="220">
        <v>2479</v>
      </c>
      <c r="N173" s="220">
        <v>2426.75</v>
      </c>
      <c r="O173" s="220">
        <v>4226625</v>
      </c>
      <c r="P173" s="221">
        <v>2.2962425122526775E-2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2929.5</v>
      </c>
      <c r="F174" s="217">
        <v>2927.6333333333332</v>
      </c>
      <c r="G174" s="219">
        <v>2910.6166666666663</v>
      </c>
      <c r="H174" s="219">
        <v>2891.7333333333331</v>
      </c>
      <c r="I174" s="219">
        <v>2874.7166666666662</v>
      </c>
      <c r="J174" s="219">
        <v>2946.5166666666664</v>
      </c>
      <c r="K174" s="219">
        <v>2963.5333333333328</v>
      </c>
      <c r="L174" s="219">
        <v>2982.4166666666665</v>
      </c>
      <c r="M174" s="220">
        <v>2944.65</v>
      </c>
      <c r="N174" s="220">
        <v>2908.75</v>
      </c>
      <c r="O174" s="220">
        <v>4994400</v>
      </c>
      <c r="P174" s="221">
        <v>8.1109162932657963E-2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1521</v>
      </c>
      <c r="F175" s="217">
        <v>1519.4166666666667</v>
      </c>
      <c r="G175" s="219">
        <v>1509.8333333333335</v>
      </c>
      <c r="H175" s="219">
        <v>1498.6666666666667</v>
      </c>
      <c r="I175" s="219">
        <v>1489.0833333333335</v>
      </c>
      <c r="J175" s="219">
        <v>1530.5833333333335</v>
      </c>
      <c r="K175" s="219">
        <v>1540.166666666667</v>
      </c>
      <c r="L175" s="219">
        <v>1551.3333333333335</v>
      </c>
      <c r="M175" s="220">
        <v>1529</v>
      </c>
      <c r="N175" s="220">
        <v>1508.25</v>
      </c>
      <c r="O175" s="220">
        <v>17216850</v>
      </c>
      <c r="P175" s="221">
        <v>4.0209005184308286E-3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783.25</v>
      </c>
      <c r="F176" s="217">
        <v>777.31666666666661</v>
      </c>
      <c r="G176" s="219">
        <v>764.23333333333323</v>
      </c>
      <c r="H176" s="219">
        <v>745.21666666666658</v>
      </c>
      <c r="I176" s="219">
        <v>732.13333333333321</v>
      </c>
      <c r="J176" s="219">
        <v>796.33333333333326</v>
      </c>
      <c r="K176" s="219">
        <v>809.41666666666674</v>
      </c>
      <c r="L176" s="219">
        <v>828.43333333333328</v>
      </c>
      <c r="M176" s="220">
        <v>790.4</v>
      </c>
      <c r="N176" s="220">
        <v>758.3</v>
      </c>
      <c r="O176" s="220">
        <v>6052500</v>
      </c>
      <c r="P176" s="221">
        <v>0.10306178239475124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715.95</v>
      </c>
      <c r="F177" s="217">
        <v>717.9</v>
      </c>
      <c r="G177" s="219">
        <v>708.59999999999991</v>
      </c>
      <c r="H177" s="219">
        <v>701.24999999999989</v>
      </c>
      <c r="I177" s="219">
        <v>691.94999999999982</v>
      </c>
      <c r="J177" s="219">
        <v>725.25</v>
      </c>
      <c r="K177" s="219">
        <v>734.55</v>
      </c>
      <c r="L177" s="219">
        <v>741.90000000000009</v>
      </c>
      <c r="M177" s="220">
        <v>727.2</v>
      </c>
      <c r="N177" s="220">
        <v>710.55</v>
      </c>
      <c r="O177" s="220">
        <v>5471000</v>
      </c>
      <c r="P177" s="221">
        <v>0.1717712572285286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45498</v>
      </c>
      <c r="E178" s="217">
        <v>1115.0999999999999</v>
      </c>
      <c r="F178" s="217">
        <v>1116.3166666666666</v>
      </c>
      <c r="G178" s="219">
        <v>1108.1333333333332</v>
      </c>
      <c r="H178" s="219">
        <v>1101.1666666666665</v>
      </c>
      <c r="I178" s="219">
        <v>1092.9833333333331</v>
      </c>
      <c r="J178" s="219">
        <v>1123.2833333333333</v>
      </c>
      <c r="K178" s="219">
        <v>1131.4666666666667</v>
      </c>
      <c r="L178" s="219">
        <v>1138.4333333333334</v>
      </c>
      <c r="M178" s="220">
        <v>1124.5</v>
      </c>
      <c r="N178" s="220">
        <v>1109.3499999999999</v>
      </c>
      <c r="O178" s="220">
        <v>9632700</v>
      </c>
      <c r="P178" s="221">
        <v>1.8196616475786291E-2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1868.4</v>
      </c>
      <c r="F179" s="217">
        <v>1863.3333333333333</v>
      </c>
      <c r="G179" s="219">
        <v>1848.2166666666665</v>
      </c>
      <c r="H179" s="219">
        <v>1828.0333333333333</v>
      </c>
      <c r="I179" s="219">
        <v>1812.9166666666665</v>
      </c>
      <c r="J179" s="219">
        <v>1883.5166666666664</v>
      </c>
      <c r="K179" s="219">
        <v>1898.6333333333332</v>
      </c>
      <c r="L179" s="219">
        <v>1918.8166666666664</v>
      </c>
      <c r="M179" s="220">
        <v>1878.45</v>
      </c>
      <c r="N179" s="220">
        <v>1843.15</v>
      </c>
      <c r="O179" s="220">
        <v>7061500</v>
      </c>
      <c r="P179" s="221">
        <v>-7.658797077009556E-3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1099</v>
      </c>
      <c r="F180" s="217">
        <v>1097.8999999999999</v>
      </c>
      <c r="G180" s="219">
        <v>1093.7999999999997</v>
      </c>
      <c r="H180" s="219">
        <v>1088.5999999999999</v>
      </c>
      <c r="I180" s="219">
        <v>1084.4999999999998</v>
      </c>
      <c r="J180" s="219">
        <v>1103.0999999999997</v>
      </c>
      <c r="K180" s="219">
        <v>1107.1999999999996</v>
      </c>
      <c r="L180" s="219">
        <v>1112.3999999999996</v>
      </c>
      <c r="M180" s="220">
        <v>1102</v>
      </c>
      <c r="N180" s="220">
        <v>1092.7</v>
      </c>
      <c r="O180" s="220">
        <v>11884050</v>
      </c>
      <c r="P180" s="221">
        <v>1.2131781476286158E-3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1005.8</v>
      </c>
      <c r="F181" s="217">
        <v>1002.4499999999999</v>
      </c>
      <c r="G181" s="219">
        <v>994.59999999999991</v>
      </c>
      <c r="H181" s="219">
        <v>983.4</v>
      </c>
      <c r="I181" s="219">
        <v>975.55</v>
      </c>
      <c r="J181" s="219">
        <v>1013.6499999999999</v>
      </c>
      <c r="K181" s="219">
        <v>1021.5</v>
      </c>
      <c r="L181" s="219">
        <v>1032.6999999999998</v>
      </c>
      <c r="M181" s="220">
        <v>1010.3</v>
      </c>
      <c r="N181" s="220">
        <v>991.25</v>
      </c>
      <c r="O181" s="220">
        <v>66614900</v>
      </c>
      <c r="P181" s="221">
        <v>-1.1241275154087921E-2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436.4</v>
      </c>
      <c r="F182" s="217">
        <v>438.16666666666669</v>
      </c>
      <c r="G182" s="219">
        <v>433.78333333333336</v>
      </c>
      <c r="H182" s="219">
        <v>431.16666666666669</v>
      </c>
      <c r="I182" s="219">
        <v>426.78333333333336</v>
      </c>
      <c r="J182" s="219">
        <v>440.78333333333336</v>
      </c>
      <c r="K182" s="219">
        <v>445.16666666666669</v>
      </c>
      <c r="L182" s="219">
        <v>447.78333333333336</v>
      </c>
      <c r="M182" s="220">
        <v>442.55</v>
      </c>
      <c r="N182" s="220">
        <v>435.55</v>
      </c>
      <c r="O182" s="220">
        <v>95530050</v>
      </c>
      <c r="P182" s="221">
        <v>2.0713430553752507E-2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175.25</v>
      </c>
      <c r="F183" s="217">
        <v>175.68333333333331</v>
      </c>
      <c r="G183" s="219">
        <v>174.26666666666662</v>
      </c>
      <c r="H183" s="219">
        <v>173.2833333333333</v>
      </c>
      <c r="I183" s="219">
        <v>171.86666666666662</v>
      </c>
      <c r="J183" s="219">
        <v>176.66666666666663</v>
      </c>
      <c r="K183" s="219">
        <v>178.08333333333331</v>
      </c>
      <c r="L183" s="219">
        <v>179.06666666666663</v>
      </c>
      <c r="M183" s="220">
        <v>177.1</v>
      </c>
      <c r="N183" s="220">
        <v>174.7</v>
      </c>
      <c r="O183" s="220">
        <v>218933000</v>
      </c>
      <c r="P183" s="221">
        <v>2.1871951532576886E-2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3982.95</v>
      </c>
      <c r="F184" s="217">
        <v>3967.9666666666667</v>
      </c>
      <c r="G184" s="219">
        <v>3926.4833333333336</v>
      </c>
      <c r="H184" s="219">
        <v>3870.0166666666669</v>
      </c>
      <c r="I184" s="219">
        <v>3828.5333333333338</v>
      </c>
      <c r="J184" s="219">
        <v>4024.4333333333334</v>
      </c>
      <c r="K184" s="219">
        <v>4065.9166666666661</v>
      </c>
      <c r="L184" s="219">
        <v>4122.3833333333332</v>
      </c>
      <c r="M184" s="220">
        <v>4009.45</v>
      </c>
      <c r="N184" s="220">
        <v>3911.5</v>
      </c>
      <c r="O184" s="220">
        <v>17983700</v>
      </c>
      <c r="P184" s="221">
        <v>2.6929982046678637E-3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1477.8</v>
      </c>
      <c r="F185" s="217">
        <v>1464.2833333333335</v>
      </c>
      <c r="G185" s="219">
        <v>1442.416666666667</v>
      </c>
      <c r="H185" s="219">
        <v>1407.0333333333335</v>
      </c>
      <c r="I185" s="219">
        <v>1385.166666666667</v>
      </c>
      <c r="J185" s="219">
        <v>1499.666666666667</v>
      </c>
      <c r="K185" s="219">
        <v>1521.5333333333333</v>
      </c>
      <c r="L185" s="219">
        <v>1556.916666666667</v>
      </c>
      <c r="M185" s="220">
        <v>1486.15</v>
      </c>
      <c r="N185" s="220">
        <v>1428.9</v>
      </c>
      <c r="O185" s="220">
        <v>16076400</v>
      </c>
      <c r="P185" s="221">
        <v>3.7323181427984921E-5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3445.8</v>
      </c>
      <c r="F186" s="217">
        <v>3433.0833333333335</v>
      </c>
      <c r="G186" s="219">
        <v>3416.166666666667</v>
      </c>
      <c r="H186" s="219">
        <v>3386.5333333333333</v>
      </c>
      <c r="I186" s="219">
        <v>3369.6166666666668</v>
      </c>
      <c r="J186" s="219">
        <v>3462.7166666666672</v>
      </c>
      <c r="K186" s="219">
        <v>3479.6333333333341</v>
      </c>
      <c r="L186" s="219">
        <v>3509.2666666666673</v>
      </c>
      <c r="M186" s="220">
        <v>3450</v>
      </c>
      <c r="N186" s="220">
        <v>3403.45</v>
      </c>
      <c r="O186" s="220">
        <v>8340500</v>
      </c>
      <c r="P186" s="221">
        <v>1.7832354511478909E-2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2799.95</v>
      </c>
      <c r="F187" s="217">
        <v>2802.7666666666664</v>
      </c>
      <c r="G187" s="219">
        <v>2775.1333333333328</v>
      </c>
      <c r="H187" s="219">
        <v>2750.3166666666662</v>
      </c>
      <c r="I187" s="219">
        <v>2722.6833333333325</v>
      </c>
      <c r="J187" s="219">
        <v>2827.583333333333</v>
      </c>
      <c r="K187" s="219">
        <v>2855.2166666666662</v>
      </c>
      <c r="L187" s="219">
        <v>2880.0333333333333</v>
      </c>
      <c r="M187" s="220">
        <v>2830.4</v>
      </c>
      <c r="N187" s="220">
        <v>2777.95</v>
      </c>
      <c r="O187" s="220">
        <v>1337750</v>
      </c>
      <c r="P187" s="221">
        <v>1.0003775009437523E-2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5538.95</v>
      </c>
      <c r="F188" s="217">
        <v>5509.583333333333</v>
      </c>
      <c r="G188" s="219">
        <v>5441.3666666666659</v>
      </c>
      <c r="H188" s="219">
        <v>5343.7833333333328</v>
      </c>
      <c r="I188" s="219">
        <v>5275.5666666666657</v>
      </c>
      <c r="J188" s="219">
        <v>5607.1666666666661</v>
      </c>
      <c r="K188" s="219">
        <v>5675.3833333333332</v>
      </c>
      <c r="L188" s="219">
        <v>5772.9666666666662</v>
      </c>
      <c r="M188" s="220">
        <v>5577.8</v>
      </c>
      <c r="N188" s="220">
        <v>5412</v>
      </c>
      <c r="O188" s="220">
        <v>3258400</v>
      </c>
      <c r="P188" s="221">
        <v>4.9127978383689509E-4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2369.5</v>
      </c>
      <c r="F189" s="217">
        <v>2373.5333333333333</v>
      </c>
      <c r="G189" s="219">
        <v>2349.0666666666666</v>
      </c>
      <c r="H189" s="219">
        <v>2328.6333333333332</v>
      </c>
      <c r="I189" s="219">
        <v>2304.1666666666665</v>
      </c>
      <c r="J189" s="219">
        <v>2393.9666666666667</v>
      </c>
      <c r="K189" s="219">
        <v>2418.4333333333329</v>
      </c>
      <c r="L189" s="219">
        <v>2438.8666666666668</v>
      </c>
      <c r="M189" s="220">
        <v>2398</v>
      </c>
      <c r="N189" s="220">
        <v>2353.1</v>
      </c>
      <c r="O189" s="220">
        <v>6807150</v>
      </c>
      <c r="P189" s="221">
        <v>1.5295468782626854E-2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2005.4</v>
      </c>
      <c r="F190" s="217">
        <v>1998.1000000000001</v>
      </c>
      <c r="G190" s="219">
        <v>1976.2000000000003</v>
      </c>
      <c r="H190" s="219">
        <v>1947.0000000000002</v>
      </c>
      <c r="I190" s="219">
        <v>1925.1000000000004</v>
      </c>
      <c r="J190" s="219">
        <v>2027.3000000000002</v>
      </c>
      <c r="K190" s="219">
        <v>2049.2000000000003</v>
      </c>
      <c r="L190" s="219">
        <v>2078.4</v>
      </c>
      <c r="M190" s="220">
        <v>2020</v>
      </c>
      <c r="N190" s="220">
        <v>1968.9</v>
      </c>
      <c r="O190" s="220">
        <v>2145200</v>
      </c>
      <c r="P190" s="221">
        <v>-5.163572060123784E-2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11850.5</v>
      </c>
      <c r="F191" s="217">
        <v>11803.85</v>
      </c>
      <c r="G191" s="219">
        <v>11641.75</v>
      </c>
      <c r="H191" s="219">
        <v>11433</v>
      </c>
      <c r="I191" s="219">
        <v>11270.9</v>
      </c>
      <c r="J191" s="219">
        <v>12012.6</v>
      </c>
      <c r="K191" s="219">
        <v>12174.700000000003</v>
      </c>
      <c r="L191" s="219">
        <v>12383.45</v>
      </c>
      <c r="M191" s="220">
        <v>11965.95</v>
      </c>
      <c r="N191" s="220">
        <v>11595.1</v>
      </c>
      <c r="O191" s="220">
        <v>2416600</v>
      </c>
      <c r="P191" s="221">
        <v>4.3887688984881212E-2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45498</v>
      </c>
      <c r="E192" s="217">
        <v>577.4</v>
      </c>
      <c r="F192" s="217">
        <v>575.7166666666667</v>
      </c>
      <c r="G192" s="219">
        <v>572.93333333333339</v>
      </c>
      <c r="H192" s="219">
        <v>568.4666666666667</v>
      </c>
      <c r="I192" s="219">
        <v>565.68333333333339</v>
      </c>
      <c r="J192" s="219">
        <v>580.18333333333339</v>
      </c>
      <c r="K192" s="219">
        <v>582.9666666666667</v>
      </c>
      <c r="L192" s="219">
        <v>587.43333333333339</v>
      </c>
      <c r="M192" s="220">
        <v>578.5</v>
      </c>
      <c r="N192" s="220">
        <v>571.25</v>
      </c>
      <c r="O192" s="220">
        <v>35916400</v>
      </c>
      <c r="P192" s="221">
        <v>1.8130393792153165E-3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467.5</v>
      </c>
      <c r="F193" s="217">
        <v>465.01666666666671</v>
      </c>
      <c r="G193" s="219">
        <v>459.83333333333343</v>
      </c>
      <c r="H193" s="219">
        <v>452.16666666666674</v>
      </c>
      <c r="I193" s="219">
        <v>446.98333333333346</v>
      </c>
      <c r="J193" s="219">
        <v>472.68333333333339</v>
      </c>
      <c r="K193" s="219">
        <v>477.86666666666667</v>
      </c>
      <c r="L193" s="219">
        <v>485.53333333333336</v>
      </c>
      <c r="M193" s="220">
        <v>470.2</v>
      </c>
      <c r="N193" s="220">
        <v>457.35</v>
      </c>
      <c r="O193" s="220">
        <v>125092400</v>
      </c>
      <c r="P193" s="221">
        <v>-9.9572221716574139E-3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1452.1</v>
      </c>
      <c r="F194" s="217">
        <v>1465.1499999999999</v>
      </c>
      <c r="G194" s="219">
        <v>1434.4999999999998</v>
      </c>
      <c r="H194" s="219">
        <v>1416.8999999999999</v>
      </c>
      <c r="I194" s="219">
        <v>1386.2499999999998</v>
      </c>
      <c r="J194" s="219">
        <v>1482.7499999999998</v>
      </c>
      <c r="K194" s="219">
        <v>1513.3999999999999</v>
      </c>
      <c r="L194" s="219">
        <v>1530.9999999999998</v>
      </c>
      <c r="M194" s="220">
        <v>1495.8</v>
      </c>
      <c r="N194" s="220">
        <v>1447.55</v>
      </c>
      <c r="O194" s="220">
        <v>8161800</v>
      </c>
      <c r="P194" s="221">
        <v>-2.9397074562968247E-2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530</v>
      </c>
      <c r="F195" s="217">
        <v>528.33333333333337</v>
      </c>
      <c r="G195" s="219">
        <v>518.41666666666674</v>
      </c>
      <c r="H195" s="219">
        <v>506.83333333333337</v>
      </c>
      <c r="I195" s="219">
        <v>496.91666666666674</v>
      </c>
      <c r="J195" s="219">
        <v>539.91666666666674</v>
      </c>
      <c r="K195" s="219">
        <v>549.83333333333348</v>
      </c>
      <c r="L195" s="219">
        <v>561.41666666666674</v>
      </c>
      <c r="M195" s="220">
        <v>538.25</v>
      </c>
      <c r="N195" s="220">
        <v>516.75</v>
      </c>
      <c r="O195" s="220">
        <v>61516500</v>
      </c>
      <c r="P195" s="221">
        <v>-2.0422299718148379E-2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1074.95</v>
      </c>
      <c r="F196" s="217">
        <v>1080.3833333333334</v>
      </c>
      <c r="G196" s="219">
        <v>1061.9666666666669</v>
      </c>
      <c r="H196" s="219">
        <v>1048.9833333333336</v>
      </c>
      <c r="I196" s="219">
        <v>1030.5666666666671</v>
      </c>
      <c r="J196" s="219">
        <v>1093.3666666666668</v>
      </c>
      <c r="K196" s="219">
        <v>1111.7833333333333</v>
      </c>
      <c r="L196" s="219">
        <v>1124.7666666666667</v>
      </c>
      <c r="M196" s="220">
        <v>1098.8</v>
      </c>
      <c r="N196" s="220">
        <v>1067.4000000000001</v>
      </c>
      <c r="O196" s="220">
        <v>13221900</v>
      </c>
      <c r="P196" s="221">
        <v>5.3873744619799137E-2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45475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6" t="s">
        <v>16</v>
      </c>
      <c r="B8" s="328"/>
      <c r="C8" s="331" t="s">
        <v>20</v>
      </c>
      <c r="D8" s="331" t="s">
        <v>21</v>
      </c>
      <c r="E8" s="323" t="s">
        <v>22</v>
      </c>
      <c r="F8" s="324"/>
      <c r="G8" s="325"/>
      <c r="H8" s="323" t="s">
        <v>23</v>
      </c>
      <c r="I8" s="324"/>
      <c r="J8" s="325"/>
      <c r="K8" s="26"/>
      <c r="L8" s="48"/>
      <c r="M8" s="48"/>
      <c r="N8" s="1"/>
      <c r="O8" s="1"/>
    </row>
    <row r="9" spans="1:15" ht="36" customHeight="1">
      <c r="A9" s="327"/>
      <c r="B9" s="330"/>
      <c r="C9" s="330"/>
      <c r="D9" s="33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24141.95</v>
      </c>
      <c r="D10" s="34">
        <v>24099.55</v>
      </c>
      <c r="E10" s="34">
        <v>24035.1</v>
      </c>
      <c r="F10" s="34">
        <v>23928.25</v>
      </c>
      <c r="G10" s="34">
        <v>23863.8</v>
      </c>
      <c r="H10" s="34">
        <v>24206.399999999998</v>
      </c>
      <c r="I10" s="34">
        <v>24270.850000000002</v>
      </c>
      <c r="J10" s="34">
        <v>24377.699999999997</v>
      </c>
      <c r="K10" s="34">
        <v>24164</v>
      </c>
      <c r="L10" s="34">
        <v>23992.7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52574.75</v>
      </c>
      <c r="D11" s="34">
        <v>52465.65</v>
      </c>
      <c r="E11" s="34">
        <v>52275.15</v>
      </c>
      <c r="F11" s="34">
        <v>51975.55</v>
      </c>
      <c r="G11" s="34">
        <v>51785.05</v>
      </c>
      <c r="H11" s="34">
        <v>52765.25</v>
      </c>
      <c r="I11" s="34">
        <v>52955.75</v>
      </c>
      <c r="J11" s="34">
        <v>53255.35</v>
      </c>
      <c r="K11" s="34">
        <v>52656.15</v>
      </c>
      <c r="L11" s="34">
        <v>52166.05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6773.85</v>
      </c>
      <c r="D12" s="36">
        <v>6794.9666666666672</v>
      </c>
      <c r="E12" s="36">
        <v>6727.1833333333343</v>
      </c>
      <c r="F12" s="36">
        <v>6680.5166666666673</v>
      </c>
      <c r="G12" s="36">
        <v>6612.7333333333345</v>
      </c>
      <c r="H12" s="36">
        <v>6841.6333333333341</v>
      </c>
      <c r="I12" s="36">
        <v>6909.416666666667</v>
      </c>
      <c r="J12" s="36">
        <v>6956.0833333333339</v>
      </c>
      <c r="K12" s="36">
        <v>6862.75</v>
      </c>
      <c r="L12" s="36">
        <v>6748.3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9131.7000000000007</v>
      </c>
      <c r="D13" s="36">
        <v>9134</v>
      </c>
      <c r="E13" s="36">
        <v>9104.7000000000007</v>
      </c>
      <c r="F13" s="36">
        <v>9077.7000000000007</v>
      </c>
      <c r="G13" s="36">
        <v>9048.4000000000015</v>
      </c>
      <c r="H13" s="36">
        <v>9161</v>
      </c>
      <c r="I13" s="36">
        <v>9190.2999999999993</v>
      </c>
      <c r="J13" s="36">
        <v>9217.2999999999993</v>
      </c>
      <c r="K13" s="36">
        <v>9163.2999999999993</v>
      </c>
      <c r="L13" s="36">
        <v>9107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36869.199999999997</v>
      </c>
      <c r="D14" s="36">
        <v>36682.666666666664</v>
      </c>
      <c r="E14" s="36">
        <v>36271.98333333333</v>
      </c>
      <c r="F14" s="36">
        <v>35674.766666666663</v>
      </c>
      <c r="G14" s="36">
        <v>35264.083333333328</v>
      </c>
      <c r="H14" s="36">
        <v>37279.883333333331</v>
      </c>
      <c r="I14" s="36">
        <v>37690.566666666666</v>
      </c>
      <c r="J14" s="36">
        <v>38287.783333333333</v>
      </c>
      <c r="K14" s="36">
        <v>37093.35</v>
      </c>
      <c r="L14" s="36">
        <v>36085.449999999997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10732.15</v>
      </c>
      <c r="D15" s="36">
        <v>10705.733333333334</v>
      </c>
      <c r="E15" s="36">
        <v>10657.866666666667</v>
      </c>
      <c r="F15" s="36">
        <v>10583.583333333334</v>
      </c>
      <c r="G15" s="36">
        <v>10535.716666666667</v>
      </c>
      <c r="H15" s="36">
        <v>10780.016666666666</v>
      </c>
      <c r="I15" s="36">
        <v>10827.883333333335</v>
      </c>
      <c r="J15" s="36">
        <v>10902.166666666666</v>
      </c>
      <c r="K15" s="36">
        <v>10753.6</v>
      </c>
      <c r="L15" s="36">
        <v>10631.45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15840.4</v>
      </c>
      <c r="D16" s="36">
        <v>15793.25</v>
      </c>
      <c r="E16" s="36">
        <v>15736.85</v>
      </c>
      <c r="F16" s="36">
        <v>15633.300000000001</v>
      </c>
      <c r="G16" s="36">
        <v>15576.900000000001</v>
      </c>
      <c r="H16" s="36">
        <v>15896.8</v>
      </c>
      <c r="I16" s="36">
        <v>15953.2</v>
      </c>
      <c r="J16" s="36">
        <v>16056.749999999998</v>
      </c>
      <c r="K16" s="36">
        <v>15849.65</v>
      </c>
      <c r="L16" s="36">
        <v>15689.7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8587.4</v>
      </c>
      <c r="D17" s="36">
        <v>8564.8666666666668</v>
      </c>
      <c r="E17" s="36">
        <v>8483.8833333333332</v>
      </c>
      <c r="F17" s="36">
        <v>8380.3666666666668</v>
      </c>
      <c r="G17" s="36">
        <v>8299.3833333333332</v>
      </c>
      <c r="H17" s="36">
        <v>8668.3833333333332</v>
      </c>
      <c r="I17" s="36">
        <v>8749.3666666666668</v>
      </c>
      <c r="J17" s="36">
        <v>8852.8833333333332</v>
      </c>
      <c r="K17" s="31">
        <v>8645.85</v>
      </c>
      <c r="L17" s="31">
        <v>8461.35</v>
      </c>
      <c r="M17" s="31">
        <v>2.5158200000000002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2749.6</v>
      </c>
      <c r="D18" s="36">
        <v>2712.5666666666671</v>
      </c>
      <c r="E18" s="36">
        <v>2656.1333333333341</v>
      </c>
      <c r="F18" s="36">
        <v>2562.666666666667</v>
      </c>
      <c r="G18" s="36">
        <v>2506.233333333334</v>
      </c>
      <c r="H18" s="36">
        <v>2806.0333333333342</v>
      </c>
      <c r="I18" s="36">
        <v>2862.4666666666676</v>
      </c>
      <c r="J18" s="36">
        <v>2955.9333333333343</v>
      </c>
      <c r="K18" s="31">
        <v>2769</v>
      </c>
      <c r="L18" s="31">
        <v>2619.1</v>
      </c>
      <c r="M18" s="31">
        <v>8.9526000000000003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1614</v>
      </c>
      <c r="D19" s="36">
        <v>1600.9833333333333</v>
      </c>
      <c r="E19" s="36">
        <v>1572.9666666666667</v>
      </c>
      <c r="F19" s="36">
        <v>1531.9333333333334</v>
      </c>
      <c r="G19" s="36">
        <v>1503.9166666666667</v>
      </c>
      <c r="H19" s="36">
        <v>1642.0166666666667</v>
      </c>
      <c r="I19" s="36">
        <v>1670.0333333333335</v>
      </c>
      <c r="J19" s="36">
        <v>1711.0666666666666</v>
      </c>
      <c r="K19" s="31">
        <v>1629</v>
      </c>
      <c r="L19" s="31">
        <v>1559.95</v>
      </c>
      <c r="M19" s="31">
        <v>9.7863500000000005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673.85</v>
      </c>
      <c r="D20" s="36">
        <v>671.85</v>
      </c>
      <c r="E20" s="36">
        <v>667</v>
      </c>
      <c r="F20" s="36">
        <v>660.15</v>
      </c>
      <c r="G20" s="36">
        <v>655.29999999999995</v>
      </c>
      <c r="H20" s="36">
        <v>678.7</v>
      </c>
      <c r="I20" s="36">
        <v>683.55000000000018</v>
      </c>
      <c r="J20" s="36">
        <v>690.40000000000009</v>
      </c>
      <c r="K20" s="31">
        <v>676.7</v>
      </c>
      <c r="L20" s="31">
        <v>665</v>
      </c>
      <c r="M20" s="31">
        <v>11.559519999999999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999.2</v>
      </c>
      <c r="D21" s="36">
        <v>1001.0333333333334</v>
      </c>
      <c r="E21" s="36">
        <v>994.21666666666681</v>
      </c>
      <c r="F21" s="36">
        <v>989.23333333333335</v>
      </c>
      <c r="G21" s="36">
        <v>982.41666666666674</v>
      </c>
      <c r="H21" s="36">
        <v>1006.0166666666669</v>
      </c>
      <c r="I21" s="36">
        <v>1012.8333333333335</v>
      </c>
      <c r="J21" s="36">
        <v>1017.8166666666669</v>
      </c>
      <c r="K21" s="31">
        <v>1007.85</v>
      </c>
      <c r="L21" s="31">
        <v>996.05</v>
      </c>
      <c r="M21" s="31">
        <v>4.72079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3183.8</v>
      </c>
      <c r="D22" s="36">
        <v>3178.1666666666665</v>
      </c>
      <c r="E22" s="36">
        <v>3163.1833333333329</v>
      </c>
      <c r="F22" s="36">
        <v>3142.5666666666666</v>
      </c>
      <c r="G22" s="36">
        <v>3127.583333333333</v>
      </c>
      <c r="H22" s="36">
        <v>3198.7833333333328</v>
      </c>
      <c r="I22" s="36">
        <v>3213.7666666666664</v>
      </c>
      <c r="J22" s="36">
        <v>3234.3833333333328</v>
      </c>
      <c r="K22" s="31">
        <v>3193.15</v>
      </c>
      <c r="L22" s="31">
        <v>3157.55</v>
      </c>
      <c r="M22" s="31">
        <v>8.3216999999999999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1776.85</v>
      </c>
      <c r="D23" s="36">
        <v>1781.9833333333333</v>
      </c>
      <c r="E23" s="36">
        <v>1766.9666666666667</v>
      </c>
      <c r="F23" s="36">
        <v>1757.0833333333333</v>
      </c>
      <c r="G23" s="36">
        <v>1742.0666666666666</v>
      </c>
      <c r="H23" s="36">
        <v>1791.8666666666668</v>
      </c>
      <c r="I23" s="36">
        <v>1806.8833333333337</v>
      </c>
      <c r="J23" s="36">
        <v>1816.7666666666669</v>
      </c>
      <c r="K23" s="31">
        <v>1797</v>
      </c>
      <c r="L23" s="31">
        <v>1772.1</v>
      </c>
      <c r="M23" s="31">
        <v>2.7666599999999999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1474.5</v>
      </c>
      <c r="D24" s="36">
        <v>1479.1666666666667</v>
      </c>
      <c r="E24" s="36">
        <v>1466.9333333333334</v>
      </c>
      <c r="F24" s="36">
        <v>1459.3666666666666</v>
      </c>
      <c r="G24" s="36">
        <v>1447.1333333333332</v>
      </c>
      <c r="H24" s="36">
        <v>1486.7333333333336</v>
      </c>
      <c r="I24" s="36">
        <v>1498.9666666666667</v>
      </c>
      <c r="J24" s="36">
        <v>1506.5333333333338</v>
      </c>
      <c r="K24" s="31">
        <v>1491.4</v>
      </c>
      <c r="L24" s="31">
        <v>1471.6</v>
      </c>
      <c r="M24" s="31">
        <v>33.7273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717.45</v>
      </c>
      <c r="D25" s="36">
        <v>717.66666666666663</v>
      </c>
      <c r="E25" s="36">
        <v>712.43333333333328</v>
      </c>
      <c r="F25" s="36">
        <v>707.41666666666663</v>
      </c>
      <c r="G25" s="36">
        <v>702.18333333333328</v>
      </c>
      <c r="H25" s="36">
        <v>722.68333333333328</v>
      </c>
      <c r="I25" s="36">
        <v>727.91666666666663</v>
      </c>
      <c r="J25" s="36">
        <v>732.93333333333328</v>
      </c>
      <c r="K25" s="31">
        <v>722.9</v>
      </c>
      <c r="L25" s="31">
        <v>712.65</v>
      </c>
      <c r="M25" s="31">
        <v>34.331189999999999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888.05</v>
      </c>
      <c r="D26" s="36">
        <v>891.01666666666677</v>
      </c>
      <c r="E26" s="36">
        <v>880.03333333333353</v>
      </c>
      <c r="F26" s="36">
        <v>872.01666666666677</v>
      </c>
      <c r="G26" s="36">
        <v>861.03333333333353</v>
      </c>
      <c r="H26" s="36">
        <v>899.03333333333353</v>
      </c>
      <c r="I26" s="36">
        <v>910.01666666666688</v>
      </c>
      <c r="J26" s="36">
        <v>918.03333333333353</v>
      </c>
      <c r="K26" s="31">
        <v>902</v>
      </c>
      <c r="L26" s="31">
        <v>883</v>
      </c>
      <c r="M26" s="31">
        <v>10.62754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332.6</v>
      </c>
      <c r="D27" s="36">
        <v>332.9</v>
      </c>
      <c r="E27" s="36">
        <v>330.84999999999997</v>
      </c>
      <c r="F27" s="36">
        <v>329.09999999999997</v>
      </c>
      <c r="G27" s="36">
        <v>327.04999999999995</v>
      </c>
      <c r="H27" s="36">
        <v>334.65</v>
      </c>
      <c r="I27" s="36">
        <v>336.69999999999993</v>
      </c>
      <c r="J27" s="36">
        <v>338.45</v>
      </c>
      <c r="K27" s="31">
        <v>334.95</v>
      </c>
      <c r="L27" s="31">
        <v>331.15</v>
      </c>
      <c r="M27" s="31">
        <v>9.1149199999999997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240.2</v>
      </c>
      <c r="D28" s="36">
        <v>239.51666666666665</v>
      </c>
      <c r="E28" s="36">
        <v>238.04333333333329</v>
      </c>
      <c r="F28" s="36">
        <v>235.88666666666666</v>
      </c>
      <c r="G28" s="36">
        <v>234.4133333333333</v>
      </c>
      <c r="H28" s="36">
        <v>241.67333333333329</v>
      </c>
      <c r="I28" s="36">
        <v>243.14666666666665</v>
      </c>
      <c r="J28" s="36">
        <v>245.30333333333328</v>
      </c>
      <c r="K28" s="31">
        <v>240.99</v>
      </c>
      <c r="L28" s="31">
        <v>237.36</v>
      </c>
      <c r="M28" s="31">
        <v>28.89894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322.5</v>
      </c>
      <c r="D29" s="36">
        <v>320.90000000000003</v>
      </c>
      <c r="E29" s="36">
        <v>315.10000000000008</v>
      </c>
      <c r="F29" s="36">
        <v>307.70000000000005</v>
      </c>
      <c r="G29" s="36">
        <v>301.90000000000009</v>
      </c>
      <c r="H29" s="36">
        <v>328.30000000000007</v>
      </c>
      <c r="I29" s="36">
        <v>334.1</v>
      </c>
      <c r="J29" s="36">
        <v>341.50000000000006</v>
      </c>
      <c r="K29" s="31">
        <v>326.7</v>
      </c>
      <c r="L29" s="31">
        <v>313.5</v>
      </c>
      <c r="M29" s="31">
        <v>43.959440000000001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4958.6000000000004</v>
      </c>
      <c r="D30" s="36">
        <v>4970.1333333333341</v>
      </c>
      <c r="E30" s="36">
        <v>4929.4666666666681</v>
      </c>
      <c r="F30" s="36">
        <v>4900.3333333333339</v>
      </c>
      <c r="G30" s="36">
        <v>4859.6666666666679</v>
      </c>
      <c r="H30" s="36">
        <v>4999.2666666666682</v>
      </c>
      <c r="I30" s="36">
        <v>5039.9333333333343</v>
      </c>
      <c r="J30" s="36">
        <v>5069.0666666666684</v>
      </c>
      <c r="K30" s="31">
        <v>5010.8</v>
      </c>
      <c r="L30" s="31">
        <v>4941</v>
      </c>
      <c r="M30" s="31">
        <v>1.7217899999999999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695</v>
      </c>
      <c r="D31" s="36">
        <v>686.94999999999993</v>
      </c>
      <c r="E31" s="36">
        <v>672.09999999999991</v>
      </c>
      <c r="F31" s="36">
        <v>649.19999999999993</v>
      </c>
      <c r="G31" s="36">
        <v>634.34999999999991</v>
      </c>
      <c r="H31" s="36">
        <v>709.84999999999991</v>
      </c>
      <c r="I31" s="36">
        <v>724.7</v>
      </c>
      <c r="J31" s="36">
        <v>747.59999999999991</v>
      </c>
      <c r="K31" s="31">
        <v>701.8</v>
      </c>
      <c r="L31" s="31">
        <v>664.05</v>
      </c>
      <c r="M31" s="31">
        <v>68.202039999999997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6140.5</v>
      </c>
      <c r="D32" s="36">
        <v>6142.9833333333336</v>
      </c>
      <c r="E32" s="36">
        <v>6105.9666666666672</v>
      </c>
      <c r="F32" s="36">
        <v>6071.4333333333334</v>
      </c>
      <c r="G32" s="36">
        <v>6034.416666666667</v>
      </c>
      <c r="H32" s="36">
        <v>6177.5166666666673</v>
      </c>
      <c r="I32" s="36">
        <v>6214.5333333333338</v>
      </c>
      <c r="J32" s="36">
        <v>6249.0666666666675</v>
      </c>
      <c r="K32" s="31">
        <v>6180</v>
      </c>
      <c r="L32" s="31">
        <v>6108.45</v>
      </c>
      <c r="M32" s="31">
        <v>3.7493300000000001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545.9</v>
      </c>
      <c r="D33" s="36">
        <v>543.31666666666672</v>
      </c>
      <c r="E33" s="36">
        <v>537.13333333333344</v>
      </c>
      <c r="F33" s="36">
        <v>528.36666666666667</v>
      </c>
      <c r="G33" s="36">
        <v>522.18333333333339</v>
      </c>
      <c r="H33" s="36">
        <v>552.08333333333348</v>
      </c>
      <c r="I33" s="36">
        <v>558.26666666666665</v>
      </c>
      <c r="J33" s="36">
        <v>567.03333333333353</v>
      </c>
      <c r="K33" s="31">
        <v>549.5</v>
      </c>
      <c r="L33" s="31">
        <v>534.54999999999995</v>
      </c>
      <c r="M33" s="31">
        <v>34.277070000000002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238.78</v>
      </c>
      <c r="D34" s="36">
        <v>239.14666666666668</v>
      </c>
      <c r="E34" s="36">
        <v>235.00333333333336</v>
      </c>
      <c r="F34" s="36">
        <v>231.22666666666669</v>
      </c>
      <c r="G34" s="36">
        <v>227.08333333333337</v>
      </c>
      <c r="H34" s="36">
        <v>242.92333333333335</v>
      </c>
      <c r="I34" s="36">
        <v>247.06666666666666</v>
      </c>
      <c r="J34" s="36">
        <v>250.84333333333333</v>
      </c>
      <c r="K34" s="31">
        <v>243.29</v>
      </c>
      <c r="L34" s="31">
        <v>235.37</v>
      </c>
      <c r="M34" s="31">
        <v>107.72575999999999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2927.8</v>
      </c>
      <c r="D35" s="36">
        <v>2918.2666666666664</v>
      </c>
      <c r="E35" s="36">
        <v>2897.5333333333328</v>
      </c>
      <c r="F35" s="36">
        <v>2867.2666666666664</v>
      </c>
      <c r="G35" s="36">
        <v>2846.5333333333328</v>
      </c>
      <c r="H35" s="36">
        <v>2948.5333333333328</v>
      </c>
      <c r="I35" s="36">
        <v>2969.2666666666664</v>
      </c>
      <c r="J35" s="36">
        <v>2999.5333333333328</v>
      </c>
      <c r="K35" s="31">
        <v>2939</v>
      </c>
      <c r="L35" s="31">
        <v>2888</v>
      </c>
      <c r="M35" s="31">
        <v>11.0411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2378.15</v>
      </c>
      <c r="D36" s="36">
        <v>2376.9666666666667</v>
      </c>
      <c r="E36" s="36">
        <v>2364.2333333333336</v>
      </c>
      <c r="F36" s="36">
        <v>2350.3166666666671</v>
      </c>
      <c r="G36" s="36">
        <v>2337.5833333333339</v>
      </c>
      <c r="H36" s="36">
        <v>2390.8833333333332</v>
      </c>
      <c r="I36" s="36">
        <v>2403.6166666666659</v>
      </c>
      <c r="J36" s="36">
        <v>2417.5333333333328</v>
      </c>
      <c r="K36" s="31">
        <v>2389.6999999999998</v>
      </c>
      <c r="L36" s="31">
        <v>2363.0500000000002</v>
      </c>
      <c r="M36" s="31">
        <v>2.2153900000000002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1211.8</v>
      </c>
      <c r="D37" s="36">
        <v>1213.95</v>
      </c>
      <c r="E37" s="36">
        <v>1201.9000000000001</v>
      </c>
      <c r="F37" s="36">
        <v>1192</v>
      </c>
      <c r="G37" s="36">
        <v>1179.95</v>
      </c>
      <c r="H37" s="36">
        <v>1223.8500000000001</v>
      </c>
      <c r="I37" s="36">
        <v>1235.8999999999999</v>
      </c>
      <c r="J37" s="36">
        <v>1245.8000000000002</v>
      </c>
      <c r="K37" s="31">
        <v>1226</v>
      </c>
      <c r="L37" s="31">
        <v>1204.05</v>
      </c>
      <c r="M37" s="31">
        <v>14.47616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4735.8999999999996</v>
      </c>
      <c r="D38" s="36">
        <v>4700.95</v>
      </c>
      <c r="E38" s="36">
        <v>4647.45</v>
      </c>
      <c r="F38" s="36">
        <v>4559</v>
      </c>
      <c r="G38" s="36">
        <v>4505.5</v>
      </c>
      <c r="H38" s="36">
        <v>4789.3999999999996</v>
      </c>
      <c r="I38" s="36">
        <v>4842.8999999999996</v>
      </c>
      <c r="J38" s="36">
        <v>4931.3499999999995</v>
      </c>
      <c r="K38" s="31">
        <v>4754.45</v>
      </c>
      <c r="L38" s="31">
        <v>4612.5</v>
      </c>
      <c r="M38" s="31">
        <v>6.4216899999999999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1261.9000000000001</v>
      </c>
      <c r="D39" s="36">
        <v>1263.7833333333335</v>
      </c>
      <c r="E39" s="36">
        <v>1254.5666666666671</v>
      </c>
      <c r="F39" s="36">
        <v>1247.2333333333336</v>
      </c>
      <c r="G39" s="36">
        <v>1238.0166666666671</v>
      </c>
      <c r="H39" s="36">
        <v>1271.116666666667</v>
      </c>
      <c r="I39" s="36">
        <v>1280.3333333333337</v>
      </c>
      <c r="J39" s="36">
        <v>1287.666666666667</v>
      </c>
      <c r="K39" s="31">
        <v>1273</v>
      </c>
      <c r="L39" s="31">
        <v>1256.45</v>
      </c>
      <c r="M39" s="31">
        <v>57.970149999999997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9532.4</v>
      </c>
      <c r="D40" s="36">
        <v>9577.1166666666668</v>
      </c>
      <c r="E40" s="36">
        <v>9460.2833333333328</v>
      </c>
      <c r="F40" s="36">
        <v>9388.1666666666661</v>
      </c>
      <c r="G40" s="36">
        <v>9271.3333333333321</v>
      </c>
      <c r="H40" s="36">
        <v>9649.2333333333336</v>
      </c>
      <c r="I40" s="36">
        <v>9766.0666666666657</v>
      </c>
      <c r="J40" s="36">
        <v>9838.1833333333343</v>
      </c>
      <c r="K40" s="31">
        <v>9693.9500000000007</v>
      </c>
      <c r="L40" s="31">
        <v>9505</v>
      </c>
      <c r="M40" s="31">
        <v>2.8935499999999998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7276.75</v>
      </c>
      <c r="D41" s="36">
        <v>7218.583333333333</v>
      </c>
      <c r="E41" s="36">
        <v>7133.1666666666661</v>
      </c>
      <c r="F41" s="36">
        <v>6989.583333333333</v>
      </c>
      <c r="G41" s="36">
        <v>6904.1666666666661</v>
      </c>
      <c r="H41" s="36">
        <v>7362.1666666666661</v>
      </c>
      <c r="I41" s="36">
        <v>7447.5833333333321</v>
      </c>
      <c r="J41" s="36">
        <v>7591.1666666666661</v>
      </c>
      <c r="K41" s="31">
        <v>7304</v>
      </c>
      <c r="L41" s="31">
        <v>7075</v>
      </c>
      <c r="M41" s="31">
        <v>7.7274500000000002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1580.2</v>
      </c>
      <c r="D42" s="36">
        <v>1583.05</v>
      </c>
      <c r="E42" s="36">
        <v>1575.1499999999999</v>
      </c>
      <c r="F42" s="36">
        <v>1570.1</v>
      </c>
      <c r="G42" s="36">
        <v>1562.1999999999998</v>
      </c>
      <c r="H42" s="36">
        <v>1588.1</v>
      </c>
      <c r="I42" s="36">
        <v>1596</v>
      </c>
      <c r="J42" s="36">
        <v>1601.05</v>
      </c>
      <c r="K42" s="31">
        <v>1590.95</v>
      </c>
      <c r="L42" s="31">
        <v>1578</v>
      </c>
      <c r="M42" s="31">
        <v>24.446809999999999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8756.4</v>
      </c>
      <c r="D43" s="36">
        <v>8697.2999999999993</v>
      </c>
      <c r="E43" s="36">
        <v>8557.1499999999978</v>
      </c>
      <c r="F43" s="36">
        <v>8357.8999999999978</v>
      </c>
      <c r="G43" s="36">
        <v>8217.7499999999964</v>
      </c>
      <c r="H43" s="36">
        <v>8896.5499999999993</v>
      </c>
      <c r="I43" s="36">
        <v>9036.7000000000007</v>
      </c>
      <c r="J43" s="36">
        <v>9235.9500000000007</v>
      </c>
      <c r="K43" s="31">
        <v>8837.4500000000007</v>
      </c>
      <c r="L43" s="31">
        <v>8498.0499999999993</v>
      </c>
      <c r="M43" s="31">
        <v>1.1107199999999999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3190.9</v>
      </c>
      <c r="D44" s="36">
        <v>3207.9166666666665</v>
      </c>
      <c r="E44" s="36">
        <v>3166.9833333333331</v>
      </c>
      <c r="F44" s="36">
        <v>3143.0666666666666</v>
      </c>
      <c r="G44" s="36">
        <v>3102.1333333333332</v>
      </c>
      <c r="H44" s="36">
        <v>3231.833333333333</v>
      </c>
      <c r="I44" s="36">
        <v>3272.7666666666664</v>
      </c>
      <c r="J44" s="36">
        <v>3296.6833333333329</v>
      </c>
      <c r="K44" s="31">
        <v>3248.85</v>
      </c>
      <c r="L44" s="31">
        <v>3184</v>
      </c>
      <c r="M44" s="31">
        <v>1.7268600000000001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205.86</v>
      </c>
      <c r="D45" s="36">
        <v>205.46</v>
      </c>
      <c r="E45" s="36">
        <v>204.17000000000002</v>
      </c>
      <c r="F45" s="36">
        <v>202.48000000000002</v>
      </c>
      <c r="G45" s="36">
        <v>201.19000000000003</v>
      </c>
      <c r="H45" s="36">
        <v>207.15</v>
      </c>
      <c r="I45" s="36">
        <v>208.44000000000003</v>
      </c>
      <c r="J45" s="36">
        <v>210.13</v>
      </c>
      <c r="K45" s="31">
        <v>206.75</v>
      </c>
      <c r="L45" s="31">
        <v>203.77</v>
      </c>
      <c r="M45" s="31">
        <v>69.170670000000001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272.14999999999998</v>
      </c>
      <c r="D46" s="36">
        <v>273.40000000000003</v>
      </c>
      <c r="E46" s="36">
        <v>270.50000000000006</v>
      </c>
      <c r="F46" s="36">
        <v>268.85000000000002</v>
      </c>
      <c r="G46" s="36">
        <v>265.95000000000005</v>
      </c>
      <c r="H46" s="36">
        <v>275.05000000000007</v>
      </c>
      <c r="I46" s="36">
        <v>277.95000000000005</v>
      </c>
      <c r="J46" s="36">
        <v>279.60000000000008</v>
      </c>
      <c r="K46" s="31">
        <v>276.3</v>
      </c>
      <c r="L46" s="31">
        <v>271.75</v>
      </c>
      <c r="M46" s="31">
        <v>120.01891000000001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121.01</v>
      </c>
      <c r="D47" s="36">
        <v>120.77333333333335</v>
      </c>
      <c r="E47" s="36">
        <v>120.1466666666667</v>
      </c>
      <c r="F47" s="36">
        <v>119.28333333333335</v>
      </c>
      <c r="G47" s="36">
        <v>118.65666666666669</v>
      </c>
      <c r="H47" s="36">
        <v>121.63666666666671</v>
      </c>
      <c r="I47" s="36">
        <v>122.26333333333335</v>
      </c>
      <c r="J47" s="36">
        <v>123.12666666666672</v>
      </c>
      <c r="K47" s="31">
        <v>121.4</v>
      </c>
      <c r="L47" s="31">
        <v>119.91</v>
      </c>
      <c r="M47" s="31">
        <v>56.364260000000002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1496.15</v>
      </c>
      <c r="D48" s="36">
        <v>1503.7166666666665</v>
      </c>
      <c r="E48" s="36">
        <v>1481.4333333333329</v>
      </c>
      <c r="F48" s="36">
        <v>1466.7166666666665</v>
      </c>
      <c r="G48" s="36">
        <v>1444.4333333333329</v>
      </c>
      <c r="H48" s="36">
        <v>1518.4333333333329</v>
      </c>
      <c r="I48" s="36">
        <v>1540.7166666666662</v>
      </c>
      <c r="J48" s="36">
        <v>1555.4333333333329</v>
      </c>
      <c r="K48" s="31">
        <v>1526</v>
      </c>
      <c r="L48" s="31">
        <v>1489</v>
      </c>
      <c r="M48" s="31">
        <v>8.6133699999999997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507.25</v>
      </c>
      <c r="D49" s="36">
        <v>506.90000000000003</v>
      </c>
      <c r="E49" s="36">
        <v>504.05000000000007</v>
      </c>
      <c r="F49" s="36">
        <v>500.85</v>
      </c>
      <c r="G49" s="36">
        <v>498.00000000000006</v>
      </c>
      <c r="H49" s="36">
        <v>510.10000000000008</v>
      </c>
      <c r="I49" s="36">
        <v>512.95000000000005</v>
      </c>
      <c r="J49" s="36">
        <v>516.15000000000009</v>
      </c>
      <c r="K49" s="31">
        <v>509.75</v>
      </c>
      <c r="L49" s="31">
        <v>503.7</v>
      </c>
      <c r="M49" s="31">
        <v>8.2582299999999993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1615.3</v>
      </c>
      <c r="D50" s="36">
        <v>1606.8333333333333</v>
      </c>
      <c r="E50" s="36">
        <v>1589.6666666666665</v>
      </c>
      <c r="F50" s="36">
        <v>1564.0333333333333</v>
      </c>
      <c r="G50" s="36">
        <v>1546.8666666666666</v>
      </c>
      <c r="H50" s="36">
        <v>1632.4666666666665</v>
      </c>
      <c r="I50" s="36">
        <v>1649.633333333333</v>
      </c>
      <c r="J50" s="36">
        <v>1675.2666666666664</v>
      </c>
      <c r="K50" s="31">
        <v>1624</v>
      </c>
      <c r="L50" s="31">
        <v>1581.2</v>
      </c>
      <c r="M50" s="31">
        <v>20.901219999999999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307.64999999999998</v>
      </c>
      <c r="D51" s="36">
        <v>308.66666666666669</v>
      </c>
      <c r="E51" s="36">
        <v>304.83333333333337</v>
      </c>
      <c r="F51" s="36">
        <v>302.01666666666671</v>
      </c>
      <c r="G51" s="36">
        <v>298.18333333333339</v>
      </c>
      <c r="H51" s="36">
        <v>311.48333333333335</v>
      </c>
      <c r="I51" s="36">
        <v>315.31666666666672</v>
      </c>
      <c r="J51" s="36">
        <v>318.13333333333333</v>
      </c>
      <c r="K51" s="31">
        <v>312.5</v>
      </c>
      <c r="L51" s="31">
        <v>305.85000000000002</v>
      </c>
      <c r="M51" s="31">
        <v>394.95236999999997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1665.95</v>
      </c>
      <c r="D52" s="36">
        <v>1675.1666666666667</v>
      </c>
      <c r="E52" s="36">
        <v>1653.5333333333335</v>
      </c>
      <c r="F52" s="36">
        <v>1641.1166666666668</v>
      </c>
      <c r="G52" s="36">
        <v>1619.4833333333336</v>
      </c>
      <c r="H52" s="36">
        <v>1687.5833333333335</v>
      </c>
      <c r="I52" s="36">
        <v>1709.2166666666667</v>
      </c>
      <c r="J52" s="36">
        <v>1721.6333333333334</v>
      </c>
      <c r="K52" s="31">
        <v>1696.8</v>
      </c>
      <c r="L52" s="31">
        <v>1662.75</v>
      </c>
      <c r="M52" s="31">
        <v>11.391450000000001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302.39999999999998</v>
      </c>
      <c r="D53" s="36">
        <v>301.2833333333333</v>
      </c>
      <c r="E53" s="36">
        <v>298.31666666666661</v>
      </c>
      <c r="F53" s="36">
        <v>294.23333333333329</v>
      </c>
      <c r="G53" s="36">
        <v>291.26666666666659</v>
      </c>
      <c r="H53" s="36">
        <v>305.36666666666662</v>
      </c>
      <c r="I53" s="36">
        <v>308.33333333333331</v>
      </c>
      <c r="J53" s="36">
        <v>312.41666666666663</v>
      </c>
      <c r="K53" s="31">
        <v>304.25</v>
      </c>
      <c r="L53" s="31">
        <v>297.2</v>
      </c>
      <c r="M53" s="31">
        <v>125.26215000000001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304.55</v>
      </c>
      <c r="D54" s="36">
        <v>304.90000000000003</v>
      </c>
      <c r="E54" s="36">
        <v>302.95000000000005</v>
      </c>
      <c r="F54" s="36">
        <v>301.35000000000002</v>
      </c>
      <c r="G54" s="36">
        <v>299.40000000000003</v>
      </c>
      <c r="H54" s="36">
        <v>306.50000000000006</v>
      </c>
      <c r="I54" s="36">
        <v>308.45</v>
      </c>
      <c r="J54" s="36">
        <v>310.05000000000007</v>
      </c>
      <c r="K54" s="31">
        <v>306.85000000000002</v>
      </c>
      <c r="L54" s="31">
        <v>303.3</v>
      </c>
      <c r="M54" s="31">
        <v>47.930230000000002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1454</v>
      </c>
      <c r="D55" s="36">
        <v>1456.6833333333334</v>
      </c>
      <c r="E55" s="36">
        <v>1446.5666666666668</v>
      </c>
      <c r="F55" s="36">
        <v>1439.1333333333334</v>
      </c>
      <c r="G55" s="36">
        <v>1429.0166666666669</v>
      </c>
      <c r="H55" s="36">
        <v>1464.1166666666668</v>
      </c>
      <c r="I55" s="36">
        <v>1474.2333333333336</v>
      </c>
      <c r="J55" s="36">
        <v>1481.6666666666667</v>
      </c>
      <c r="K55" s="31">
        <v>1466.8</v>
      </c>
      <c r="L55" s="31">
        <v>1449.25</v>
      </c>
      <c r="M55" s="31">
        <v>60.11806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357.65</v>
      </c>
      <c r="D56" s="36">
        <v>355.09999999999997</v>
      </c>
      <c r="E56" s="36">
        <v>350.79999999999995</v>
      </c>
      <c r="F56" s="36">
        <v>343.95</v>
      </c>
      <c r="G56" s="36">
        <v>339.65</v>
      </c>
      <c r="H56" s="36">
        <v>361.94999999999993</v>
      </c>
      <c r="I56" s="36">
        <v>366.25</v>
      </c>
      <c r="J56" s="36">
        <v>373.09999999999991</v>
      </c>
      <c r="K56" s="31">
        <v>359.4</v>
      </c>
      <c r="L56" s="31">
        <v>348.25</v>
      </c>
      <c r="M56" s="31">
        <v>91.438019999999995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34249.949999999997</v>
      </c>
      <c r="D57" s="36">
        <v>34143.98333333333</v>
      </c>
      <c r="E57" s="36">
        <v>33808.116666666661</v>
      </c>
      <c r="F57" s="36">
        <v>33366.283333333333</v>
      </c>
      <c r="G57" s="36">
        <v>33030.416666666664</v>
      </c>
      <c r="H57" s="36">
        <v>34585.816666666658</v>
      </c>
      <c r="I57" s="36">
        <v>34921.683333333327</v>
      </c>
      <c r="J57" s="36">
        <v>35363.516666666656</v>
      </c>
      <c r="K57" s="31">
        <v>34479.85</v>
      </c>
      <c r="L57" s="31">
        <v>33702.15</v>
      </c>
      <c r="M57" s="31">
        <v>0.30254999999999999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5476.5</v>
      </c>
      <c r="D58" s="36">
        <v>5465.5666666666666</v>
      </c>
      <c r="E58" s="36">
        <v>5441.9833333333336</v>
      </c>
      <c r="F58" s="36">
        <v>5407.4666666666672</v>
      </c>
      <c r="G58" s="36">
        <v>5383.8833333333341</v>
      </c>
      <c r="H58" s="36">
        <v>5500.083333333333</v>
      </c>
      <c r="I58" s="36">
        <v>5523.666666666667</v>
      </c>
      <c r="J58" s="36">
        <v>5558.1833333333325</v>
      </c>
      <c r="K58" s="31">
        <v>5489.15</v>
      </c>
      <c r="L58" s="31">
        <v>5431.05</v>
      </c>
      <c r="M58" s="31">
        <v>2.2355999999999998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721.6</v>
      </c>
      <c r="D59" s="36">
        <v>713.91666666666663</v>
      </c>
      <c r="E59" s="36">
        <v>703.98333333333323</v>
      </c>
      <c r="F59" s="36">
        <v>686.36666666666656</v>
      </c>
      <c r="G59" s="36">
        <v>676.43333333333317</v>
      </c>
      <c r="H59" s="36">
        <v>731.5333333333333</v>
      </c>
      <c r="I59" s="36">
        <v>741.4666666666667</v>
      </c>
      <c r="J59" s="36">
        <v>759.08333333333337</v>
      </c>
      <c r="K59" s="31">
        <v>723.85</v>
      </c>
      <c r="L59" s="31">
        <v>696.3</v>
      </c>
      <c r="M59" s="31">
        <v>19.15569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118.36</v>
      </c>
      <c r="D60" s="36">
        <v>118.81666666666668</v>
      </c>
      <c r="E60" s="36">
        <v>117.44333333333336</v>
      </c>
      <c r="F60" s="36">
        <v>116.52666666666669</v>
      </c>
      <c r="G60" s="36">
        <v>115.15333333333336</v>
      </c>
      <c r="H60" s="36">
        <v>119.73333333333335</v>
      </c>
      <c r="I60" s="36">
        <v>121.10666666666665</v>
      </c>
      <c r="J60" s="36">
        <v>122.02333333333334</v>
      </c>
      <c r="K60" s="31">
        <v>120.19</v>
      </c>
      <c r="L60" s="31">
        <v>117.9</v>
      </c>
      <c r="M60" s="31">
        <v>205.06792999999999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1434.6</v>
      </c>
      <c r="D61" s="36">
        <v>1431.1166666666668</v>
      </c>
      <c r="E61" s="36">
        <v>1419.2333333333336</v>
      </c>
      <c r="F61" s="36">
        <v>1403.8666666666668</v>
      </c>
      <c r="G61" s="36">
        <v>1391.9833333333336</v>
      </c>
      <c r="H61" s="36">
        <v>1446.4833333333336</v>
      </c>
      <c r="I61" s="36">
        <v>1458.3666666666668</v>
      </c>
      <c r="J61" s="36">
        <v>1473.7333333333336</v>
      </c>
      <c r="K61" s="31">
        <v>1443</v>
      </c>
      <c r="L61" s="31">
        <v>1415.75</v>
      </c>
      <c r="M61" s="31">
        <v>5.0536899999999996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1479.1</v>
      </c>
      <c r="D62" s="36">
        <v>1481.6666666666667</v>
      </c>
      <c r="E62" s="36">
        <v>1469.6333333333334</v>
      </c>
      <c r="F62" s="36">
        <v>1460.1666666666667</v>
      </c>
      <c r="G62" s="36">
        <v>1448.1333333333334</v>
      </c>
      <c r="H62" s="36">
        <v>1491.1333333333334</v>
      </c>
      <c r="I62" s="36">
        <v>1503.1666666666667</v>
      </c>
      <c r="J62" s="36">
        <v>1512.6333333333334</v>
      </c>
      <c r="K62" s="31">
        <v>1493.7</v>
      </c>
      <c r="L62" s="31">
        <v>1472.2</v>
      </c>
      <c r="M62" s="31">
        <v>13.136509999999999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474.8</v>
      </c>
      <c r="D63" s="36">
        <v>474.11666666666662</v>
      </c>
      <c r="E63" s="36">
        <v>471.93333333333322</v>
      </c>
      <c r="F63" s="36">
        <v>469.06666666666661</v>
      </c>
      <c r="G63" s="36">
        <v>466.88333333333321</v>
      </c>
      <c r="H63" s="36">
        <v>476.98333333333323</v>
      </c>
      <c r="I63" s="36">
        <v>479.16666666666663</v>
      </c>
      <c r="J63" s="36">
        <v>482.03333333333325</v>
      </c>
      <c r="K63" s="31">
        <v>476.3</v>
      </c>
      <c r="L63" s="31">
        <v>471.25</v>
      </c>
      <c r="M63" s="31">
        <v>85.798609999999996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5518.4</v>
      </c>
      <c r="D64" s="36">
        <v>5512.7166666666672</v>
      </c>
      <c r="E64" s="36">
        <v>5431.4333333333343</v>
      </c>
      <c r="F64" s="36">
        <v>5344.4666666666672</v>
      </c>
      <c r="G64" s="36">
        <v>5263.1833333333343</v>
      </c>
      <c r="H64" s="36">
        <v>5599.6833333333343</v>
      </c>
      <c r="I64" s="36">
        <v>5680.9666666666672</v>
      </c>
      <c r="J64" s="36">
        <v>5767.9333333333343</v>
      </c>
      <c r="K64" s="31">
        <v>5594</v>
      </c>
      <c r="L64" s="31">
        <v>5425.75</v>
      </c>
      <c r="M64" s="31">
        <v>4.7960799999999999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2861.45</v>
      </c>
      <c r="D65" s="36">
        <v>2862.5499999999997</v>
      </c>
      <c r="E65" s="36">
        <v>2831.0999999999995</v>
      </c>
      <c r="F65" s="36">
        <v>2800.7499999999995</v>
      </c>
      <c r="G65" s="36">
        <v>2769.2999999999993</v>
      </c>
      <c r="H65" s="36">
        <v>2892.8999999999996</v>
      </c>
      <c r="I65" s="36">
        <v>2924.3499999999995</v>
      </c>
      <c r="J65" s="36">
        <v>2954.7</v>
      </c>
      <c r="K65" s="31">
        <v>2894</v>
      </c>
      <c r="L65" s="31">
        <v>2832.2</v>
      </c>
      <c r="M65" s="31">
        <v>3.2968000000000002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1036.4000000000001</v>
      </c>
      <c r="D66" s="36">
        <v>1037.6000000000001</v>
      </c>
      <c r="E66" s="36">
        <v>1029.5000000000002</v>
      </c>
      <c r="F66" s="36">
        <v>1022.6000000000001</v>
      </c>
      <c r="G66" s="36">
        <v>1014.5000000000002</v>
      </c>
      <c r="H66" s="36">
        <v>1044.5000000000002</v>
      </c>
      <c r="I66" s="36">
        <v>1052.6000000000001</v>
      </c>
      <c r="J66" s="36">
        <v>1059.5000000000002</v>
      </c>
      <c r="K66" s="31">
        <v>1045.7</v>
      </c>
      <c r="L66" s="31">
        <v>1030.7</v>
      </c>
      <c r="M66" s="31">
        <v>12.07666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1597.2</v>
      </c>
      <c r="D67" s="36">
        <v>1595.3833333333332</v>
      </c>
      <c r="E67" s="36">
        <v>1581.8166666666664</v>
      </c>
      <c r="F67" s="36">
        <v>1566.4333333333332</v>
      </c>
      <c r="G67" s="36">
        <v>1552.8666666666663</v>
      </c>
      <c r="H67" s="36">
        <v>1610.7666666666664</v>
      </c>
      <c r="I67" s="36">
        <v>1624.333333333333</v>
      </c>
      <c r="J67" s="36">
        <v>1639.7166666666665</v>
      </c>
      <c r="K67" s="31">
        <v>1608.95</v>
      </c>
      <c r="L67" s="31">
        <v>1580</v>
      </c>
      <c r="M67" s="31">
        <v>2.7147399999999999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416.5</v>
      </c>
      <c r="D68" s="36">
        <v>412.7</v>
      </c>
      <c r="E68" s="36">
        <v>407.75</v>
      </c>
      <c r="F68" s="36">
        <v>399</v>
      </c>
      <c r="G68" s="36">
        <v>394.05</v>
      </c>
      <c r="H68" s="36">
        <v>421.45</v>
      </c>
      <c r="I68" s="36">
        <v>426.39999999999992</v>
      </c>
      <c r="J68" s="36">
        <v>435.15</v>
      </c>
      <c r="K68" s="31">
        <v>417.65</v>
      </c>
      <c r="L68" s="31">
        <v>403.95</v>
      </c>
      <c r="M68" s="31">
        <v>40.663249999999998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3985.8</v>
      </c>
      <c r="D69" s="36">
        <v>3967.8166666666671</v>
      </c>
      <c r="E69" s="36">
        <v>3930.6333333333341</v>
      </c>
      <c r="F69" s="36">
        <v>3875.4666666666672</v>
      </c>
      <c r="G69" s="36">
        <v>3838.2833333333342</v>
      </c>
      <c r="H69" s="36">
        <v>4022.983333333334</v>
      </c>
      <c r="I69" s="36">
        <v>4060.1666666666674</v>
      </c>
      <c r="J69" s="36">
        <v>4115.3333333333339</v>
      </c>
      <c r="K69" s="31">
        <v>4005</v>
      </c>
      <c r="L69" s="31">
        <v>3912.65</v>
      </c>
      <c r="M69" s="31">
        <v>4.7121700000000004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825.4</v>
      </c>
      <c r="D70" s="36">
        <v>825.56666666666661</v>
      </c>
      <c r="E70" s="36">
        <v>819.38333333333321</v>
      </c>
      <c r="F70" s="36">
        <v>813.36666666666656</v>
      </c>
      <c r="G70" s="36">
        <v>807.18333333333317</v>
      </c>
      <c r="H70" s="36">
        <v>831.58333333333326</v>
      </c>
      <c r="I70" s="36">
        <v>837.76666666666665</v>
      </c>
      <c r="J70" s="36">
        <v>843.7833333333333</v>
      </c>
      <c r="K70" s="31">
        <v>831.75</v>
      </c>
      <c r="L70" s="31">
        <v>819.55</v>
      </c>
      <c r="M70" s="31">
        <v>19.702639999999999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610.95000000000005</v>
      </c>
      <c r="D71" s="36">
        <v>608.30000000000007</v>
      </c>
      <c r="E71" s="36">
        <v>603.35000000000014</v>
      </c>
      <c r="F71" s="36">
        <v>595.75000000000011</v>
      </c>
      <c r="G71" s="36">
        <v>590.80000000000018</v>
      </c>
      <c r="H71" s="36">
        <v>615.90000000000009</v>
      </c>
      <c r="I71" s="36">
        <v>620.85000000000014</v>
      </c>
      <c r="J71" s="36">
        <v>628.45000000000005</v>
      </c>
      <c r="K71" s="31">
        <v>613.25</v>
      </c>
      <c r="L71" s="31">
        <v>600.70000000000005</v>
      </c>
      <c r="M71" s="31">
        <v>24.695879999999999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1849.95</v>
      </c>
      <c r="D72" s="36">
        <v>1839.5833333333333</v>
      </c>
      <c r="E72" s="36">
        <v>1820.2666666666664</v>
      </c>
      <c r="F72" s="36">
        <v>1790.5833333333333</v>
      </c>
      <c r="G72" s="36">
        <v>1771.2666666666664</v>
      </c>
      <c r="H72" s="36">
        <v>1869.2666666666664</v>
      </c>
      <c r="I72" s="36">
        <v>1888.5833333333335</v>
      </c>
      <c r="J72" s="36">
        <v>1918.2666666666664</v>
      </c>
      <c r="K72" s="31">
        <v>1858.9</v>
      </c>
      <c r="L72" s="31">
        <v>1809.9</v>
      </c>
      <c r="M72" s="31">
        <v>3.93465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2616</v>
      </c>
      <c r="D73" s="36">
        <v>2590.3333333333335</v>
      </c>
      <c r="E73" s="36">
        <v>2535.666666666667</v>
      </c>
      <c r="F73" s="36">
        <v>2455.3333333333335</v>
      </c>
      <c r="G73" s="36">
        <v>2400.666666666667</v>
      </c>
      <c r="H73" s="36">
        <v>2670.666666666667</v>
      </c>
      <c r="I73" s="36">
        <v>2725.3333333333339</v>
      </c>
      <c r="J73" s="36">
        <v>2805.666666666667</v>
      </c>
      <c r="K73" s="31">
        <v>2645</v>
      </c>
      <c r="L73" s="31">
        <v>2510</v>
      </c>
      <c r="M73" s="31">
        <v>6.1419300000000003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399.85</v>
      </c>
      <c r="D74" s="36">
        <v>400.3</v>
      </c>
      <c r="E74" s="36">
        <v>397.6</v>
      </c>
      <c r="F74" s="36">
        <v>395.35</v>
      </c>
      <c r="G74" s="36">
        <v>392.65000000000003</v>
      </c>
      <c r="H74" s="36">
        <v>402.55</v>
      </c>
      <c r="I74" s="36">
        <v>405.24999999999994</v>
      </c>
      <c r="J74" s="36">
        <v>407.5</v>
      </c>
      <c r="K74" s="31">
        <v>403</v>
      </c>
      <c r="L74" s="31">
        <v>398.05</v>
      </c>
      <c r="M74" s="31">
        <v>11.346719999999999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166.88</v>
      </c>
      <c r="D75" s="36">
        <v>167.46333333333334</v>
      </c>
      <c r="E75" s="36">
        <v>164.43666666666667</v>
      </c>
      <c r="F75" s="36">
        <v>161.99333333333334</v>
      </c>
      <c r="G75" s="36">
        <v>158.96666666666667</v>
      </c>
      <c r="H75" s="36">
        <v>169.90666666666667</v>
      </c>
      <c r="I75" s="36">
        <v>172.93333333333337</v>
      </c>
      <c r="J75" s="36">
        <v>175.37666666666667</v>
      </c>
      <c r="K75" s="31">
        <v>170.49</v>
      </c>
      <c r="L75" s="31">
        <v>165.02</v>
      </c>
      <c r="M75" s="31">
        <v>18.829149999999998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4602.1000000000004</v>
      </c>
      <c r="D76" s="36">
        <v>4585.833333333333</v>
      </c>
      <c r="E76" s="36">
        <v>4556.4666666666662</v>
      </c>
      <c r="F76" s="36">
        <v>4510.833333333333</v>
      </c>
      <c r="G76" s="36">
        <v>4481.4666666666662</v>
      </c>
      <c r="H76" s="36">
        <v>4631.4666666666662</v>
      </c>
      <c r="I76" s="36">
        <v>4660.833333333333</v>
      </c>
      <c r="J76" s="36">
        <v>4706.4666666666662</v>
      </c>
      <c r="K76" s="31">
        <v>4615.2</v>
      </c>
      <c r="L76" s="31">
        <v>4540.2</v>
      </c>
      <c r="M76" s="31">
        <v>5.0728400000000002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12446.45</v>
      </c>
      <c r="D77" s="36">
        <v>12342.916666666666</v>
      </c>
      <c r="E77" s="36">
        <v>12189.983333333332</v>
      </c>
      <c r="F77" s="36">
        <v>11933.516666666666</v>
      </c>
      <c r="G77" s="36">
        <v>11780.583333333332</v>
      </c>
      <c r="H77" s="36">
        <v>12599.383333333331</v>
      </c>
      <c r="I77" s="36">
        <v>12752.316666666666</v>
      </c>
      <c r="J77" s="36">
        <v>13008.783333333331</v>
      </c>
      <c r="K77" s="31">
        <v>12495.85</v>
      </c>
      <c r="L77" s="31">
        <v>12086.45</v>
      </c>
      <c r="M77" s="31">
        <v>5.6643400000000002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2823.5</v>
      </c>
      <c r="D78" s="36">
        <v>2824.5499999999997</v>
      </c>
      <c r="E78" s="36">
        <v>2781.0999999999995</v>
      </c>
      <c r="F78" s="36">
        <v>2738.7</v>
      </c>
      <c r="G78" s="36">
        <v>2695.2499999999995</v>
      </c>
      <c r="H78" s="36">
        <v>2866.9499999999994</v>
      </c>
      <c r="I78" s="36">
        <v>2910.3999999999992</v>
      </c>
      <c r="J78" s="36">
        <v>2952.7999999999993</v>
      </c>
      <c r="K78" s="31">
        <v>2868</v>
      </c>
      <c r="L78" s="31">
        <v>2782.15</v>
      </c>
      <c r="M78" s="31">
        <v>2.3385699999999998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6353.7</v>
      </c>
      <c r="D79" s="36">
        <v>6390.2833333333328</v>
      </c>
      <c r="E79" s="36">
        <v>6300.5666666666657</v>
      </c>
      <c r="F79" s="36">
        <v>6247.4333333333325</v>
      </c>
      <c r="G79" s="36">
        <v>6157.7166666666653</v>
      </c>
      <c r="H79" s="36">
        <v>6443.4166666666661</v>
      </c>
      <c r="I79" s="36">
        <v>6533.1333333333332</v>
      </c>
      <c r="J79" s="36">
        <v>6586.2666666666664</v>
      </c>
      <c r="K79" s="31">
        <v>6480</v>
      </c>
      <c r="L79" s="31">
        <v>6337.15</v>
      </c>
      <c r="M79" s="31">
        <v>4.5038499999999999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4635.55</v>
      </c>
      <c r="D80" s="36">
        <v>4663.666666666667</v>
      </c>
      <c r="E80" s="36">
        <v>4597.8833333333341</v>
      </c>
      <c r="F80" s="36">
        <v>4560.2166666666672</v>
      </c>
      <c r="G80" s="36">
        <v>4494.4333333333343</v>
      </c>
      <c r="H80" s="36">
        <v>4701.3333333333339</v>
      </c>
      <c r="I80" s="36">
        <v>4767.1166666666668</v>
      </c>
      <c r="J80" s="36">
        <v>4804.7833333333338</v>
      </c>
      <c r="K80" s="31">
        <v>4729.45</v>
      </c>
      <c r="L80" s="31">
        <v>4626</v>
      </c>
      <c r="M80" s="31">
        <v>13.647959999999999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4141.75</v>
      </c>
      <c r="D81" s="36">
        <v>4151.9833333333336</v>
      </c>
      <c r="E81" s="36">
        <v>4099.7666666666673</v>
      </c>
      <c r="F81" s="36">
        <v>4057.7833333333338</v>
      </c>
      <c r="G81" s="36">
        <v>4005.5666666666675</v>
      </c>
      <c r="H81" s="36">
        <v>4193.9666666666672</v>
      </c>
      <c r="I81" s="36">
        <v>4246.1833333333343</v>
      </c>
      <c r="J81" s="36">
        <v>4288.166666666667</v>
      </c>
      <c r="K81" s="31">
        <v>4204.2</v>
      </c>
      <c r="L81" s="31">
        <v>4110</v>
      </c>
      <c r="M81" s="31">
        <v>2.2956300000000001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175.95</v>
      </c>
      <c r="D82" s="36">
        <v>176.26666666666665</v>
      </c>
      <c r="E82" s="36">
        <v>174.83333333333331</v>
      </c>
      <c r="F82" s="36">
        <v>173.71666666666667</v>
      </c>
      <c r="G82" s="36">
        <v>172.28333333333333</v>
      </c>
      <c r="H82" s="36">
        <v>177.3833333333333</v>
      </c>
      <c r="I82" s="36">
        <v>178.81666666666663</v>
      </c>
      <c r="J82" s="36">
        <v>179.93333333333328</v>
      </c>
      <c r="K82" s="31">
        <v>177.7</v>
      </c>
      <c r="L82" s="31">
        <v>175.15</v>
      </c>
      <c r="M82" s="31">
        <v>23.424140000000001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177.74</v>
      </c>
      <c r="D83" s="36">
        <v>177.88666666666666</v>
      </c>
      <c r="E83" s="36">
        <v>176.57333333333332</v>
      </c>
      <c r="F83" s="36">
        <v>175.40666666666667</v>
      </c>
      <c r="G83" s="36">
        <v>174.09333333333333</v>
      </c>
      <c r="H83" s="36">
        <v>179.05333333333331</v>
      </c>
      <c r="I83" s="36">
        <v>180.36666666666665</v>
      </c>
      <c r="J83" s="36">
        <v>181.5333333333333</v>
      </c>
      <c r="K83" s="31">
        <v>179.2</v>
      </c>
      <c r="L83" s="31">
        <v>176.72</v>
      </c>
      <c r="M83" s="31">
        <v>52.780900000000003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1021.75</v>
      </c>
      <c r="D84" s="36">
        <v>1015.9166666666666</v>
      </c>
      <c r="E84" s="36">
        <v>986.83333333333326</v>
      </c>
      <c r="F84" s="36">
        <v>951.91666666666663</v>
      </c>
      <c r="G84" s="36">
        <v>922.83333333333326</v>
      </c>
      <c r="H84" s="36">
        <v>1050.8333333333333</v>
      </c>
      <c r="I84" s="36">
        <v>1079.9166666666665</v>
      </c>
      <c r="J84" s="36">
        <v>1114.8333333333333</v>
      </c>
      <c r="K84" s="31">
        <v>1045</v>
      </c>
      <c r="L84" s="31">
        <v>981</v>
      </c>
      <c r="M84" s="31">
        <v>15.94994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471.55</v>
      </c>
      <c r="D85" s="36">
        <v>474.73333333333335</v>
      </c>
      <c r="E85" s="36">
        <v>467.01666666666671</v>
      </c>
      <c r="F85" s="36">
        <v>462.48333333333335</v>
      </c>
      <c r="G85" s="36">
        <v>454.76666666666671</v>
      </c>
      <c r="H85" s="36">
        <v>479.26666666666671</v>
      </c>
      <c r="I85" s="36">
        <v>486.98333333333341</v>
      </c>
      <c r="J85" s="36">
        <v>491.51666666666671</v>
      </c>
      <c r="K85" s="31">
        <v>482.45</v>
      </c>
      <c r="L85" s="31">
        <v>470.2</v>
      </c>
      <c r="M85" s="31">
        <v>14.68186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222.55</v>
      </c>
      <c r="D86" s="36">
        <v>222.03333333333333</v>
      </c>
      <c r="E86" s="36">
        <v>220.06666666666666</v>
      </c>
      <c r="F86" s="36">
        <v>217.58333333333334</v>
      </c>
      <c r="G86" s="36">
        <v>215.61666666666667</v>
      </c>
      <c r="H86" s="36">
        <v>224.51666666666665</v>
      </c>
      <c r="I86" s="36">
        <v>226.48333333333329</v>
      </c>
      <c r="J86" s="36">
        <v>228.96666666666664</v>
      </c>
      <c r="K86" s="31">
        <v>224</v>
      </c>
      <c r="L86" s="31">
        <v>219.55</v>
      </c>
      <c r="M86" s="31">
        <v>200.94833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1818.15</v>
      </c>
      <c r="D87" s="36">
        <v>1823.5833333333333</v>
      </c>
      <c r="E87" s="36">
        <v>1804.7166666666665</v>
      </c>
      <c r="F87" s="36">
        <v>1791.2833333333333</v>
      </c>
      <c r="G87" s="36">
        <v>1772.4166666666665</v>
      </c>
      <c r="H87" s="36">
        <v>1837.0166666666664</v>
      </c>
      <c r="I87" s="36">
        <v>1855.8833333333332</v>
      </c>
      <c r="J87" s="36">
        <v>1869.3166666666664</v>
      </c>
      <c r="K87" s="31">
        <v>1842.45</v>
      </c>
      <c r="L87" s="31">
        <v>1810.15</v>
      </c>
      <c r="M87" s="31">
        <v>0.99268000000000001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1398.05</v>
      </c>
      <c r="D88" s="36">
        <v>1390.1000000000001</v>
      </c>
      <c r="E88" s="36">
        <v>1378.2000000000003</v>
      </c>
      <c r="F88" s="36">
        <v>1358.3500000000001</v>
      </c>
      <c r="G88" s="36">
        <v>1346.4500000000003</v>
      </c>
      <c r="H88" s="36">
        <v>1409.9500000000003</v>
      </c>
      <c r="I88" s="36">
        <v>1421.8500000000004</v>
      </c>
      <c r="J88" s="36">
        <v>1441.7000000000003</v>
      </c>
      <c r="K88" s="31">
        <v>1402</v>
      </c>
      <c r="L88" s="31">
        <v>1370.25</v>
      </c>
      <c r="M88" s="31">
        <v>8.4356200000000001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3161.65</v>
      </c>
      <c r="D89" s="36">
        <v>3201.9</v>
      </c>
      <c r="E89" s="36">
        <v>3113.8</v>
      </c>
      <c r="F89" s="36">
        <v>3065.9500000000003</v>
      </c>
      <c r="G89" s="36">
        <v>2977.8500000000004</v>
      </c>
      <c r="H89" s="36">
        <v>3249.75</v>
      </c>
      <c r="I89" s="36">
        <v>3337.8499999999995</v>
      </c>
      <c r="J89" s="36">
        <v>3385.7</v>
      </c>
      <c r="K89" s="31">
        <v>3290</v>
      </c>
      <c r="L89" s="31">
        <v>3154.05</v>
      </c>
      <c r="M89" s="31">
        <v>10.731870000000001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2726.4</v>
      </c>
      <c r="D90" s="36">
        <v>2710.7833333333333</v>
      </c>
      <c r="E90" s="36">
        <v>2677.6666666666665</v>
      </c>
      <c r="F90" s="36">
        <v>2628.9333333333334</v>
      </c>
      <c r="G90" s="36">
        <v>2595.8166666666666</v>
      </c>
      <c r="H90" s="36">
        <v>2759.5166666666664</v>
      </c>
      <c r="I90" s="36">
        <v>2792.6333333333332</v>
      </c>
      <c r="J90" s="36">
        <v>2841.3666666666663</v>
      </c>
      <c r="K90" s="31">
        <v>2743.9</v>
      </c>
      <c r="L90" s="31">
        <v>2662.05</v>
      </c>
      <c r="M90" s="31">
        <v>10.981680000000001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3283.3</v>
      </c>
      <c r="D91" s="36">
        <v>3259.9333333333329</v>
      </c>
      <c r="E91" s="36">
        <v>3228.3666666666659</v>
      </c>
      <c r="F91" s="36">
        <v>3173.4333333333329</v>
      </c>
      <c r="G91" s="36">
        <v>3141.8666666666659</v>
      </c>
      <c r="H91" s="36">
        <v>3314.8666666666659</v>
      </c>
      <c r="I91" s="36">
        <v>3346.4333333333325</v>
      </c>
      <c r="J91" s="36">
        <v>3401.3666666666659</v>
      </c>
      <c r="K91" s="31">
        <v>3291.5</v>
      </c>
      <c r="L91" s="31">
        <v>3205</v>
      </c>
      <c r="M91" s="31">
        <v>0.85873999999999995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646.95000000000005</v>
      </c>
      <c r="D92" s="36">
        <v>641.4666666666667</v>
      </c>
      <c r="E92" s="36">
        <v>632.93333333333339</v>
      </c>
      <c r="F92" s="36">
        <v>618.91666666666674</v>
      </c>
      <c r="G92" s="36">
        <v>610.38333333333344</v>
      </c>
      <c r="H92" s="36">
        <v>655.48333333333335</v>
      </c>
      <c r="I92" s="36">
        <v>664.01666666666665</v>
      </c>
      <c r="J92" s="36">
        <v>678.0333333333333</v>
      </c>
      <c r="K92" s="31">
        <v>650</v>
      </c>
      <c r="L92" s="31">
        <v>627.45000000000005</v>
      </c>
      <c r="M92" s="31">
        <v>17.72279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1468.85</v>
      </c>
      <c r="D93" s="36">
        <v>1467.4833333333333</v>
      </c>
      <c r="E93" s="36">
        <v>1456.3666666666668</v>
      </c>
      <c r="F93" s="36">
        <v>1443.8833333333334</v>
      </c>
      <c r="G93" s="36">
        <v>1432.7666666666669</v>
      </c>
      <c r="H93" s="36">
        <v>1479.9666666666667</v>
      </c>
      <c r="I93" s="36">
        <v>1491.083333333333</v>
      </c>
      <c r="J93" s="36">
        <v>1503.5666666666666</v>
      </c>
      <c r="K93" s="31">
        <v>1478.6</v>
      </c>
      <c r="L93" s="31">
        <v>1455</v>
      </c>
      <c r="M93" s="31">
        <v>37.232950000000002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4109.7</v>
      </c>
      <c r="D94" s="36">
        <v>4072.4166666666661</v>
      </c>
      <c r="E94" s="36">
        <v>4019.9333333333325</v>
      </c>
      <c r="F94" s="36">
        <v>3930.1666666666665</v>
      </c>
      <c r="G94" s="36">
        <v>3877.6833333333329</v>
      </c>
      <c r="H94" s="36">
        <v>4162.1833333333325</v>
      </c>
      <c r="I94" s="36">
        <v>4214.6666666666661</v>
      </c>
      <c r="J94" s="36">
        <v>4304.4333333333316</v>
      </c>
      <c r="K94" s="31">
        <v>4124.8999999999996</v>
      </c>
      <c r="L94" s="31">
        <v>3982.65</v>
      </c>
      <c r="M94" s="31">
        <v>5.5051800000000002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1705.2</v>
      </c>
      <c r="D95" s="36">
        <v>1697.5</v>
      </c>
      <c r="E95" s="36">
        <v>1687.7</v>
      </c>
      <c r="F95" s="36">
        <v>1670.2</v>
      </c>
      <c r="G95" s="36">
        <v>1660.4</v>
      </c>
      <c r="H95" s="36">
        <v>1715</v>
      </c>
      <c r="I95" s="36">
        <v>1724.8000000000002</v>
      </c>
      <c r="J95" s="36">
        <v>1742.3</v>
      </c>
      <c r="K95" s="31">
        <v>1707.3</v>
      </c>
      <c r="L95" s="31">
        <v>1680</v>
      </c>
      <c r="M95" s="31">
        <v>105.93512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600.75</v>
      </c>
      <c r="D96" s="36">
        <v>597.80000000000007</v>
      </c>
      <c r="E96" s="36">
        <v>592.55000000000018</v>
      </c>
      <c r="F96" s="36">
        <v>584.35000000000014</v>
      </c>
      <c r="G96" s="36">
        <v>579.10000000000025</v>
      </c>
      <c r="H96" s="36">
        <v>606.00000000000011</v>
      </c>
      <c r="I96" s="36">
        <v>611.24999999999989</v>
      </c>
      <c r="J96" s="36">
        <v>619.45000000000005</v>
      </c>
      <c r="K96" s="31">
        <v>603.04999999999995</v>
      </c>
      <c r="L96" s="31">
        <v>589.6</v>
      </c>
      <c r="M96" s="31">
        <v>33.429130000000001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1823.9</v>
      </c>
      <c r="D97" s="36">
        <v>1838.3</v>
      </c>
      <c r="E97" s="36">
        <v>1802.6</v>
      </c>
      <c r="F97" s="36">
        <v>1781.3</v>
      </c>
      <c r="G97" s="36">
        <v>1745.6</v>
      </c>
      <c r="H97" s="36">
        <v>1859.6</v>
      </c>
      <c r="I97" s="36">
        <v>1895.3000000000002</v>
      </c>
      <c r="J97" s="36">
        <v>1916.6</v>
      </c>
      <c r="K97" s="31">
        <v>1874</v>
      </c>
      <c r="L97" s="31">
        <v>1817</v>
      </c>
      <c r="M97" s="31">
        <v>13.4686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5603.1</v>
      </c>
      <c r="D98" s="36">
        <v>5638.8</v>
      </c>
      <c r="E98" s="36">
        <v>5549.3</v>
      </c>
      <c r="F98" s="36">
        <v>5495.5</v>
      </c>
      <c r="G98" s="36">
        <v>5406</v>
      </c>
      <c r="H98" s="36">
        <v>5692.6</v>
      </c>
      <c r="I98" s="36">
        <v>5782.1</v>
      </c>
      <c r="J98" s="36">
        <v>5835.9000000000005</v>
      </c>
      <c r="K98" s="31">
        <v>5728.3</v>
      </c>
      <c r="L98" s="31">
        <v>5585</v>
      </c>
      <c r="M98" s="31">
        <v>10.183439999999999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689.85</v>
      </c>
      <c r="D99" s="36">
        <v>693.36666666666667</v>
      </c>
      <c r="E99" s="36">
        <v>684.88333333333333</v>
      </c>
      <c r="F99" s="36">
        <v>679.91666666666663</v>
      </c>
      <c r="G99" s="36">
        <v>671.43333333333328</v>
      </c>
      <c r="H99" s="36">
        <v>698.33333333333337</v>
      </c>
      <c r="I99" s="36">
        <v>706.81666666666672</v>
      </c>
      <c r="J99" s="36">
        <v>711.78333333333342</v>
      </c>
      <c r="K99" s="31">
        <v>701.85</v>
      </c>
      <c r="L99" s="31">
        <v>688.4</v>
      </c>
      <c r="M99" s="31">
        <v>48.701140000000002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5394.05</v>
      </c>
      <c r="D100" s="36">
        <v>5352.1166666666659</v>
      </c>
      <c r="E100" s="36">
        <v>5295.2333333333318</v>
      </c>
      <c r="F100" s="36">
        <v>5196.4166666666661</v>
      </c>
      <c r="G100" s="36">
        <v>5139.5333333333319</v>
      </c>
      <c r="H100" s="36">
        <v>5450.9333333333316</v>
      </c>
      <c r="I100" s="36">
        <v>5507.8166666666648</v>
      </c>
      <c r="J100" s="36">
        <v>5606.6333333333314</v>
      </c>
      <c r="K100" s="31">
        <v>5409</v>
      </c>
      <c r="L100" s="31">
        <v>5253.3</v>
      </c>
      <c r="M100" s="31">
        <v>23.070799999999998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331.3</v>
      </c>
      <c r="D101" s="36">
        <v>331.73333333333335</v>
      </c>
      <c r="E101" s="36">
        <v>329.06666666666672</v>
      </c>
      <c r="F101" s="36">
        <v>326.83333333333337</v>
      </c>
      <c r="G101" s="36">
        <v>324.16666666666674</v>
      </c>
      <c r="H101" s="36">
        <v>333.9666666666667</v>
      </c>
      <c r="I101" s="36">
        <v>336.63333333333333</v>
      </c>
      <c r="J101" s="36">
        <v>338.86666666666667</v>
      </c>
      <c r="K101" s="31">
        <v>334.4</v>
      </c>
      <c r="L101" s="31">
        <v>329.5</v>
      </c>
      <c r="M101" s="31">
        <v>48.416969999999999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2505.1</v>
      </c>
      <c r="D102" s="36">
        <v>2492.7333333333336</v>
      </c>
      <c r="E102" s="36">
        <v>2462.4666666666672</v>
      </c>
      <c r="F102" s="36">
        <v>2419.8333333333335</v>
      </c>
      <c r="G102" s="36">
        <v>2389.5666666666671</v>
      </c>
      <c r="H102" s="36">
        <v>2535.3666666666672</v>
      </c>
      <c r="I102" s="36">
        <v>2565.6333333333337</v>
      </c>
      <c r="J102" s="36">
        <v>2608.2666666666673</v>
      </c>
      <c r="K102" s="31">
        <v>2523</v>
      </c>
      <c r="L102" s="31">
        <v>2450.1</v>
      </c>
      <c r="M102" s="31">
        <v>33.12865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1211.8499999999999</v>
      </c>
      <c r="D103" s="36">
        <v>1206.4166666666667</v>
      </c>
      <c r="E103" s="36">
        <v>1197.4833333333336</v>
      </c>
      <c r="F103" s="36">
        <v>1183.1166666666668</v>
      </c>
      <c r="G103" s="36">
        <v>1174.1833333333336</v>
      </c>
      <c r="H103" s="36">
        <v>1220.7833333333335</v>
      </c>
      <c r="I103" s="36">
        <v>1229.7166666666665</v>
      </c>
      <c r="J103" s="36">
        <v>1244.0833333333335</v>
      </c>
      <c r="K103" s="31">
        <v>1215.3499999999999</v>
      </c>
      <c r="L103" s="31">
        <v>1192.05</v>
      </c>
      <c r="M103" s="31">
        <v>86.368939999999995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1807.1</v>
      </c>
      <c r="D104" s="36">
        <v>1807.4166666666667</v>
      </c>
      <c r="E104" s="36">
        <v>1781.8333333333335</v>
      </c>
      <c r="F104" s="36">
        <v>1756.5666666666668</v>
      </c>
      <c r="G104" s="36">
        <v>1730.9833333333336</v>
      </c>
      <c r="H104" s="36">
        <v>1832.6833333333334</v>
      </c>
      <c r="I104" s="36">
        <v>1858.2666666666669</v>
      </c>
      <c r="J104" s="36">
        <v>1883.5333333333333</v>
      </c>
      <c r="K104" s="31">
        <v>1833</v>
      </c>
      <c r="L104" s="31">
        <v>1782.15</v>
      </c>
      <c r="M104" s="31">
        <v>5.1489500000000001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616.70000000000005</v>
      </c>
      <c r="D105" s="36">
        <v>614.28333333333342</v>
      </c>
      <c r="E105" s="36">
        <v>603.61666666666679</v>
      </c>
      <c r="F105" s="36">
        <v>590.53333333333342</v>
      </c>
      <c r="G105" s="36">
        <v>579.86666666666679</v>
      </c>
      <c r="H105" s="36">
        <v>627.36666666666679</v>
      </c>
      <c r="I105" s="36">
        <v>638.03333333333353</v>
      </c>
      <c r="J105" s="36">
        <v>651.11666666666679</v>
      </c>
      <c r="K105" s="31">
        <v>624.95000000000005</v>
      </c>
      <c r="L105" s="31">
        <v>601.20000000000005</v>
      </c>
      <c r="M105" s="31">
        <v>13.293990000000001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81.14</v>
      </c>
      <c r="D106" s="36">
        <v>81.446666666666673</v>
      </c>
      <c r="E106" s="36">
        <v>80.693333333333342</v>
      </c>
      <c r="F106" s="36">
        <v>80.24666666666667</v>
      </c>
      <c r="G106" s="36">
        <v>79.493333333333339</v>
      </c>
      <c r="H106" s="36">
        <v>81.893333333333345</v>
      </c>
      <c r="I106" s="36">
        <v>82.646666666666675</v>
      </c>
      <c r="J106" s="36">
        <v>83.093333333333348</v>
      </c>
      <c r="K106" s="31">
        <v>82.2</v>
      </c>
      <c r="L106" s="31">
        <v>81</v>
      </c>
      <c r="M106" s="31">
        <v>275.99968999999999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429.05</v>
      </c>
      <c r="D107" s="36">
        <v>427.98333333333329</v>
      </c>
      <c r="E107" s="36">
        <v>425.71666666666658</v>
      </c>
      <c r="F107" s="36">
        <v>422.38333333333327</v>
      </c>
      <c r="G107" s="36">
        <v>420.11666666666656</v>
      </c>
      <c r="H107" s="36">
        <v>431.31666666666661</v>
      </c>
      <c r="I107" s="36">
        <v>433.58333333333337</v>
      </c>
      <c r="J107" s="36">
        <v>436.91666666666663</v>
      </c>
      <c r="K107" s="31">
        <v>430.25</v>
      </c>
      <c r="L107" s="31">
        <v>424.65</v>
      </c>
      <c r="M107" s="31">
        <v>128.94747000000001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545</v>
      </c>
      <c r="D108" s="36">
        <v>544.75</v>
      </c>
      <c r="E108" s="36">
        <v>540.5</v>
      </c>
      <c r="F108" s="36">
        <v>536</v>
      </c>
      <c r="G108" s="36">
        <v>531.75</v>
      </c>
      <c r="H108" s="36">
        <v>549.25</v>
      </c>
      <c r="I108" s="36">
        <v>553.5</v>
      </c>
      <c r="J108" s="36">
        <v>558</v>
      </c>
      <c r="K108" s="31">
        <v>549</v>
      </c>
      <c r="L108" s="31">
        <v>540.25</v>
      </c>
      <c r="M108" s="31">
        <v>4.6994899999999999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614.79999999999995</v>
      </c>
      <c r="D109" s="36">
        <v>616.98333333333323</v>
      </c>
      <c r="E109" s="36">
        <v>607.96666666666647</v>
      </c>
      <c r="F109" s="36">
        <v>601.13333333333321</v>
      </c>
      <c r="G109" s="36">
        <v>592.11666666666645</v>
      </c>
      <c r="H109" s="36">
        <v>623.81666666666649</v>
      </c>
      <c r="I109" s="36">
        <v>632.83333333333314</v>
      </c>
      <c r="J109" s="36">
        <v>639.66666666666652</v>
      </c>
      <c r="K109" s="31">
        <v>626</v>
      </c>
      <c r="L109" s="31">
        <v>610.15</v>
      </c>
      <c r="M109" s="31">
        <v>24.41789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167.66</v>
      </c>
      <c r="D110" s="36">
        <v>167.07666666666668</v>
      </c>
      <c r="E110" s="36">
        <v>166.20333333333338</v>
      </c>
      <c r="F110" s="36">
        <v>164.7466666666667</v>
      </c>
      <c r="G110" s="36">
        <v>163.87333333333339</v>
      </c>
      <c r="H110" s="36">
        <v>168.53333333333336</v>
      </c>
      <c r="I110" s="36">
        <v>169.40666666666664</v>
      </c>
      <c r="J110" s="36">
        <v>170.86333333333334</v>
      </c>
      <c r="K110" s="31">
        <v>167.95</v>
      </c>
      <c r="L110" s="31">
        <v>165.62</v>
      </c>
      <c r="M110" s="31">
        <v>190.14104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992.85</v>
      </c>
      <c r="D111" s="36">
        <v>993.71666666666658</v>
      </c>
      <c r="E111" s="36">
        <v>988.18333333333317</v>
      </c>
      <c r="F111" s="36">
        <v>983.51666666666654</v>
      </c>
      <c r="G111" s="36">
        <v>977.98333333333312</v>
      </c>
      <c r="H111" s="36">
        <v>998.38333333333321</v>
      </c>
      <c r="I111" s="36">
        <v>1003.9166666666667</v>
      </c>
      <c r="J111" s="36">
        <v>1008.5833333333333</v>
      </c>
      <c r="K111" s="31">
        <v>999.25</v>
      </c>
      <c r="L111" s="31">
        <v>989.05</v>
      </c>
      <c r="M111" s="31">
        <v>18.15971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171.76</v>
      </c>
      <c r="D112" s="36">
        <v>172.35</v>
      </c>
      <c r="E112" s="36">
        <v>170.91</v>
      </c>
      <c r="F112" s="36">
        <v>170.06</v>
      </c>
      <c r="G112" s="36">
        <v>168.62</v>
      </c>
      <c r="H112" s="36">
        <v>173.2</v>
      </c>
      <c r="I112" s="36">
        <v>174.64</v>
      </c>
      <c r="J112" s="36">
        <v>175.48999999999998</v>
      </c>
      <c r="K112" s="31">
        <v>173.79</v>
      </c>
      <c r="L112" s="31">
        <v>171.5</v>
      </c>
      <c r="M112" s="31">
        <v>261.42597999999998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524.9</v>
      </c>
      <c r="D113" s="36">
        <v>518.84999999999991</v>
      </c>
      <c r="E113" s="36">
        <v>508.89999999999986</v>
      </c>
      <c r="F113" s="36">
        <v>492.9</v>
      </c>
      <c r="G113" s="36">
        <v>482.94999999999993</v>
      </c>
      <c r="H113" s="36">
        <v>534.8499999999998</v>
      </c>
      <c r="I113" s="36">
        <v>544.79999999999984</v>
      </c>
      <c r="J113" s="36">
        <v>560.79999999999973</v>
      </c>
      <c r="K113" s="31">
        <v>528.79999999999995</v>
      </c>
      <c r="L113" s="31">
        <v>502.85</v>
      </c>
      <c r="M113" s="31">
        <v>67.332350000000005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389.65</v>
      </c>
      <c r="D114" s="36">
        <v>384.4666666666667</v>
      </c>
      <c r="E114" s="36">
        <v>377.93333333333339</v>
      </c>
      <c r="F114" s="36">
        <v>366.2166666666667</v>
      </c>
      <c r="G114" s="36">
        <v>359.68333333333339</v>
      </c>
      <c r="H114" s="36">
        <v>396.18333333333339</v>
      </c>
      <c r="I114" s="36">
        <v>402.7166666666667</v>
      </c>
      <c r="J114" s="36">
        <v>414.43333333333339</v>
      </c>
      <c r="K114" s="31">
        <v>391</v>
      </c>
      <c r="L114" s="31">
        <v>372.75</v>
      </c>
      <c r="M114" s="31">
        <v>325.81017000000003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1456.9</v>
      </c>
      <c r="D115" s="36">
        <v>1459.6166666666668</v>
      </c>
      <c r="E115" s="36">
        <v>1450.2333333333336</v>
      </c>
      <c r="F115" s="36">
        <v>1443.5666666666668</v>
      </c>
      <c r="G115" s="36">
        <v>1434.1833333333336</v>
      </c>
      <c r="H115" s="36">
        <v>1466.2833333333335</v>
      </c>
      <c r="I115" s="36">
        <v>1475.6666666666667</v>
      </c>
      <c r="J115" s="36">
        <v>1482.3333333333335</v>
      </c>
      <c r="K115" s="31">
        <v>1469</v>
      </c>
      <c r="L115" s="31">
        <v>1452.95</v>
      </c>
      <c r="M115" s="31">
        <v>31.664390000000001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6937.35</v>
      </c>
      <c r="D116" s="36">
        <v>6885.4833333333336</v>
      </c>
      <c r="E116" s="36">
        <v>6801.9666666666672</v>
      </c>
      <c r="F116" s="36">
        <v>6666.5833333333339</v>
      </c>
      <c r="G116" s="36">
        <v>6583.0666666666675</v>
      </c>
      <c r="H116" s="36">
        <v>7020.8666666666668</v>
      </c>
      <c r="I116" s="36">
        <v>7104.3833333333332</v>
      </c>
      <c r="J116" s="36">
        <v>7239.7666666666664</v>
      </c>
      <c r="K116" s="31">
        <v>6969</v>
      </c>
      <c r="L116" s="31">
        <v>6750.1</v>
      </c>
      <c r="M116" s="31">
        <v>3.3681100000000002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1590.8</v>
      </c>
      <c r="D117" s="36">
        <v>1583.3999999999999</v>
      </c>
      <c r="E117" s="36">
        <v>1566.8999999999996</v>
      </c>
      <c r="F117" s="36">
        <v>1542.9999999999998</v>
      </c>
      <c r="G117" s="36">
        <v>1526.4999999999995</v>
      </c>
      <c r="H117" s="36">
        <v>1607.2999999999997</v>
      </c>
      <c r="I117" s="36">
        <v>1623.8000000000002</v>
      </c>
      <c r="J117" s="36">
        <v>1647.6999999999998</v>
      </c>
      <c r="K117" s="31">
        <v>1599.9</v>
      </c>
      <c r="L117" s="31">
        <v>1559.5</v>
      </c>
      <c r="M117" s="31">
        <v>68.017709999999994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4222.1499999999996</v>
      </c>
      <c r="D118" s="36">
        <v>4238.7499999999991</v>
      </c>
      <c r="E118" s="36">
        <v>4196.0499999999984</v>
      </c>
      <c r="F118" s="36">
        <v>4169.9499999999989</v>
      </c>
      <c r="G118" s="36">
        <v>4127.2499999999982</v>
      </c>
      <c r="H118" s="36">
        <v>4264.8499999999985</v>
      </c>
      <c r="I118" s="36">
        <v>4307.5499999999993</v>
      </c>
      <c r="J118" s="36">
        <v>4333.6499999999987</v>
      </c>
      <c r="K118" s="31">
        <v>4281.45</v>
      </c>
      <c r="L118" s="31">
        <v>4212.6499999999996</v>
      </c>
      <c r="M118" s="31">
        <v>17.617560000000001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1135.25</v>
      </c>
      <c r="D119" s="36">
        <v>1137.9833333333333</v>
      </c>
      <c r="E119" s="36">
        <v>1128.0666666666666</v>
      </c>
      <c r="F119" s="36">
        <v>1120.8833333333332</v>
      </c>
      <c r="G119" s="36">
        <v>1110.9666666666665</v>
      </c>
      <c r="H119" s="36">
        <v>1145.1666666666667</v>
      </c>
      <c r="I119" s="36">
        <v>1155.0833333333333</v>
      </c>
      <c r="J119" s="36">
        <v>1162.2666666666669</v>
      </c>
      <c r="K119" s="31">
        <v>1147.9000000000001</v>
      </c>
      <c r="L119" s="31">
        <v>1130.8</v>
      </c>
      <c r="M119" s="31">
        <v>4.3765099999999997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750.2</v>
      </c>
      <c r="D120" s="36">
        <v>746.05000000000007</v>
      </c>
      <c r="E120" s="36">
        <v>740.10000000000014</v>
      </c>
      <c r="F120" s="36">
        <v>730.00000000000011</v>
      </c>
      <c r="G120" s="36">
        <v>724.05000000000018</v>
      </c>
      <c r="H120" s="36">
        <v>756.15000000000009</v>
      </c>
      <c r="I120" s="36">
        <v>762.10000000000014</v>
      </c>
      <c r="J120" s="36">
        <v>772.2</v>
      </c>
      <c r="K120" s="31">
        <v>752</v>
      </c>
      <c r="L120" s="31">
        <v>735.95</v>
      </c>
      <c r="M120" s="31">
        <v>22.666340000000002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943.9</v>
      </c>
      <c r="D121" s="36">
        <v>941</v>
      </c>
      <c r="E121" s="36">
        <v>934.5</v>
      </c>
      <c r="F121" s="36">
        <v>925.1</v>
      </c>
      <c r="G121" s="36">
        <v>918.6</v>
      </c>
      <c r="H121" s="36">
        <v>950.4</v>
      </c>
      <c r="I121" s="36">
        <v>956.9</v>
      </c>
      <c r="J121" s="36">
        <v>966.3</v>
      </c>
      <c r="K121" s="31">
        <v>947.5</v>
      </c>
      <c r="L121" s="31">
        <v>931.6</v>
      </c>
      <c r="M121" s="31">
        <v>25.620339999999999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1059.5</v>
      </c>
      <c r="D122" s="36">
        <v>1058.9833333333333</v>
      </c>
      <c r="E122" s="36">
        <v>1042.7666666666667</v>
      </c>
      <c r="F122" s="36">
        <v>1026.0333333333333</v>
      </c>
      <c r="G122" s="36">
        <v>1009.8166666666666</v>
      </c>
      <c r="H122" s="36">
        <v>1075.7166666666667</v>
      </c>
      <c r="I122" s="36">
        <v>1091.9333333333334</v>
      </c>
      <c r="J122" s="36">
        <v>1108.6666666666667</v>
      </c>
      <c r="K122" s="31">
        <v>1075.2</v>
      </c>
      <c r="L122" s="31">
        <v>1042.25</v>
      </c>
      <c r="M122" s="31">
        <v>29.038869999999999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575.29999999999995</v>
      </c>
      <c r="D123" s="36">
        <v>570.65</v>
      </c>
      <c r="E123" s="36">
        <v>564.5</v>
      </c>
      <c r="F123" s="36">
        <v>553.70000000000005</v>
      </c>
      <c r="G123" s="36">
        <v>547.55000000000007</v>
      </c>
      <c r="H123" s="36">
        <v>581.44999999999993</v>
      </c>
      <c r="I123" s="36">
        <v>587.5999999999998</v>
      </c>
      <c r="J123" s="36">
        <v>598.39999999999986</v>
      </c>
      <c r="K123" s="31">
        <v>576.79999999999995</v>
      </c>
      <c r="L123" s="31">
        <v>559.85</v>
      </c>
      <c r="M123" s="31">
        <v>25.167159999999999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1662.8</v>
      </c>
      <c r="D124" s="36">
        <v>1675.75</v>
      </c>
      <c r="E124" s="36">
        <v>1632.05</v>
      </c>
      <c r="F124" s="36">
        <v>1601.3</v>
      </c>
      <c r="G124" s="36">
        <v>1557.6</v>
      </c>
      <c r="H124" s="36">
        <v>1706.5</v>
      </c>
      <c r="I124" s="36">
        <v>1750.1999999999998</v>
      </c>
      <c r="J124" s="36">
        <v>1780.95</v>
      </c>
      <c r="K124" s="31">
        <v>1719.45</v>
      </c>
      <c r="L124" s="31">
        <v>1645</v>
      </c>
      <c r="M124" s="31">
        <v>20.09863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1808.1</v>
      </c>
      <c r="D125" s="36">
        <v>1803.75</v>
      </c>
      <c r="E125" s="36">
        <v>1794.35</v>
      </c>
      <c r="F125" s="36">
        <v>1780.6</v>
      </c>
      <c r="G125" s="36">
        <v>1771.1999999999998</v>
      </c>
      <c r="H125" s="36">
        <v>1817.5</v>
      </c>
      <c r="I125" s="36">
        <v>1826.9</v>
      </c>
      <c r="J125" s="36">
        <v>1840.65</v>
      </c>
      <c r="K125" s="31">
        <v>1813.15</v>
      </c>
      <c r="L125" s="31">
        <v>1790</v>
      </c>
      <c r="M125" s="31">
        <v>29.0151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190.1</v>
      </c>
      <c r="D126" s="36">
        <v>188.23666666666668</v>
      </c>
      <c r="E126" s="36">
        <v>184.82333333333335</v>
      </c>
      <c r="F126" s="36">
        <v>179.54666666666668</v>
      </c>
      <c r="G126" s="36">
        <v>176.13333333333335</v>
      </c>
      <c r="H126" s="36">
        <v>193.51333333333335</v>
      </c>
      <c r="I126" s="36">
        <v>196.92666666666665</v>
      </c>
      <c r="J126" s="36">
        <v>202.20333333333335</v>
      </c>
      <c r="K126" s="31">
        <v>191.65</v>
      </c>
      <c r="L126" s="31">
        <v>182.96</v>
      </c>
      <c r="M126" s="31">
        <v>248.53967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5041.55</v>
      </c>
      <c r="D127" s="36">
        <v>4997.3</v>
      </c>
      <c r="E127" s="36">
        <v>4936.6000000000004</v>
      </c>
      <c r="F127" s="36">
        <v>4831.6500000000005</v>
      </c>
      <c r="G127" s="36">
        <v>4770.9500000000007</v>
      </c>
      <c r="H127" s="36">
        <v>5102.25</v>
      </c>
      <c r="I127" s="36">
        <v>5162.9499999999989</v>
      </c>
      <c r="J127" s="36">
        <v>5267.9</v>
      </c>
      <c r="K127" s="31">
        <v>5058</v>
      </c>
      <c r="L127" s="31">
        <v>4892.3500000000004</v>
      </c>
      <c r="M127" s="31">
        <v>2.9239099999999998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816.35</v>
      </c>
      <c r="D128" s="36">
        <v>810.86666666666667</v>
      </c>
      <c r="E128" s="36">
        <v>800.48333333333335</v>
      </c>
      <c r="F128" s="36">
        <v>784.61666666666667</v>
      </c>
      <c r="G128" s="36">
        <v>774.23333333333335</v>
      </c>
      <c r="H128" s="36">
        <v>826.73333333333335</v>
      </c>
      <c r="I128" s="36">
        <v>837.11666666666679</v>
      </c>
      <c r="J128" s="36">
        <v>852.98333333333335</v>
      </c>
      <c r="K128" s="31">
        <v>821.25</v>
      </c>
      <c r="L128" s="31">
        <v>795</v>
      </c>
      <c r="M128" s="31">
        <v>32.068100000000001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5447.5</v>
      </c>
      <c r="D129" s="36">
        <v>5449.8833333333332</v>
      </c>
      <c r="E129" s="36">
        <v>5349.7666666666664</v>
      </c>
      <c r="F129" s="36">
        <v>5252.0333333333328</v>
      </c>
      <c r="G129" s="36">
        <v>5151.9166666666661</v>
      </c>
      <c r="H129" s="36">
        <v>5547.6166666666668</v>
      </c>
      <c r="I129" s="36">
        <v>5647.7333333333336</v>
      </c>
      <c r="J129" s="36">
        <v>5745.4666666666672</v>
      </c>
      <c r="K129" s="31">
        <v>5550</v>
      </c>
      <c r="L129" s="31">
        <v>5352.15</v>
      </c>
      <c r="M129" s="31">
        <v>10.922090000000001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3526.55</v>
      </c>
      <c r="D130" s="36">
        <v>3527.3166666666671</v>
      </c>
      <c r="E130" s="36">
        <v>3513.233333333334</v>
      </c>
      <c r="F130" s="36">
        <v>3499.916666666667</v>
      </c>
      <c r="G130" s="36">
        <v>3485.8333333333339</v>
      </c>
      <c r="H130" s="36">
        <v>3540.6333333333341</v>
      </c>
      <c r="I130" s="36">
        <v>3554.7166666666672</v>
      </c>
      <c r="J130" s="36">
        <v>3568.0333333333342</v>
      </c>
      <c r="K130" s="31">
        <v>3541.4</v>
      </c>
      <c r="L130" s="31">
        <v>3514</v>
      </c>
      <c r="M130" s="31">
        <v>29.6112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430.8</v>
      </c>
      <c r="D131" s="36">
        <v>429.3</v>
      </c>
      <c r="E131" s="36">
        <v>426.6</v>
      </c>
      <c r="F131" s="36">
        <v>422.40000000000003</v>
      </c>
      <c r="G131" s="36">
        <v>419.70000000000005</v>
      </c>
      <c r="H131" s="36">
        <v>433.5</v>
      </c>
      <c r="I131" s="36">
        <v>436.19999999999993</v>
      </c>
      <c r="J131" s="36">
        <v>440.4</v>
      </c>
      <c r="K131" s="31">
        <v>432</v>
      </c>
      <c r="L131" s="31">
        <v>425.1</v>
      </c>
      <c r="M131" s="31">
        <v>14.133570000000001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996.35</v>
      </c>
      <c r="D132" s="36">
        <v>997.51666666666677</v>
      </c>
      <c r="E132" s="36">
        <v>988.93333333333351</v>
      </c>
      <c r="F132" s="36">
        <v>981.51666666666677</v>
      </c>
      <c r="G132" s="36">
        <v>972.93333333333351</v>
      </c>
      <c r="H132" s="36">
        <v>1004.9333333333335</v>
      </c>
      <c r="I132" s="36">
        <v>1013.5166666666668</v>
      </c>
      <c r="J132" s="36">
        <v>1020.9333333333335</v>
      </c>
      <c r="K132" s="31">
        <v>1006.1</v>
      </c>
      <c r="L132" s="31">
        <v>990.1</v>
      </c>
      <c r="M132" s="31">
        <v>18.042870000000001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1616.05</v>
      </c>
      <c r="D133" s="36">
        <v>1612.5833333333333</v>
      </c>
      <c r="E133" s="36">
        <v>1601.7166666666665</v>
      </c>
      <c r="F133" s="36">
        <v>1587.3833333333332</v>
      </c>
      <c r="G133" s="36">
        <v>1576.5166666666664</v>
      </c>
      <c r="H133" s="36">
        <v>1626.9166666666665</v>
      </c>
      <c r="I133" s="36">
        <v>1637.7833333333333</v>
      </c>
      <c r="J133" s="36">
        <v>1652.1166666666666</v>
      </c>
      <c r="K133" s="31">
        <v>1623.45</v>
      </c>
      <c r="L133" s="31">
        <v>1598.25</v>
      </c>
      <c r="M133" s="31">
        <v>8.6662499999999998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129667.95</v>
      </c>
      <c r="D134" s="36">
        <v>129289.81666666667</v>
      </c>
      <c r="E134" s="36">
        <v>128079.63333333333</v>
      </c>
      <c r="F134" s="36">
        <v>126491.31666666667</v>
      </c>
      <c r="G134" s="36">
        <v>125281.13333333333</v>
      </c>
      <c r="H134" s="36">
        <v>130878.13333333333</v>
      </c>
      <c r="I134" s="36">
        <v>132088.31666666665</v>
      </c>
      <c r="J134" s="36">
        <v>133676.63333333333</v>
      </c>
      <c r="K134" s="31">
        <v>130500</v>
      </c>
      <c r="L134" s="31">
        <v>127701.5</v>
      </c>
      <c r="M134" s="31">
        <v>0.1101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1521.55</v>
      </c>
      <c r="D135" s="36">
        <v>1517.3833333333332</v>
      </c>
      <c r="E135" s="36">
        <v>1499.7666666666664</v>
      </c>
      <c r="F135" s="36">
        <v>1477.9833333333331</v>
      </c>
      <c r="G135" s="36">
        <v>1460.3666666666663</v>
      </c>
      <c r="H135" s="36">
        <v>1539.1666666666665</v>
      </c>
      <c r="I135" s="36">
        <v>1556.7833333333333</v>
      </c>
      <c r="J135" s="36">
        <v>1578.5666666666666</v>
      </c>
      <c r="K135" s="31">
        <v>1535</v>
      </c>
      <c r="L135" s="31">
        <v>1495.6</v>
      </c>
      <c r="M135" s="31">
        <v>4.1792899999999999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306.60000000000002</v>
      </c>
      <c r="D136" s="36">
        <v>305.43333333333334</v>
      </c>
      <c r="E136" s="36">
        <v>302.06666666666666</v>
      </c>
      <c r="F136" s="36">
        <v>297.5333333333333</v>
      </c>
      <c r="G136" s="36">
        <v>294.16666666666663</v>
      </c>
      <c r="H136" s="36">
        <v>309.9666666666667</v>
      </c>
      <c r="I136" s="36">
        <v>313.33333333333337</v>
      </c>
      <c r="J136" s="36">
        <v>317.86666666666673</v>
      </c>
      <c r="K136" s="31">
        <v>308.8</v>
      </c>
      <c r="L136" s="31">
        <v>300.89999999999998</v>
      </c>
      <c r="M136" s="31">
        <v>20.604849999999999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2875.85</v>
      </c>
      <c r="D137" s="36">
        <v>2869.3833333333332</v>
      </c>
      <c r="E137" s="36">
        <v>2844.7166666666662</v>
      </c>
      <c r="F137" s="36">
        <v>2813.583333333333</v>
      </c>
      <c r="G137" s="36">
        <v>2788.9166666666661</v>
      </c>
      <c r="H137" s="36">
        <v>2900.5166666666664</v>
      </c>
      <c r="I137" s="36">
        <v>2925.1833333333334</v>
      </c>
      <c r="J137" s="36">
        <v>2956.3166666666666</v>
      </c>
      <c r="K137" s="31">
        <v>2894.05</v>
      </c>
      <c r="L137" s="31">
        <v>2838.25</v>
      </c>
      <c r="M137" s="31">
        <v>17.185009999999998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2160.85</v>
      </c>
      <c r="D138" s="36">
        <v>2150.75</v>
      </c>
      <c r="E138" s="36">
        <v>2132.1</v>
      </c>
      <c r="F138" s="36">
        <v>2103.35</v>
      </c>
      <c r="G138" s="36">
        <v>2084.6999999999998</v>
      </c>
      <c r="H138" s="36">
        <v>2179.5</v>
      </c>
      <c r="I138" s="36">
        <v>2198.1499999999996</v>
      </c>
      <c r="J138" s="36">
        <v>2226.9</v>
      </c>
      <c r="K138" s="31">
        <v>2169.4</v>
      </c>
      <c r="L138" s="31">
        <v>2122</v>
      </c>
      <c r="M138" s="31">
        <v>3.66052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620.5</v>
      </c>
      <c r="D139" s="36">
        <v>619.20000000000005</v>
      </c>
      <c r="E139" s="36">
        <v>615.50000000000011</v>
      </c>
      <c r="F139" s="36">
        <v>610.50000000000011</v>
      </c>
      <c r="G139" s="36">
        <v>606.80000000000018</v>
      </c>
      <c r="H139" s="36">
        <v>624.20000000000005</v>
      </c>
      <c r="I139" s="36">
        <v>627.89999999999986</v>
      </c>
      <c r="J139" s="36">
        <v>632.9</v>
      </c>
      <c r="K139" s="31">
        <v>622.9</v>
      </c>
      <c r="L139" s="31">
        <v>614.20000000000005</v>
      </c>
      <c r="M139" s="31">
        <v>21.382639999999999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12108.65</v>
      </c>
      <c r="D140" s="36">
        <v>12124.733333333332</v>
      </c>
      <c r="E140" s="36">
        <v>11989.466666666664</v>
      </c>
      <c r="F140" s="36">
        <v>11870.283333333331</v>
      </c>
      <c r="G140" s="36">
        <v>11735.016666666663</v>
      </c>
      <c r="H140" s="36">
        <v>12243.916666666664</v>
      </c>
      <c r="I140" s="36">
        <v>12379.183333333331</v>
      </c>
      <c r="J140" s="36">
        <v>12498.366666666665</v>
      </c>
      <c r="K140" s="31">
        <v>12260</v>
      </c>
      <c r="L140" s="31">
        <v>12005.55</v>
      </c>
      <c r="M140" s="31">
        <v>11.349259999999999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995.7</v>
      </c>
      <c r="D141" s="36">
        <v>989.36666666666667</v>
      </c>
      <c r="E141" s="36">
        <v>977.83333333333337</v>
      </c>
      <c r="F141" s="36">
        <v>959.9666666666667</v>
      </c>
      <c r="G141" s="36">
        <v>948.43333333333339</v>
      </c>
      <c r="H141" s="36">
        <v>1007.2333333333333</v>
      </c>
      <c r="I141" s="36">
        <v>1018.7666666666667</v>
      </c>
      <c r="J141" s="36">
        <v>1036.6333333333332</v>
      </c>
      <c r="K141" s="31">
        <v>1000.9</v>
      </c>
      <c r="L141" s="31">
        <v>971.5</v>
      </c>
      <c r="M141" s="31">
        <v>20.950060000000001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955.8</v>
      </c>
      <c r="D142" s="36">
        <v>947.21666666666658</v>
      </c>
      <c r="E142" s="36">
        <v>934.53333333333319</v>
      </c>
      <c r="F142" s="36">
        <v>913.26666666666665</v>
      </c>
      <c r="G142" s="36">
        <v>900.58333333333326</v>
      </c>
      <c r="H142" s="36">
        <v>968.48333333333312</v>
      </c>
      <c r="I142" s="36">
        <v>981.16666666666652</v>
      </c>
      <c r="J142" s="36">
        <v>1002.4333333333331</v>
      </c>
      <c r="K142" s="31">
        <v>959.9</v>
      </c>
      <c r="L142" s="31">
        <v>925.95</v>
      </c>
      <c r="M142" s="31">
        <v>9.9806600000000003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4393.8999999999996</v>
      </c>
      <c r="D143" s="36">
        <v>4333.3</v>
      </c>
      <c r="E143" s="36">
        <v>4242.75</v>
      </c>
      <c r="F143" s="36">
        <v>4091.5999999999995</v>
      </c>
      <c r="G143" s="36">
        <v>4001.0499999999993</v>
      </c>
      <c r="H143" s="36">
        <v>4484.4500000000007</v>
      </c>
      <c r="I143" s="36">
        <v>4575.0000000000018</v>
      </c>
      <c r="J143" s="36">
        <v>4726.1500000000015</v>
      </c>
      <c r="K143" s="31">
        <v>4423.8500000000004</v>
      </c>
      <c r="L143" s="31">
        <v>4182.1499999999996</v>
      </c>
      <c r="M143" s="31">
        <v>51.008180000000003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74.209999999999994</v>
      </c>
      <c r="D144" s="36">
        <v>74.739999999999995</v>
      </c>
      <c r="E144" s="36">
        <v>73.47999999999999</v>
      </c>
      <c r="F144" s="36">
        <v>72.75</v>
      </c>
      <c r="G144" s="36">
        <v>71.489999999999995</v>
      </c>
      <c r="H144" s="36">
        <v>75.469999999999985</v>
      </c>
      <c r="I144" s="36">
        <v>76.73</v>
      </c>
      <c r="J144" s="36">
        <v>77.45999999999998</v>
      </c>
      <c r="K144" s="31">
        <v>76</v>
      </c>
      <c r="L144" s="31">
        <v>74.010000000000005</v>
      </c>
      <c r="M144" s="31">
        <v>68.870170000000002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2494.9</v>
      </c>
      <c r="D145" s="36">
        <v>2498.8333333333335</v>
      </c>
      <c r="E145" s="36">
        <v>2453.8666666666668</v>
      </c>
      <c r="F145" s="36">
        <v>2412.8333333333335</v>
      </c>
      <c r="G145" s="36">
        <v>2367.8666666666668</v>
      </c>
      <c r="H145" s="36">
        <v>2539.8666666666668</v>
      </c>
      <c r="I145" s="36">
        <v>2584.833333333333</v>
      </c>
      <c r="J145" s="36">
        <v>2625.8666666666668</v>
      </c>
      <c r="K145" s="31">
        <v>2543.8000000000002</v>
      </c>
      <c r="L145" s="31">
        <v>2457.8000000000002</v>
      </c>
      <c r="M145" s="31">
        <v>12.87527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1788.6</v>
      </c>
      <c r="D146" s="36">
        <v>1796.9333333333332</v>
      </c>
      <c r="E146" s="36">
        <v>1774.0166666666664</v>
      </c>
      <c r="F146" s="36">
        <v>1759.4333333333332</v>
      </c>
      <c r="G146" s="36">
        <v>1736.5166666666664</v>
      </c>
      <c r="H146" s="36">
        <v>1811.5166666666664</v>
      </c>
      <c r="I146" s="36">
        <v>1834.4333333333329</v>
      </c>
      <c r="J146" s="36">
        <v>1849.0166666666664</v>
      </c>
      <c r="K146" s="31">
        <v>1819.85</v>
      </c>
      <c r="L146" s="31">
        <v>1782.35</v>
      </c>
      <c r="M146" s="31">
        <v>6.2654899999999998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100.1</v>
      </c>
      <c r="D147" s="36">
        <v>100.38666666666666</v>
      </c>
      <c r="E147" s="36">
        <v>99.523333333333312</v>
      </c>
      <c r="F147" s="36">
        <v>98.946666666666658</v>
      </c>
      <c r="G147" s="36">
        <v>98.083333333333314</v>
      </c>
      <c r="H147" s="36">
        <v>100.96333333333331</v>
      </c>
      <c r="I147" s="36">
        <v>101.82666666666665</v>
      </c>
      <c r="J147" s="36">
        <v>102.40333333333331</v>
      </c>
      <c r="K147" s="31">
        <v>101.25</v>
      </c>
      <c r="L147" s="31">
        <v>99.81</v>
      </c>
      <c r="M147" s="31">
        <v>209.49761000000001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251.6</v>
      </c>
      <c r="D148" s="36">
        <v>249.50333333333333</v>
      </c>
      <c r="E148" s="36">
        <v>246.75666666666666</v>
      </c>
      <c r="F148" s="36">
        <v>241.91333333333333</v>
      </c>
      <c r="G148" s="36">
        <v>239.16666666666666</v>
      </c>
      <c r="H148" s="36">
        <v>254.34666666666666</v>
      </c>
      <c r="I148" s="36">
        <v>257.09333333333336</v>
      </c>
      <c r="J148" s="36">
        <v>261.93666666666667</v>
      </c>
      <c r="K148" s="31">
        <v>252.25</v>
      </c>
      <c r="L148" s="31">
        <v>244.66</v>
      </c>
      <c r="M148" s="31">
        <v>244.00032999999999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369.75</v>
      </c>
      <c r="D149" s="36">
        <v>373.18333333333334</v>
      </c>
      <c r="E149" s="36">
        <v>364.36666666666667</v>
      </c>
      <c r="F149" s="36">
        <v>358.98333333333335</v>
      </c>
      <c r="G149" s="36">
        <v>350.16666666666669</v>
      </c>
      <c r="H149" s="36">
        <v>378.56666666666666</v>
      </c>
      <c r="I149" s="36">
        <v>387.38333333333338</v>
      </c>
      <c r="J149" s="36">
        <v>392.76666666666665</v>
      </c>
      <c r="K149" s="31">
        <v>382</v>
      </c>
      <c r="L149" s="31">
        <v>367.8</v>
      </c>
      <c r="M149" s="31">
        <v>233.89211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3621</v>
      </c>
      <c r="D150" s="36">
        <v>3614.9</v>
      </c>
      <c r="E150" s="36">
        <v>3575.15</v>
      </c>
      <c r="F150" s="36">
        <v>3529.3</v>
      </c>
      <c r="G150" s="36">
        <v>3489.55</v>
      </c>
      <c r="H150" s="36">
        <v>3660.75</v>
      </c>
      <c r="I150" s="36">
        <v>3700.5</v>
      </c>
      <c r="J150" s="36">
        <v>3746.35</v>
      </c>
      <c r="K150" s="31">
        <v>3654.65</v>
      </c>
      <c r="L150" s="31">
        <v>3569.05</v>
      </c>
      <c r="M150" s="31">
        <v>2.6630600000000002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2568.1</v>
      </c>
      <c r="D151" s="36">
        <v>2572.0666666666666</v>
      </c>
      <c r="E151" s="36">
        <v>2553.0333333333333</v>
      </c>
      <c r="F151" s="36">
        <v>2537.9666666666667</v>
      </c>
      <c r="G151" s="36">
        <v>2518.9333333333334</v>
      </c>
      <c r="H151" s="36">
        <v>2587.1333333333332</v>
      </c>
      <c r="I151" s="36">
        <v>2606.1666666666661</v>
      </c>
      <c r="J151" s="36">
        <v>2621.2333333333331</v>
      </c>
      <c r="K151" s="31">
        <v>2591.1</v>
      </c>
      <c r="L151" s="31">
        <v>2557</v>
      </c>
      <c r="M151" s="31">
        <v>9.2451399999999992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1774.75</v>
      </c>
      <c r="D152" s="36">
        <v>1773.5333333333335</v>
      </c>
      <c r="E152" s="36">
        <v>1752.2166666666672</v>
      </c>
      <c r="F152" s="36">
        <v>1729.6833333333336</v>
      </c>
      <c r="G152" s="36">
        <v>1708.3666666666672</v>
      </c>
      <c r="H152" s="36">
        <v>1796.0666666666671</v>
      </c>
      <c r="I152" s="36">
        <v>1817.3833333333332</v>
      </c>
      <c r="J152" s="36">
        <v>1839.916666666667</v>
      </c>
      <c r="K152" s="31">
        <v>1794.85</v>
      </c>
      <c r="L152" s="31">
        <v>1751</v>
      </c>
      <c r="M152" s="31">
        <v>7.6448999999999998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272.95</v>
      </c>
      <c r="D153" s="36">
        <v>273.45</v>
      </c>
      <c r="E153" s="36">
        <v>271.09999999999997</v>
      </c>
      <c r="F153" s="36">
        <v>269.25</v>
      </c>
      <c r="G153" s="36">
        <v>266.89999999999998</v>
      </c>
      <c r="H153" s="36">
        <v>275.29999999999995</v>
      </c>
      <c r="I153" s="36">
        <v>277.64999999999998</v>
      </c>
      <c r="J153" s="36">
        <v>279.49999999999994</v>
      </c>
      <c r="K153" s="31">
        <v>275.8</v>
      </c>
      <c r="L153" s="31">
        <v>271.60000000000002</v>
      </c>
      <c r="M153" s="31">
        <v>117.50972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713.85</v>
      </c>
      <c r="D154" s="36">
        <v>717.63333333333321</v>
      </c>
      <c r="E154" s="36">
        <v>701.26666666666642</v>
      </c>
      <c r="F154" s="36">
        <v>688.68333333333317</v>
      </c>
      <c r="G154" s="36">
        <v>672.31666666666638</v>
      </c>
      <c r="H154" s="36">
        <v>730.21666666666647</v>
      </c>
      <c r="I154" s="36">
        <v>746.58333333333326</v>
      </c>
      <c r="J154" s="36">
        <v>759.16666666666652</v>
      </c>
      <c r="K154" s="31">
        <v>734</v>
      </c>
      <c r="L154" s="31">
        <v>705.05</v>
      </c>
      <c r="M154" s="31">
        <v>35.167099999999998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411.85</v>
      </c>
      <c r="D155" s="36">
        <v>412.84999999999997</v>
      </c>
      <c r="E155" s="36">
        <v>401.99999999999994</v>
      </c>
      <c r="F155" s="36">
        <v>392.15</v>
      </c>
      <c r="G155" s="36">
        <v>381.29999999999995</v>
      </c>
      <c r="H155" s="36">
        <v>422.69999999999993</v>
      </c>
      <c r="I155" s="36">
        <v>433.54999999999995</v>
      </c>
      <c r="J155" s="36">
        <v>443.39999999999992</v>
      </c>
      <c r="K155" s="31">
        <v>423.7</v>
      </c>
      <c r="L155" s="31">
        <v>403</v>
      </c>
      <c r="M155" s="31">
        <v>40.613700000000001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1517.15</v>
      </c>
      <c r="D156" s="36">
        <v>1486.7833333333335</v>
      </c>
      <c r="E156" s="36">
        <v>1430.5666666666671</v>
      </c>
      <c r="F156" s="36">
        <v>1343.9833333333336</v>
      </c>
      <c r="G156" s="36">
        <v>1287.7666666666671</v>
      </c>
      <c r="H156" s="36">
        <v>1573.366666666667</v>
      </c>
      <c r="I156" s="36">
        <v>1629.5833333333337</v>
      </c>
      <c r="J156" s="36">
        <v>1716.166666666667</v>
      </c>
      <c r="K156" s="31">
        <v>1543</v>
      </c>
      <c r="L156" s="31">
        <v>1400.2</v>
      </c>
      <c r="M156" s="31">
        <v>38.959380000000003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3815.65</v>
      </c>
      <c r="D157" s="36">
        <v>3809.5</v>
      </c>
      <c r="E157" s="36">
        <v>3775</v>
      </c>
      <c r="F157" s="36">
        <v>3734.35</v>
      </c>
      <c r="G157" s="36">
        <v>3699.85</v>
      </c>
      <c r="H157" s="36">
        <v>3850.15</v>
      </c>
      <c r="I157" s="36">
        <v>3884.65</v>
      </c>
      <c r="J157" s="36">
        <v>3925.3</v>
      </c>
      <c r="K157" s="31">
        <v>3844</v>
      </c>
      <c r="L157" s="31">
        <v>3768.85</v>
      </c>
      <c r="M157" s="31">
        <v>2.4492600000000002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39046.550000000003</v>
      </c>
      <c r="D158" s="36">
        <v>38982.183333333334</v>
      </c>
      <c r="E158" s="36">
        <v>38664.366666666669</v>
      </c>
      <c r="F158" s="36">
        <v>38282.183333333334</v>
      </c>
      <c r="G158" s="36">
        <v>37964.366666666669</v>
      </c>
      <c r="H158" s="36">
        <v>39364.366666666669</v>
      </c>
      <c r="I158" s="36">
        <v>39682.183333333334</v>
      </c>
      <c r="J158" s="36">
        <v>40064.366666666669</v>
      </c>
      <c r="K158" s="31">
        <v>39300</v>
      </c>
      <c r="L158" s="31">
        <v>38600</v>
      </c>
      <c r="M158" s="31">
        <v>0.15870000000000001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1699.35</v>
      </c>
      <c r="D159" s="36">
        <v>1679.1166666666668</v>
      </c>
      <c r="E159" s="36">
        <v>1636.2333333333336</v>
      </c>
      <c r="F159" s="36">
        <v>1573.1166666666668</v>
      </c>
      <c r="G159" s="36">
        <v>1530.2333333333336</v>
      </c>
      <c r="H159" s="36">
        <v>1742.2333333333336</v>
      </c>
      <c r="I159" s="36">
        <v>1785.1166666666668</v>
      </c>
      <c r="J159" s="36">
        <v>1848.2333333333336</v>
      </c>
      <c r="K159" s="31">
        <v>1722</v>
      </c>
      <c r="L159" s="31">
        <v>1616</v>
      </c>
      <c r="M159" s="31">
        <v>31.255490000000002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4496.1499999999996</v>
      </c>
      <c r="D160" s="36">
        <v>4424.0999999999995</v>
      </c>
      <c r="E160" s="36">
        <v>4299.2499999999991</v>
      </c>
      <c r="F160" s="36">
        <v>4102.3499999999995</v>
      </c>
      <c r="G160" s="36">
        <v>3977.4999999999991</v>
      </c>
      <c r="H160" s="36">
        <v>4620.9999999999991</v>
      </c>
      <c r="I160" s="36">
        <v>4745.8499999999995</v>
      </c>
      <c r="J160" s="36">
        <v>4942.7499999999991</v>
      </c>
      <c r="K160" s="31">
        <v>4548.95</v>
      </c>
      <c r="L160" s="31">
        <v>4227.2</v>
      </c>
      <c r="M160" s="31">
        <v>17.485199999999999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333.8</v>
      </c>
      <c r="D161" s="36">
        <v>333.55</v>
      </c>
      <c r="E161" s="36">
        <v>331.45000000000005</v>
      </c>
      <c r="F161" s="36">
        <v>329.1</v>
      </c>
      <c r="G161" s="36">
        <v>327.00000000000006</v>
      </c>
      <c r="H161" s="36">
        <v>335.90000000000003</v>
      </c>
      <c r="I161" s="36">
        <v>338.00000000000006</v>
      </c>
      <c r="J161" s="36">
        <v>340.35</v>
      </c>
      <c r="K161" s="31">
        <v>335.65</v>
      </c>
      <c r="L161" s="31">
        <v>331.2</v>
      </c>
      <c r="M161" s="31">
        <v>48.325180000000003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3121.4</v>
      </c>
      <c r="D162" s="36">
        <v>3133.7333333333336</v>
      </c>
      <c r="E162" s="36">
        <v>3095.666666666667</v>
      </c>
      <c r="F162" s="36">
        <v>3069.9333333333334</v>
      </c>
      <c r="G162" s="36">
        <v>3031.8666666666668</v>
      </c>
      <c r="H162" s="36">
        <v>3159.4666666666672</v>
      </c>
      <c r="I162" s="36">
        <v>3197.5333333333338</v>
      </c>
      <c r="J162" s="36">
        <v>3223.2666666666673</v>
      </c>
      <c r="K162" s="31">
        <v>3171.8</v>
      </c>
      <c r="L162" s="31">
        <v>3108</v>
      </c>
      <c r="M162" s="31">
        <v>2.40293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922.9</v>
      </c>
      <c r="D163" s="36">
        <v>925.88333333333333</v>
      </c>
      <c r="E163" s="36">
        <v>913.26666666666665</v>
      </c>
      <c r="F163" s="36">
        <v>903.63333333333333</v>
      </c>
      <c r="G163" s="36">
        <v>891.01666666666665</v>
      </c>
      <c r="H163" s="36">
        <v>935.51666666666665</v>
      </c>
      <c r="I163" s="36">
        <v>948.13333333333321</v>
      </c>
      <c r="J163" s="36">
        <v>957.76666666666665</v>
      </c>
      <c r="K163" s="31">
        <v>938.5</v>
      </c>
      <c r="L163" s="31">
        <v>916.25</v>
      </c>
      <c r="M163" s="31">
        <v>11.969480000000001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6735.95</v>
      </c>
      <c r="D164" s="36">
        <v>6739.9833333333336</v>
      </c>
      <c r="E164" s="36">
        <v>6699.9666666666672</v>
      </c>
      <c r="F164" s="36">
        <v>6663.9833333333336</v>
      </c>
      <c r="G164" s="36">
        <v>6623.9666666666672</v>
      </c>
      <c r="H164" s="36">
        <v>6775.9666666666672</v>
      </c>
      <c r="I164" s="36">
        <v>6815.9833333333336</v>
      </c>
      <c r="J164" s="36">
        <v>6851.9666666666672</v>
      </c>
      <c r="K164" s="31">
        <v>6780</v>
      </c>
      <c r="L164" s="31">
        <v>6704</v>
      </c>
      <c r="M164" s="31">
        <v>4.8837400000000004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422</v>
      </c>
      <c r="D165" s="36">
        <v>419.2166666666667</v>
      </c>
      <c r="E165" s="36">
        <v>415.78333333333342</v>
      </c>
      <c r="F165" s="36">
        <v>409.56666666666672</v>
      </c>
      <c r="G165" s="36">
        <v>406.13333333333344</v>
      </c>
      <c r="H165" s="36">
        <v>425.43333333333339</v>
      </c>
      <c r="I165" s="36">
        <v>428.86666666666667</v>
      </c>
      <c r="J165" s="36">
        <v>435.08333333333337</v>
      </c>
      <c r="K165" s="31">
        <v>422.65</v>
      </c>
      <c r="L165" s="31">
        <v>413</v>
      </c>
      <c r="M165" s="31">
        <v>19.31325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501.25</v>
      </c>
      <c r="D166" s="36">
        <v>496.93333333333334</v>
      </c>
      <c r="E166" s="36">
        <v>490.86666666666667</v>
      </c>
      <c r="F166" s="36">
        <v>480.48333333333335</v>
      </c>
      <c r="G166" s="36">
        <v>474.41666666666669</v>
      </c>
      <c r="H166" s="36">
        <v>507.31666666666666</v>
      </c>
      <c r="I166" s="36">
        <v>513.38333333333344</v>
      </c>
      <c r="J166" s="36">
        <v>523.76666666666665</v>
      </c>
      <c r="K166" s="31">
        <v>503</v>
      </c>
      <c r="L166" s="31">
        <v>486.55</v>
      </c>
      <c r="M166" s="31">
        <v>168.66460000000001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329.6</v>
      </c>
      <c r="D167" s="36">
        <v>328.86666666666667</v>
      </c>
      <c r="E167" s="36">
        <v>325.98333333333335</v>
      </c>
      <c r="F167" s="36">
        <v>322.36666666666667</v>
      </c>
      <c r="G167" s="36">
        <v>319.48333333333335</v>
      </c>
      <c r="H167" s="36">
        <v>332.48333333333335</v>
      </c>
      <c r="I167" s="36">
        <v>335.36666666666667</v>
      </c>
      <c r="J167" s="36">
        <v>338.98333333333335</v>
      </c>
      <c r="K167" s="31">
        <v>331.75</v>
      </c>
      <c r="L167" s="31">
        <v>325.25</v>
      </c>
      <c r="M167" s="31">
        <v>119.59181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1840.4</v>
      </c>
      <c r="D168" s="36">
        <v>1852.4333333333334</v>
      </c>
      <c r="E168" s="36">
        <v>1811.4666666666667</v>
      </c>
      <c r="F168" s="36">
        <v>1782.5333333333333</v>
      </c>
      <c r="G168" s="36">
        <v>1741.5666666666666</v>
      </c>
      <c r="H168" s="36">
        <v>1881.3666666666668</v>
      </c>
      <c r="I168" s="36">
        <v>1922.3333333333335</v>
      </c>
      <c r="J168" s="36">
        <v>1951.2666666666669</v>
      </c>
      <c r="K168" s="31">
        <v>1893.4</v>
      </c>
      <c r="L168" s="31">
        <v>1823.5</v>
      </c>
      <c r="M168" s="31">
        <v>11.434749999999999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16730.75</v>
      </c>
      <c r="D169" s="36">
        <v>16676.766666666666</v>
      </c>
      <c r="E169" s="36">
        <v>16474.033333333333</v>
      </c>
      <c r="F169" s="36">
        <v>16217.316666666666</v>
      </c>
      <c r="G169" s="36">
        <v>16014.583333333332</v>
      </c>
      <c r="H169" s="36">
        <v>16933.483333333334</v>
      </c>
      <c r="I169" s="36">
        <v>17136.216666666664</v>
      </c>
      <c r="J169" s="36">
        <v>17392.933333333334</v>
      </c>
      <c r="K169" s="31">
        <v>16879.5</v>
      </c>
      <c r="L169" s="31">
        <v>16420.05</v>
      </c>
      <c r="M169" s="31">
        <v>4.607E-2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122.46</v>
      </c>
      <c r="D170" s="36">
        <v>122.61</v>
      </c>
      <c r="E170" s="36">
        <v>121.61</v>
      </c>
      <c r="F170" s="36">
        <v>120.76</v>
      </c>
      <c r="G170" s="36">
        <v>119.76</v>
      </c>
      <c r="H170" s="36">
        <v>123.46</v>
      </c>
      <c r="I170" s="36">
        <v>124.46</v>
      </c>
      <c r="J170" s="36">
        <v>125.30999999999999</v>
      </c>
      <c r="K170" s="31">
        <v>123.61</v>
      </c>
      <c r="L170" s="31">
        <v>121.76</v>
      </c>
      <c r="M170" s="31">
        <v>440.39186000000001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550.65</v>
      </c>
      <c r="D171" s="36">
        <v>543.30000000000007</v>
      </c>
      <c r="E171" s="36">
        <v>533.60000000000014</v>
      </c>
      <c r="F171" s="36">
        <v>516.55000000000007</v>
      </c>
      <c r="G171" s="36">
        <v>506.85000000000014</v>
      </c>
      <c r="H171" s="36">
        <v>560.35000000000014</v>
      </c>
      <c r="I171" s="36">
        <v>570.05000000000018</v>
      </c>
      <c r="J171" s="36">
        <v>587.10000000000014</v>
      </c>
      <c r="K171" s="31">
        <v>553</v>
      </c>
      <c r="L171" s="31">
        <v>526.25</v>
      </c>
      <c r="M171" s="31">
        <v>228.72489999999999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415</v>
      </c>
      <c r="D172" s="36">
        <v>416.59999999999997</v>
      </c>
      <c r="E172" s="36">
        <v>411.89999999999992</v>
      </c>
      <c r="F172" s="36">
        <v>408.79999999999995</v>
      </c>
      <c r="G172" s="36">
        <v>404.09999999999991</v>
      </c>
      <c r="H172" s="36">
        <v>419.69999999999993</v>
      </c>
      <c r="I172" s="36">
        <v>424.4</v>
      </c>
      <c r="J172" s="36">
        <v>427.49999999999994</v>
      </c>
      <c r="K172" s="31">
        <v>421.3</v>
      </c>
      <c r="L172" s="31">
        <v>413.5</v>
      </c>
      <c r="M172" s="31">
        <v>101.90705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3120.3</v>
      </c>
      <c r="D173" s="36">
        <v>3130.15</v>
      </c>
      <c r="E173" s="36">
        <v>3101.5</v>
      </c>
      <c r="F173" s="36">
        <v>3082.7</v>
      </c>
      <c r="G173" s="36">
        <v>3054.0499999999997</v>
      </c>
      <c r="H173" s="36">
        <v>3148.9500000000003</v>
      </c>
      <c r="I173" s="36">
        <v>3177.6000000000008</v>
      </c>
      <c r="J173" s="36">
        <v>3196.4000000000005</v>
      </c>
      <c r="K173" s="31">
        <v>3158.8</v>
      </c>
      <c r="L173" s="31">
        <v>3111.35</v>
      </c>
      <c r="M173" s="31">
        <v>38.62153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723</v>
      </c>
      <c r="D174" s="36">
        <v>724.93333333333339</v>
      </c>
      <c r="E174" s="36">
        <v>720.16666666666674</v>
      </c>
      <c r="F174" s="36">
        <v>717.33333333333337</v>
      </c>
      <c r="G174" s="36">
        <v>712.56666666666672</v>
      </c>
      <c r="H174" s="36">
        <v>727.76666666666677</v>
      </c>
      <c r="I174" s="36">
        <v>732.53333333333342</v>
      </c>
      <c r="J174" s="36">
        <v>735.36666666666679</v>
      </c>
      <c r="K174" s="31">
        <v>729.7</v>
      </c>
      <c r="L174" s="31">
        <v>722.1</v>
      </c>
      <c r="M174" s="31">
        <v>11.89555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1501.85</v>
      </c>
      <c r="D175" s="36">
        <v>1498.55</v>
      </c>
      <c r="E175" s="36">
        <v>1485.1999999999998</v>
      </c>
      <c r="F175" s="36">
        <v>1468.55</v>
      </c>
      <c r="G175" s="36">
        <v>1455.1999999999998</v>
      </c>
      <c r="H175" s="36">
        <v>1515.1999999999998</v>
      </c>
      <c r="I175" s="36">
        <v>1528.5499999999997</v>
      </c>
      <c r="J175" s="36">
        <v>1545.1999999999998</v>
      </c>
      <c r="K175" s="31">
        <v>1511.9</v>
      </c>
      <c r="L175" s="31">
        <v>1481.9</v>
      </c>
      <c r="M175" s="31">
        <v>7.8856900000000003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2462.4</v>
      </c>
      <c r="D176" s="36">
        <v>2449.6999999999998</v>
      </c>
      <c r="E176" s="36">
        <v>2428.3999999999996</v>
      </c>
      <c r="F176" s="36">
        <v>2394.3999999999996</v>
      </c>
      <c r="G176" s="36">
        <v>2373.0999999999995</v>
      </c>
      <c r="H176" s="36">
        <v>2483.6999999999998</v>
      </c>
      <c r="I176" s="36">
        <v>2505</v>
      </c>
      <c r="J176" s="36">
        <v>2539</v>
      </c>
      <c r="K176" s="31">
        <v>2471</v>
      </c>
      <c r="L176" s="31">
        <v>2415.6999999999998</v>
      </c>
      <c r="M176" s="31">
        <v>4.7159800000000001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196.75</v>
      </c>
      <c r="D177" s="36">
        <v>196.11</v>
      </c>
      <c r="E177" s="36">
        <v>192.73000000000002</v>
      </c>
      <c r="F177" s="36">
        <v>188.71</v>
      </c>
      <c r="G177" s="36">
        <v>185.33</v>
      </c>
      <c r="H177" s="36">
        <v>200.13000000000002</v>
      </c>
      <c r="I177" s="36">
        <v>203.51000000000002</v>
      </c>
      <c r="J177" s="36">
        <v>207.53000000000003</v>
      </c>
      <c r="K177" s="31">
        <v>199.49</v>
      </c>
      <c r="L177" s="31">
        <v>192.09</v>
      </c>
      <c r="M177" s="31">
        <v>388.71444000000002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28353.35</v>
      </c>
      <c r="D178" s="36">
        <v>28239.433333333334</v>
      </c>
      <c r="E178" s="36">
        <v>27863.916666666668</v>
      </c>
      <c r="F178" s="36">
        <v>27374.483333333334</v>
      </c>
      <c r="G178" s="36">
        <v>26998.966666666667</v>
      </c>
      <c r="H178" s="36">
        <v>28728.866666666669</v>
      </c>
      <c r="I178" s="36">
        <v>29104.383333333331</v>
      </c>
      <c r="J178" s="36">
        <v>29593.816666666669</v>
      </c>
      <c r="K178" s="31">
        <v>28614.95</v>
      </c>
      <c r="L178" s="31">
        <v>27750</v>
      </c>
      <c r="M178" s="31">
        <v>0.59357000000000004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2924.25</v>
      </c>
      <c r="D179" s="36">
        <v>2922.7666666666664</v>
      </c>
      <c r="E179" s="36">
        <v>2903.5333333333328</v>
      </c>
      <c r="F179" s="36">
        <v>2882.8166666666666</v>
      </c>
      <c r="G179" s="36">
        <v>2863.583333333333</v>
      </c>
      <c r="H179" s="36">
        <v>2943.4833333333327</v>
      </c>
      <c r="I179" s="36">
        <v>2962.7166666666662</v>
      </c>
      <c r="J179" s="36">
        <v>2983.4333333333325</v>
      </c>
      <c r="K179" s="31">
        <v>2942</v>
      </c>
      <c r="L179" s="31">
        <v>2902.05</v>
      </c>
      <c r="M179" s="31">
        <v>13.34666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7871.55</v>
      </c>
      <c r="D180" s="36">
        <v>7822.55</v>
      </c>
      <c r="E180" s="36">
        <v>7755.1</v>
      </c>
      <c r="F180" s="36">
        <v>7638.6500000000005</v>
      </c>
      <c r="G180" s="36">
        <v>7571.2000000000007</v>
      </c>
      <c r="H180" s="36">
        <v>7939</v>
      </c>
      <c r="I180" s="36">
        <v>8006.4499999999989</v>
      </c>
      <c r="J180" s="36">
        <v>8122.9</v>
      </c>
      <c r="K180" s="31">
        <v>7890</v>
      </c>
      <c r="L180" s="31">
        <v>7706.1</v>
      </c>
      <c r="M180" s="31">
        <v>3.4170400000000001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669.6</v>
      </c>
      <c r="D181" s="36">
        <v>661.15</v>
      </c>
      <c r="E181" s="36">
        <v>650.29999999999995</v>
      </c>
      <c r="F181" s="36">
        <v>631</v>
      </c>
      <c r="G181" s="36">
        <v>620.15</v>
      </c>
      <c r="H181" s="36">
        <v>680.44999999999993</v>
      </c>
      <c r="I181" s="36">
        <v>691.30000000000007</v>
      </c>
      <c r="J181" s="36">
        <v>710.59999999999991</v>
      </c>
      <c r="K181" s="31">
        <v>672</v>
      </c>
      <c r="L181" s="31">
        <v>641.85</v>
      </c>
      <c r="M181" s="31">
        <v>20.739350000000002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841.95</v>
      </c>
      <c r="D182" s="36">
        <v>844.13333333333333</v>
      </c>
      <c r="E182" s="36">
        <v>837.76666666666665</v>
      </c>
      <c r="F182" s="36">
        <v>833.58333333333337</v>
      </c>
      <c r="G182" s="36">
        <v>827.2166666666667</v>
      </c>
      <c r="H182" s="36">
        <v>848.31666666666661</v>
      </c>
      <c r="I182" s="36">
        <v>854.68333333333317</v>
      </c>
      <c r="J182" s="36">
        <v>858.86666666666656</v>
      </c>
      <c r="K182" s="31">
        <v>850.5</v>
      </c>
      <c r="L182" s="31">
        <v>839.95</v>
      </c>
      <c r="M182" s="31">
        <v>109.67797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149.06</v>
      </c>
      <c r="D183" s="36">
        <v>149.07666666666668</v>
      </c>
      <c r="E183" s="36">
        <v>147.70333333333338</v>
      </c>
      <c r="F183" s="36">
        <v>146.34666666666669</v>
      </c>
      <c r="G183" s="36">
        <v>144.97333333333339</v>
      </c>
      <c r="H183" s="36">
        <v>150.43333333333337</v>
      </c>
      <c r="I183" s="36">
        <v>151.80666666666664</v>
      </c>
      <c r="J183" s="36">
        <v>153.16333333333336</v>
      </c>
      <c r="K183" s="31">
        <v>150.44999999999999</v>
      </c>
      <c r="L183" s="31">
        <v>147.72</v>
      </c>
      <c r="M183" s="31">
        <v>257.11955999999998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1520.1</v>
      </c>
      <c r="D184" s="36">
        <v>1517.9833333333333</v>
      </c>
      <c r="E184" s="36">
        <v>1505.9666666666667</v>
      </c>
      <c r="F184" s="36">
        <v>1491.8333333333333</v>
      </c>
      <c r="G184" s="36">
        <v>1479.8166666666666</v>
      </c>
      <c r="H184" s="36">
        <v>1532.1166666666668</v>
      </c>
      <c r="I184" s="36">
        <v>1544.1333333333337</v>
      </c>
      <c r="J184" s="36">
        <v>1558.2666666666669</v>
      </c>
      <c r="K184" s="31">
        <v>1530</v>
      </c>
      <c r="L184" s="31">
        <v>1503.85</v>
      </c>
      <c r="M184" s="31">
        <v>14.51094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778.15</v>
      </c>
      <c r="D185" s="36">
        <v>772.15</v>
      </c>
      <c r="E185" s="36">
        <v>759.55</v>
      </c>
      <c r="F185" s="36">
        <v>740.94999999999993</v>
      </c>
      <c r="G185" s="36">
        <v>728.34999999999991</v>
      </c>
      <c r="H185" s="36">
        <v>790.75</v>
      </c>
      <c r="I185" s="36">
        <v>803.35000000000014</v>
      </c>
      <c r="J185" s="36">
        <v>821.95</v>
      </c>
      <c r="K185" s="31">
        <v>784.75</v>
      </c>
      <c r="L185" s="31">
        <v>753.55</v>
      </c>
      <c r="M185" s="31">
        <v>13.97804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715.75</v>
      </c>
      <c r="D186" s="36">
        <v>717.06666666666661</v>
      </c>
      <c r="E186" s="36">
        <v>708.58333333333326</v>
      </c>
      <c r="F186" s="36">
        <v>701.41666666666663</v>
      </c>
      <c r="G186" s="36">
        <v>692.93333333333328</v>
      </c>
      <c r="H186" s="36">
        <v>724.23333333333323</v>
      </c>
      <c r="I186" s="36">
        <v>732.71666666666658</v>
      </c>
      <c r="J186" s="36">
        <v>739.88333333333321</v>
      </c>
      <c r="K186" s="31">
        <v>725.55</v>
      </c>
      <c r="L186" s="31">
        <v>709.9</v>
      </c>
      <c r="M186" s="31">
        <v>12.101509999999999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2354.6</v>
      </c>
      <c r="D187" s="36">
        <v>2361.2000000000003</v>
      </c>
      <c r="E187" s="36">
        <v>2333.7500000000005</v>
      </c>
      <c r="F187" s="36">
        <v>2312.9</v>
      </c>
      <c r="G187" s="36">
        <v>2285.4500000000003</v>
      </c>
      <c r="H187" s="36">
        <v>2382.0500000000006</v>
      </c>
      <c r="I187" s="36">
        <v>2409.5000000000005</v>
      </c>
      <c r="J187" s="36">
        <v>2430.3500000000008</v>
      </c>
      <c r="K187" s="31">
        <v>2388.65</v>
      </c>
      <c r="L187" s="31">
        <v>2340.35</v>
      </c>
      <c r="M187" s="31">
        <v>5.3188800000000001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1107.3499999999999</v>
      </c>
      <c r="D188" s="36">
        <v>1109.4166666666665</v>
      </c>
      <c r="E188" s="36">
        <v>1101.5333333333331</v>
      </c>
      <c r="F188" s="36">
        <v>1095.7166666666665</v>
      </c>
      <c r="G188" s="36">
        <v>1087.833333333333</v>
      </c>
      <c r="H188" s="36">
        <v>1115.2333333333331</v>
      </c>
      <c r="I188" s="36">
        <v>1123.1166666666663</v>
      </c>
      <c r="J188" s="36">
        <v>1128.9333333333332</v>
      </c>
      <c r="K188" s="31">
        <v>1117.3</v>
      </c>
      <c r="L188" s="31">
        <v>1103.5999999999999</v>
      </c>
      <c r="M188" s="31">
        <v>11.36445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1855.85</v>
      </c>
      <c r="D189" s="36">
        <v>1854</v>
      </c>
      <c r="E189" s="36">
        <v>1839.9</v>
      </c>
      <c r="F189" s="36">
        <v>1823.95</v>
      </c>
      <c r="G189" s="36">
        <v>1809.8500000000001</v>
      </c>
      <c r="H189" s="36">
        <v>1869.95</v>
      </c>
      <c r="I189" s="36">
        <v>1884.05</v>
      </c>
      <c r="J189" s="36">
        <v>1900</v>
      </c>
      <c r="K189" s="31">
        <v>1868.1</v>
      </c>
      <c r="L189" s="31">
        <v>1838.05</v>
      </c>
      <c r="M189" s="31">
        <v>2.2050700000000001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3978.2</v>
      </c>
      <c r="D190" s="36">
        <v>3954.6333333333332</v>
      </c>
      <c r="E190" s="36">
        <v>3907.5666666666666</v>
      </c>
      <c r="F190" s="36">
        <v>3836.9333333333334</v>
      </c>
      <c r="G190" s="36">
        <v>3789.8666666666668</v>
      </c>
      <c r="H190" s="36">
        <v>4025.2666666666664</v>
      </c>
      <c r="I190" s="36">
        <v>4072.333333333333</v>
      </c>
      <c r="J190" s="36">
        <v>4142.9666666666662</v>
      </c>
      <c r="K190" s="31">
        <v>4001.7</v>
      </c>
      <c r="L190" s="31">
        <v>3884</v>
      </c>
      <c r="M190" s="31">
        <v>26.587230000000002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1094.55</v>
      </c>
      <c r="D191" s="36">
        <v>1093.3333333333333</v>
      </c>
      <c r="E191" s="36">
        <v>1089.2166666666665</v>
      </c>
      <c r="F191" s="36">
        <v>1083.8833333333332</v>
      </c>
      <c r="G191" s="36">
        <v>1079.7666666666664</v>
      </c>
      <c r="H191" s="36">
        <v>1098.6666666666665</v>
      </c>
      <c r="I191" s="36">
        <v>1102.7833333333333</v>
      </c>
      <c r="J191" s="36">
        <v>1108.1166666666666</v>
      </c>
      <c r="K191" s="31">
        <v>1097.45</v>
      </c>
      <c r="L191" s="31">
        <v>1088</v>
      </c>
      <c r="M191" s="31">
        <v>7.6770500000000004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7072.95</v>
      </c>
      <c r="D192" s="36">
        <v>7047.2833333333328</v>
      </c>
      <c r="E192" s="36">
        <v>7005.6666666666661</v>
      </c>
      <c r="F192" s="36">
        <v>6938.3833333333332</v>
      </c>
      <c r="G192" s="36">
        <v>6896.7666666666664</v>
      </c>
      <c r="H192" s="36">
        <v>7114.5666666666657</v>
      </c>
      <c r="I192" s="36">
        <v>7156.1833333333325</v>
      </c>
      <c r="J192" s="36">
        <v>7223.4666666666653</v>
      </c>
      <c r="K192" s="31">
        <v>7088.9</v>
      </c>
      <c r="L192" s="31">
        <v>6980</v>
      </c>
      <c r="M192" s="31">
        <v>0.93996999999999997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675.7</v>
      </c>
      <c r="D193" s="36">
        <v>672.68333333333339</v>
      </c>
      <c r="E193" s="36">
        <v>666.36666666666679</v>
      </c>
      <c r="F193" s="36">
        <v>657.03333333333342</v>
      </c>
      <c r="G193" s="36">
        <v>650.71666666666681</v>
      </c>
      <c r="H193" s="36">
        <v>682.01666666666677</v>
      </c>
      <c r="I193" s="36">
        <v>688.33333333333337</v>
      </c>
      <c r="J193" s="36">
        <v>697.66666666666674</v>
      </c>
      <c r="K193" s="31">
        <v>679</v>
      </c>
      <c r="L193" s="31">
        <v>663.35</v>
      </c>
      <c r="M193" s="31">
        <v>11.5738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1002.05</v>
      </c>
      <c r="D194" s="36">
        <v>997.58333333333337</v>
      </c>
      <c r="E194" s="36">
        <v>989.66666666666674</v>
      </c>
      <c r="F194" s="36">
        <v>977.28333333333342</v>
      </c>
      <c r="G194" s="36">
        <v>969.36666666666679</v>
      </c>
      <c r="H194" s="36">
        <v>1009.9666666666667</v>
      </c>
      <c r="I194" s="36">
        <v>1017.8833333333334</v>
      </c>
      <c r="J194" s="36">
        <v>1030.2666666666667</v>
      </c>
      <c r="K194" s="31">
        <v>1005.5</v>
      </c>
      <c r="L194" s="31">
        <v>985.2</v>
      </c>
      <c r="M194" s="31">
        <v>140.06104999999999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435.4</v>
      </c>
      <c r="D195" s="36">
        <v>437.13333333333338</v>
      </c>
      <c r="E195" s="36">
        <v>432.61666666666679</v>
      </c>
      <c r="F195" s="36">
        <v>429.83333333333343</v>
      </c>
      <c r="G195" s="36">
        <v>425.31666666666683</v>
      </c>
      <c r="H195" s="36">
        <v>439.91666666666674</v>
      </c>
      <c r="I195" s="36">
        <v>444.43333333333328</v>
      </c>
      <c r="J195" s="36">
        <v>447.2166666666667</v>
      </c>
      <c r="K195" s="31">
        <v>441.65</v>
      </c>
      <c r="L195" s="31">
        <v>434.35</v>
      </c>
      <c r="M195" s="31">
        <v>80.206419999999994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174.07</v>
      </c>
      <c r="D196" s="36">
        <v>174.52333333333331</v>
      </c>
      <c r="E196" s="36">
        <v>173.05666666666662</v>
      </c>
      <c r="F196" s="36">
        <v>172.04333333333329</v>
      </c>
      <c r="G196" s="36">
        <v>170.5766666666666</v>
      </c>
      <c r="H196" s="36">
        <v>175.53666666666663</v>
      </c>
      <c r="I196" s="36">
        <v>177.00333333333333</v>
      </c>
      <c r="J196" s="36">
        <v>178.01666666666665</v>
      </c>
      <c r="K196" s="31">
        <v>175.99</v>
      </c>
      <c r="L196" s="31">
        <v>173.51</v>
      </c>
      <c r="M196" s="31">
        <v>278.07688000000002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1472.1</v>
      </c>
      <c r="D197" s="36">
        <v>1458.25</v>
      </c>
      <c r="E197" s="36">
        <v>1438</v>
      </c>
      <c r="F197" s="36">
        <v>1403.9</v>
      </c>
      <c r="G197" s="36">
        <v>1383.65</v>
      </c>
      <c r="H197" s="36">
        <v>1492.35</v>
      </c>
      <c r="I197" s="36">
        <v>1512.6</v>
      </c>
      <c r="J197" s="36">
        <v>1546.6999999999998</v>
      </c>
      <c r="K197" s="31">
        <v>1478.5</v>
      </c>
      <c r="L197" s="31">
        <v>1424.15</v>
      </c>
      <c r="M197" s="31">
        <v>38.373010000000001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857.25</v>
      </c>
      <c r="D198" s="36">
        <v>851.69999999999993</v>
      </c>
      <c r="E198" s="36">
        <v>843.39999999999986</v>
      </c>
      <c r="F198" s="36">
        <v>829.55</v>
      </c>
      <c r="G198" s="36">
        <v>821.24999999999989</v>
      </c>
      <c r="H198" s="36">
        <v>865.54999999999984</v>
      </c>
      <c r="I198" s="36">
        <v>873.8499999999998</v>
      </c>
      <c r="J198" s="36">
        <v>887.69999999999982</v>
      </c>
      <c r="K198" s="31">
        <v>860</v>
      </c>
      <c r="L198" s="31">
        <v>837.85</v>
      </c>
      <c r="M198" s="31">
        <v>13.597289999999999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3431.45</v>
      </c>
      <c r="D199" s="36">
        <v>3415.9833333333336</v>
      </c>
      <c r="E199" s="36">
        <v>3396.9666666666672</v>
      </c>
      <c r="F199" s="36">
        <v>3362.4833333333336</v>
      </c>
      <c r="G199" s="36">
        <v>3343.4666666666672</v>
      </c>
      <c r="H199" s="36">
        <v>3450.4666666666672</v>
      </c>
      <c r="I199" s="36">
        <v>3469.4833333333336</v>
      </c>
      <c r="J199" s="36">
        <v>3503.9666666666672</v>
      </c>
      <c r="K199" s="31">
        <v>3435</v>
      </c>
      <c r="L199" s="31">
        <v>3381.5</v>
      </c>
      <c r="M199" s="31">
        <v>10.018319999999999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2781.2</v>
      </c>
      <c r="D200" s="36">
        <v>2785.2333333333331</v>
      </c>
      <c r="E200" s="36">
        <v>2753.8666666666663</v>
      </c>
      <c r="F200" s="36">
        <v>2726.5333333333333</v>
      </c>
      <c r="G200" s="36">
        <v>2695.1666666666665</v>
      </c>
      <c r="H200" s="36">
        <v>2812.5666666666662</v>
      </c>
      <c r="I200" s="36">
        <v>2843.9333333333329</v>
      </c>
      <c r="J200" s="36">
        <v>2871.266666666666</v>
      </c>
      <c r="K200" s="31">
        <v>2816.6</v>
      </c>
      <c r="L200" s="31">
        <v>2757.9</v>
      </c>
      <c r="M200" s="31">
        <v>3.7612399999999999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1456.45</v>
      </c>
      <c r="D201" s="36">
        <v>1468.3166666666666</v>
      </c>
      <c r="E201" s="36">
        <v>1438.1333333333332</v>
      </c>
      <c r="F201" s="36">
        <v>1419.8166666666666</v>
      </c>
      <c r="G201" s="36">
        <v>1389.6333333333332</v>
      </c>
      <c r="H201" s="36">
        <v>1486.6333333333332</v>
      </c>
      <c r="I201" s="36">
        <v>1516.8166666666666</v>
      </c>
      <c r="J201" s="36">
        <v>1535.1333333333332</v>
      </c>
      <c r="K201" s="31">
        <v>1498.5</v>
      </c>
      <c r="L201" s="31">
        <v>1450</v>
      </c>
      <c r="M201" s="31">
        <v>3.1216499999999998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5515.65</v>
      </c>
      <c r="D202" s="36">
        <v>5483.55</v>
      </c>
      <c r="E202" s="36">
        <v>5412.1</v>
      </c>
      <c r="F202" s="36">
        <v>5308.55</v>
      </c>
      <c r="G202" s="36">
        <v>5237.1000000000004</v>
      </c>
      <c r="H202" s="36">
        <v>5587.1</v>
      </c>
      <c r="I202" s="36">
        <v>5658.5499999999993</v>
      </c>
      <c r="J202" s="36">
        <v>5762.1</v>
      </c>
      <c r="K202" s="31">
        <v>5555</v>
      </c>
      <c r="L202" s="31">
        <v>5380</v>
      </c>
      <c r="M202" s="31">
        <v>5.4402999999999997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4235.1000000000004</v>
      </c>
      <c r="D203" s="36">
        <v>4223.166666666667</v>
      </c>
      <c r="E203" s="36">
        <v>4187.3833333333341</v>
      </c>
      <c r="F203" s="36">
        <v>4139.666666666667</v>
      </c>
      <c r="G203" s="36">
        <v>4103.8833333333341</v>
      </c>
      <c r="H203" s="36">
        <v>4270.8833333333341</v>
      </c>
      <c r="I203" s="36">
        <v>4306.666666666667</v>
      </c>
      <c r="J203" s="36">
        <v>4354.3833333333341</v>
      </c>
      <c r="K203" s="31">
        <v>4258.95</v>
      </c>
      <c r="L203" s="31">
        <v>4175.45</v>
      </c>
      <c r="M203" s="31">
        <v>1.9282900000000001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573.45000000000005</v>
      </c>
      <c r="D204" s="36">
        <v>571.81666666666672</v>
      </c>
      <c r="E204" s="36">
        <v>568.93333333333339</v>
      </c>
      <c r="F204" s="36">
        <v>564.41666666666663</v>
      </c>
      <c r="G204" s="36">
        <v>561.5333333333333</v>
      </c>
      <c r="H204" s="36">
        <v>576.33333333333348</v>
      </c>
      <c r="I204" s="36">
        <v>579.21666666666692</v>
      </c>
      <c r="J204" s="36">
        <v>583.73333333333358</v>
      </c>
      <c r="K204" s="31">
        <v>574.70000000000005</v>
      </c>
      <c r="L204" s="31">
        <v>567.29999999999995</v>
      </c>
      <c r="M204" s="31">
        <v>14.51065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11904.65</v>
      </c>
      <c r="D205" s="36">
        <v>11868.050000000001</v>
      </c>
      <c r="E205" s="36">
        <v>11704.500000000002</v>
      </c>
      <c r="F205" s="36">
        <v>11504.35</v>
      </c>
      <c r="G205" s="36">
        <v>11340.800000000001</v>
      </c>
      <c r="H205" s="36">
        <v>12068.200000000003</v>
      </c>
      <c r="I205" s="36">
        <v>12231.750000000002</v>
      </c>
      <c r="J205" s="36">
        <v>12431.900000000003</v>
      </c>
      <c r="K205" s="31">
        <v>12031.6</v>
      </c>
      <c r="L205" s="31">
        <v>11667.9</v>
      </c>
      <c r="M205" s="31">
        <v>5.2033899999999997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135.4</v>
      </c>
      <c r="D206" s="36">
        <v>135.93333333333334</v>
      </c>
      <c r="E206" s="36">
        <v>134.46666666666667</v>
      </c>
      <c r="F206" s="36">
        <v>133.53333333333333</v>
      </c>
      <c r="G206" s="36">
        <v>132.06666666666666</v>
      </c>
      <c r="H206" s="36">
        <v>136.86666666666667</v>
      </c>
      <c r="I206" s="36">
        <v>138.33333333333337</v>
      </c>
      <c r="J206" s="36">
        <v>139.26666666666668</v>
      </c>
      <c r="K206" s="31">
        <v>137.4</v>
      </c>
      <c r="L206" s="31">
        <v>135</v>
      </c>
      <c r="M206" s="31">
        <v>157.52734000000001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2009.6</v>
      </c>
      <c r="D207" s="36">
        <v>2001.4666666666665</v>
      </c>
      <c r="E207" s="36">
        <v>1980.9333333333329</v>
      </c>
      <c r="F207" s="36">
        <v>1952.2666666666664</v>
      </c>
      <c r="G207" s="36">
        <v>1931.7333333333329</v>
      </c>
      <c r="H207" s="36">
        <v>2030.133333333333</v>
      </c>
      <c r="I207" s="36">
        <v>2050.6666666666661</v>
      </c>
      <c r="J207" s="36">
        <v>2079.333333333333</v>
      </c>
      <c r="K207" s="31">
        <v>2022</v>
      </c>
      <c r="L207" s="31">
        <v>1972.8</v>
      </c>
      <c r="M207" s="31">
        <v>1.3234699999999999</v>
      </c>
      <c r="N207" s="1"/>
      <c r="O207" s="1"/>
    </row>
    <row r="208" spans="1:15" ht="12.75" customHeight="1">
      <c r="A208" s="51">
        <v>203</v>
      </c>
      <c r="B208" s="53" t="s">
        <v>940</v>
      </c>
      <c r="C208" s="31">
        <v>1267.8</v>
      </c>
      <c r="D208" s="36">
        <v>1266.5666666666666</v>
      </c>
      <c r="E208" s="36">
        <v>1256.4833333333331</v>
      </c>
      <c r="F208" s="36">
        <v>1245.1666666666665</v>
      </c>
      <c r="G208" s="36">
        <v>1235.083333333333</v>
      </c>
      <c r="H208" s="36">
        <v>1277.8833333333332</v>
      </c>
      <c r="I208" s="36">
        <v>1287.9666666666667</v>
      </c>
      <c r="J208" s="36">
        <v>1299.2833333333333</v>
      </c>
      <c r="K208" s="31">
        <v>1276.6500000000001</v>
      </c>
      <c r="L208" s="31">
        <v>1255.25</v>
      </c>
      <c r="M208" s="31">
        <v>5.3370499999999996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1607.85</v>
      </c>
      <c r="D209" s="36">
        <v>1612.6166666666668</v>
      </c>
      <c r="E209" s="36">
        <v>1591.2333333333336</v>
      </c>
      <c r="F209" s="36">
        <v>1574.6166666666668</v>
      </c>
      <c r="G209" s="36">
        <v>1553.2333333333336</v>
      </c>
      <c r="H209" s="36">
        <v>1629.2333333333336</v>
      </c>
      <c r="I209" s="36">
        <v>1650.6166666666668</v>
      </c>
      <c r="J209" s="36">
        <v>1667.2333333333336</v>
      </c>
      <c r="K209" s="31">
        <v>1634</v>
      </c>
      <c r="L209" s="31">
        <v>1596</v>
      </c>
      <c r="M209" s="31">
        <v>11.347329999999999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465</v>
      </c>
      <c r="D210" s="36">
        <v>463.36666666666662</v>
      </c>
      <c r="E210" s="36">
        <v>457.88333333333321</v>
      </c>
      <c r="F210" s="36">
        <v>450.76666666666659</v>
      </c>
      <c r="G210" s="36">
        <v>445.28333333333319</v>
      </c>
      <c r="H210" s="36">
        <v>470.48333333333323</v>
      </c>
      <c r="I210" s="36">
        <v>475.9666666666667</v>
      </c>
      <c r="J210" s="36">
        <v>483.08333333333326</v>
      </c>
      <c r="K210" s="31">
        <v>468.85</v>
      </c>
      <c r="L210" s="31">
        <v>456.25</v>
      </c>
      <c r="M210" s="31">
        <v>154.08362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17.62</v>
      </c>
      <c r="D211" s="36">
        <v>17.693333333333332</v>
      </c>
      <c r="E211" s="36">
        <v>17.326666666666664</v>
      </c>
      <c r="F211" s="36">
        <v>17.033333333333331</v>
      </c>
      <c r="G211" s="36">
        <v>16.666666666666664</v>
      </c>
      <c r="H211" s="36">
        <v>17.986666666666665</v>
      </c>
      <c r="I211" s="36">
        <v>18.353333333333332</v>
      </c>
      <c r="J211" s="36">
        <v>18.646666666666665</v>
      </c>
      <c r="K211" s="31">
        <v>18.059999999999999</v>
      </c>
      <c r="L211" s="31">
        <v>17.399999999999999</v>
      </c>
      <c r="M211" s="31">
        <v>8779.8491200000008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1444.25</v>
      </c>
      <c r="D212" s="36">
        <v>1457.7</v>
      </c>
      <c r="E212" s="36">
        <v>1426.5500000000002</v>
      </c>
      <c r="F212" s="36">
        <v>1408.8500000000001</v>
      </c>
      <c r="G212" s="36">
        <v>1377.7000000000003</v>
      </c>
      <c r="H212" s="36">
        <v>1475.4</v>
      </c>
      <c r="I212" s="36">
        <v>1506.5500000000002</v>
      </c>
      <c r="J212" s="36">
        <v>1524.25</v>
      </c>
      <c r="K212" s="31">
        <v>1488.85</v>
      </c>
      <c r="L212" s="31">
        <v>1440</v>
      </c>
      <c r="M212" s="31">
        <v>8.5609500000000001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527.35</v>
      </c>
      <c r="D213" s="36">
        <v>525.75</v>
      </c>
      <c r="E213" s="36">
        <v>515.70000000000005</v>
      </c>
      <c r="F213" s="36">
        <v>504.05000000000007</v>
      </c>
      <c r="G213" s="36">
        <v>494.00000000000011</v>
      </c>
      <c r="H213" s="36">
        <v>537.4</v>
      </c>
      <c r="I213" s="36">
        <v>547.44999999999993</v>
      </c>
      <c r="J213" s="36">
        <v>559.09999999999991</v>
      </c>
      <c r="K213" s="31">
        <v>535.79999999999995</v>
      </c>
      <c r="L213" s="31">
        <v>514.1</v>
      </c>
      <c r="M213" s="31">
        <v>153.78764000000001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24.06</v>
      </c>
      <c r="D214" s="36">
        <v>23.933333333333334</v>
      </c>
      <c r="E214" s="36">
        <v>23.736666666666668</v>
      </c>
      <c r="F214" s="36">
        <v>23.413333333333334</v>
      </c>
      <c r="G214" s="36">
        <v>23.216666666666669</v>
      </c>
      <c r="H214" s="36">
        <v>24.256666666666668</v>
      </c>
      <c r="I214" s="36">
        <v>24.453333333333333</v>
      </c>
      <c r="J214" s="36">
        <v>24.776666666666667</v>
      </c>
      <c r="K214" s="31">
        <v>24.13</v>
      </c>
      <c r="L214" s="31">
        <v>23.61</v>
      </c>
      <c r="M214" s="31">
        <v>1324.8975700000001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152.93</v>
      </c>
      <c r="D215" s="36">
        <v>152.77666666666667</v>
      </c>
      <c r="E215" s="36">
        <v>151.15333333333334</v>
      </c>
      <c r="F215" s="36">
        <v>149.37666666666667</v>
      </c>
      <c r="G215" s="36">
        <v>147.75333333333333</v>
      </c>
      <c r="H215" s="36">
        <v>154.55333333333334</v>
      </c>
      <c r="I215" s="36">
        <v>156.17666666666668</v>
      </c>
      <c r="J215" s="36">
        <v>157.95333333333335</v>
      </c>
      <c r="K215" s="31">
        <v>154.4</v>
      </c>
      <c r="L215" s="31">
        <v>151</v>
      </c>
      <c r="M215" s="31">
        <v>90.145870000000002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203.97</v>
      </c>
      <c r="D216" s="36">
        <v>201.01</v>
      </c>
      <c r="E216" s="36">
        <v>197.51999999999998</v>
      </c>
      <c r="F216" s="36">
        <v>191.07</v>
      </c>
      <c r="G216" s="36">
        <v>187.57999999999998</v>
      </c>
      <c r="H216" s="36">
        <v>207.45999999999998</v>
      </c>
      <c r="I216" s="36">
        <v>210.95</v>
      </c>
      <c r="J216" s="36">
        <v>217.39999999999998</v>
      </c>
      <c r="K216" s="31">
        <v>204.5</v>
      </c>
      <c r="L216" s="31">
        <v>194.56</v>
      </c>
      <c r="M216" s="31">
        <v>535.36850000000004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1067.3</v>
      </c>
      <c r="D217" s="36">
        <v>1074.6833333333334</v>
      </c>
      <c r="E217" s="36">
        <v>1052.6666666666667</v>
      </c>
      <c r="F217" s="36">
        <v>1038.0333333333333</v>
      </c>
      <c r="G217" s="36">
        <v>1016.0166666666667</v>
      </c>
      <c r="H217" s="36">
        <v>1089.3166666666668</v>
      </c>
      <c r="I217" s="36">
        <v>1111.3333333333333</v>
      </c>
      <c r="J217" s="36">
        <v>1125.9666666666669</v>
      </c>
      <c r="K217" s="31">
        <v>1096.7</v>
      </c>
      <c r="L217" s="31">
        <v>1060.05</v>
      </c>
      <c r="M217" s="31">
        <v>19.106470000000002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32"/>
      <c r="B1" s="33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45475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6" t="s">
        <v>16</v>
      </c>
      <c r="B9" s="328" t="s">
        <v>18</v>
      </c>
      <c r="C9" s="331" t="s">
        <v>20</v>
      </c>
      <c r="D9" s="331" t="s">
        <v>21</v>
      </c>
      <c r="E9" s="323" t="s">
        <v>22</v>
      </c>
      <c r="F9" s="324"/>
      <c r="G9" s="325"/>
      <c r="H9" s="323" t="s">
        <v>23</v>
      </c>
      <c r="I9" s="324"/>
      <c r="J9" s="325"/>
      <c r="K9" s="26"/>
      <c r="L9" s="27"/>
      <c r="M9" s="48"/>
      <c r="N9" s="1"/>
      <c r="O9" s="1"/>
    </row>
    <row r="10" spans="1:15" ht="42.75" customHeight="1">
      <c r="A10" s="327"/>
      <c r="B10" s="330"/>
      <c r="C10" s="330"/>
      <c r="D10" s="33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973</v>
      </c>
      <c r="D11" s="36">
        <v>982.7166666666667</v>
      </c>
      <c r="E11" s="36">
        <v>947.28333333333342</v>
      </c>
      <c r="F11" s="36">
        <v>921.56666666666672</v>
      </c>
      <c r="G11" s="36">
        <v>886.13333333333344</v>
      </c>
      <c r="H11" s="36">
        <v>1008.4333333333334</v>
      </c>
      <c r="I11" s="36">
        <v>1043.8666666666668</v>
      </c>
      <c r="J11" s="36">
        <v>1069.5833333333335</v>
      </c>
      <c r="K11" s="31">
        <v>1018.15</v>
      </c>
      <c r="L11" s="31">
        <v>957</v>
      </c>
      <c r="M11" s="31">
        <v>14.29903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37857.1</v>
      </c>
      <c r="D12" s="36">
        <v>37635.033333333333</v>
      </c>
      <c r="E12" s="36">
        <v>37272.066666666666</v>
      </c>
      <c r="F12" s="36">
        <v>36687.033333333333</v>
      </c>
      <c r="G12" s="36">
        <v>36324.066666666666</v>
      </c>
      <c r="H12" s="36">
        <v>38220.066666666666</v>
      </c>
      <c r="I12" s="36">
        <v>38583.033333333326</v>
      </c>
      <c r="J12" s="36">
        <v>39168.066666666666</v>
      </c>
      <c r="K12" s="31">
        <v>37998</v>
      </c>
      <c r="L12" s="31">
        <v>37050</v>
      </c>
      <c r="M12" s="31">
        <v>6.4750000000000002E-2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8587.4</v>
      </c>
      <c r="D13" s="36">
        <v>8564.8666666666668</v>
      </c>
      <c r="E13" s="36">
        <v>8483.8833333333332</v>
      </c>
      <c r="F13" s="36">
        <v>8380.3666666666668</v>
      </c>
      <c r="G13" s="36">
        <v>8299.3833333333332</v>
      </c>
      <c r="H13" s="36">
        <v>8668.3833333333332</v>
      </c>
      <c r="I13" s="36">
        <v>8749.3666666666668</v>
      </c>
      <c r="J13" s="36">
        <v>8852.8833333333332</v>
      </c>
      <c r="K13" s="31">
        <v>8645.85</v>
      </c>
      <c r="L13" s="31">
        <v>8461.35</v>
      </c>
      <c r="M13" s="31">
        <v>2.5158200000000002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2749.6</v>
      </c>
      <c r="D14" s="36">
        <v>2712.5666666666671</v>
      </c>
      <c r="E14" s="36">
        <v>2656.1333333333341</v>
      </c>
      <c r="F14" s="36">
        <v>2562.666666666667</v>
      </c>
      <c r="G14" s="36">
        <v>2506.233333333334</v>
      </c>
      <c r="H14" s="36">
        <v>2806.0333333333342</v>
      </c>
      <c r="I14" s="36">
        <v>2862.4666666666676</v>
      </c>
      <c r="J14" s="36">
        <v>2955.9333333333343</v>
      </c>
      <c r="K14" s="31">
        <v>2769</v>
      </c>
      <c r="L14" s="31">
        <v>2619.1</v>
      </c>
      <c r="M14" s="31">
        <v>8.9526000000000003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4212.5</v>
      </c>
      <c r="D15" s="36">
        <v>4236.9000000000005</v>
      </c>
      <c r="E15" s="36">
        <v>4146.6000000000013</v>
      </c>
      <c r="F15" s="36">
        <v>4080.7000000000007</v>
      </c>
      <c r="G15" s="36">
        <v>3990.4000000000015</v>
      </c>
      <c r="H15" s="36">
        <v>4302.8000000000011</v>
      </c>
      <c r="I15" s="36">
        <v>4393.1000000000004</v>
      </c>
      <c r="J15" s="36">
        <v>4459.0000000000009</v>
      </c>
      <c r="K15" s="31">
        <v>4327.2</v>
      </c>
      <c r="L15" s="31">
        <v>4171</v>
      </c>
      <c r="M15" s="31">
        <v>0.37132999999999999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1614</v>
      </c>
      <c r="D16" s="36">
        <v>1600.9833333333333</v>
      </c>
      <c r="E16" s="36">
        <v>1572.9666666666667</v>
      </c>
      <c r="F16" s="36">
        <v>1531.9333333333334</v>
      </c>
      <c r="G16" s="36">
        <v>1503.9166666666667</v>
      </c>
      <c r="H16" s="36">
        <v>1642.0166666666667</v>
      </c>
      <c r="I16" s="36">
        <v>1670.0333333333335</v>
      </c>
      <c r="J16" s="36">
        <v>1711.0666666666666</v>
      </c>
      <c r="K16" s="31">
        <v>1629</v>
      </c>
      <c r="L16" s="31">
        <v>1559.95</v>
      </c>
      <c r="M16" s="31">
        <v>9.7863500000000005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673.85</v>
      </c>
      <c r="D17" s="36">
        <v>671.85</v>
      </c>
      <c r="E17" s="36">
        <v>667</v>
      </c>
      <c r="F17" s="36">
        <v>660.15</v>
      </c>
      <c r="G17" s="36">
        <v>655.29999999999995</v>
      </c>
      <c r="H17" s="36">
        <v>678.7</v>
      </c>
      <c r="I17" s="36">
        <v>683.55000000000018</v>
      </c>
      <c r="J17" s="36">
        <v>690.40000000000009</v>
      </c>
      <c r="K17" s="31">
        <v>676.7</v>
      </c>
      <c r="L17" s="31">
        <v>665</v>
      </c>
      <c r="M17" s="31">
        <v>11.559519999999999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704.85</v>
      </c>
      <c r="D18" s="36">
        <v>698.41666666666663</v>
      </c>
      <c r="E18" s="36">
        <v>689.5333333333333</v>
      </c>
      <c r="F18" s="36">
        <v>674.2166666666667</v>
      </c>
      <c r="G18" s="36">
        <v>665.33333333333337</v>
      </c>
      <c r="H18" s="36">
        <v>713.73333333333323</v>
      </c>
      <c r="I18" s="36">
        <v>722.61666666666667</v>
      </c>
      <c r="J18" s="36">
        <v>737.93333333333317</v>
      </c>
      <c r="K18" s="31">
        <v>707.3</v>
      </c>
      <c r="L18" s="31">
        <v>683.1</v>
      </c>
      <c r="M18" s="31">
        <v>9.1300299999999996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1855.05</v>
      </c>
      <c r="D19" s="36">
        <v>1861.3333333333333</v>
      </c>
      <c r="E19" s="36">
        <v>1833.7166666666665</v>
      </c>
      <c r="F19" s="36">
        <v>1812.3833333333332</v>
      </c>
      <c r="G19" s="36">
        <v>1784.7666666666664</v>
      </c>
      <c r="H19" s="36">
        <v>1882.6666666666665</v>
      </c>
      <c r="I19" s="36">
        <v>1910.2833333333333</v>
      </c>
      <c r="J19" s="36">
        <v>1931.6166666666666</v>
      </c>
      <c r="K19" s="31">
        <v>1888.95</v>
      </c>
      <c r="L19" s="31">
        <v>1840</v>
      </c>
      <c r="M19" s="31">
        <v>4.8497700000000004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27624.85</v>
      </c>
      <c r="D20" s="36">
        <v>27645.516666666666</v>
      </c>
      <c r="E20" s="36">
        <v>27508.883333333331</v>
      </c>
      <c r="F20" s="36">
        <v>27392.916666666664</v>
      </c>
      <c r="G20" s="36">
        <v>27256.283333333329</v>
      </c>
      <c r="H20" s="36">
        <v>27761.483333333334</v>
      </c>
      <c r="I20" s="36">
        <v>27898.116666666672</v>
      </c>
      <c r="J20" s="36">
        <v>28014.083333333336</v>
      </c>
      <c r="K20" s="31">
        <v>27782.15</v>
      </c>
      <c r="L20" s="31">
        <v>27529.55</v>
      </c>
      <c r="M20" s="31">
        <v>6.1030000000000001E-2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1460.5</v>
      </c>
      <c r="D21" s="36">
        <v>1465.8999999999999</v>
      </c>
      <c r="E21" s="36">
        <v>1445.7999999999997</v>
      </c>
      <c r="F21" s="36">
        <v>1431.1</v>
      </c>
      <c r="G21" s="36">
        <v>1410.9999999999998</v>
      </c>
      <c r="H21" s="36">
        <v>1480.5999999999997</v>
      </c>
      <c r="I21" s="36">
        <v>1500.6999999999996</v>
      </c>
      <c r="J21" s="36">
        <v>1515.3999999999996</v>
      </c>
      <c r="K21" s="31">
        <v>1486</v>
      </c>
      <c r="L21" s="31">
        <v>1451.2</v>
      </c>
      <c r="M21" s="31">
        <v>3.9191699999999998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999.2</v>
      </c>
      <c r="D22" s="36">
        <v>1001.0333333333334</v>
      </c>
      <c r="E22" s="36">
        <v>994.21666666666681</v>
      </c>
      <c r="F22" s="36">
        <v>989.23333333333335</v>
      </c>
      <c r="G22" s="36">
        <v>982.41666666666674</v>
      </c>
      <c r="H22" s="36">
        <v>1006.0166666666669</v>
      </c>
      <c r="I22" s="36">
        <v>1012.8333333333335</v>
      </c>
      <c r="J22" s="36">
        <v>1017.8166666666669</v>
      </c>
      <c r="K22" s="31">
        <v>1007.85</v>
      </c>
      <c r="L22" s="31">
        <v>996.05</v>
      </c>
      <c r="M22" s="31">
        <v>4.72079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3183.8</v>
      </c>
      <c r="D23" s="36">
        <v>3178.1666666666665</v>
      </c>
      <c r="E23" s="36">
        <v>3163.1833333333329</v>
      </c>
      <c r="F23" s="36">
        <v>3142.5666666666666</v>
      </c>
      <c r="G23" s="36">
        <v>3127.583333333333</v>
      </c>
      <c r="H23" s="36">
        <v>3198.7833333333328</v>
      </c>
      <c r="I23" s="36">
        <v>3213.7666666666664</v>
      </c>
      <c r="J23" s="36">
        <v>3234.3833333333328</v>
      </c>
      <c r="K23" s="31">
        <v>3193.15</v>
      </c>
      <c r="L23" s="31">
        <v>3157.55</v>
      </c>
      <c r="M23" s="31">
        <v>8.3216999999999999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1776.85</v>
      </c>
      <c r="D24" s="36">
        <v>1781.9833333333333</v>
      </c>
      <c r="E24" s="36">
        <v>1766.9666666666667</v>
      </c>
      <c r="F24" s="36">
        <v>1757.0833333333333</v>
      </c>
      <c r="G24" s="36">
        <v>1742.0666666666666</v>
      </c>
      <c r="H24" s="36">
        <v>1791.8666666666668</v>
      </c>
      <c r="I24" s="36">
        <v>1806.8833333333337</v>
      </c>
      <c r="J24" s="36">
        <v>1816.7666666666669</v>
      </c>
      <c r="K24" s="31">
        <v>1797</v>
      </c>
      <c r="L24" s="31">
        <v>1772.1</v>
      </c>
      <c r="M24" s="31">
        <v>2.7666599999999999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1474.5</v>
      </c>
      <c r="D25" s="36">
        <v>1479.1666666666667</v>
      </c>
      <c r="E25" s="36">
        <v>1466.9333333333334</v>
      </c>
      <c r="F25" s="36">
        <v>1459.3666666666666</v>
      </c>
      <c r="G25" s="36">
        <v>1447.1333333333332</v>
      </c>
      <c r="H25" s="36">
        <v>1486.7333333333336</v>
      </c>
      <c r="I25" s="36">
        <v>1498.9666666666667</v>
      </c>
      <c r="J25" s="36">
        <v>1506.5333333333338</v>
      </c>
      <c r="K25" s="31">
        <v>1491.4</v>
      </c>
      <c r="L25" s="31">
        <v>1471.6</v>
      </c>
      <c r="M25" s="31">
        <v>33.7273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717.45</v>
      </c>
      <c r="D26" s="36">
        <v>717.66666666666663</v>
      </c>
      <c r="E26" s="36">
        <v>712.43333333333328</v>
      </c>
      <c r="F26" s="36">
        <v>707.41666666666663</v>
      </c>
      <c r="G26" s="36">
        <v>702.18333333333328</v>
      </c>
      <c r="H26" s="36">
        <v>722.68333333333328</v>
      </c>
      <c r="I26" s="36">
        <v>727.91666666666663</v>
      </c>
      <c r="J26" s="36">
        <v>732.93333333333328</v>
      </c>
      <c r="K26" s="31">
        <v>722.9</v>
      </c>
      <c r="L26" s="31">
        <v>712.65</v>
      </c>
      <c r="M26" s="31">
        <v>34.331189999999999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888.05</v>
      </c>
      <c r="D27" s="36">
        <v>891.01666666666677</v>
      </c>
      <c r="E27" s="36">
        <v>880.03333333333353</v>
      </c>
      <c r="F27" s="36">
        <v>872.01666666666677</v>
      </c>
      <c r="G27" s="36">
        <v>861.03333333333353</v>
      </c>
      <c r="H27" s="36">
        <v>899.03333333333353</v>
      </c>
      <c r="I27" s="36">
        <v>910.01666666666688</v>
      </c>
      <c r="J27" s="36">
        <v>918.03333333333353</v>
      </c>
      <c r="K27" s="31">
        <v>902</v>
      </c>
      <c r="L27" s="31">
        <v>883</v>
      </c>
      <c r="M27" s="31">
        <v>10.62754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332.6</v>
      </c>
      <c r="D28" s="36">
        <v>332.9</v>
      </c>
      <c r="E28" s="36">
        <v>330.84999999999997</v>
      </c>
      <c r="F28" s="36">
        <v>329.09999999999997</v>
      </c>
      <c r="G28" s="36">
        <v>327.04999999999995</v>
      </c>
      <c r="H28" s="36">
        <v>334.65</v>
      </c>
      <c r="I28" s="36">
        <v>336.69999999999993</v>
      </c>
      <c r="J28" s="36">
        <v>338.45</v>
      </c>
      <c r="K28" s="31">
        <v>334.95</v>
      </c>
      <c r="L28" s="31">
        <v>331.15</v>
      </c>
      <c r="M28" s="31">
        <v>9.1149199999999997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240.2</v>
      </c>
      <c r="D29" s="36">
        <v>239.51666666666665</v>
      </c>
      <c r="E29" s="36">
        <v>238.04333333333329</v>
      </c>
      <c r="F29" s="36">
        <v>235.88666666666666</v>
      </c>
      <c r="G29" s="36">
        <v>234.4133333333333</v>
      </c>
      <c r="H29" s="36">
        <v>241.67333333333329</v>
      </c>
      <c r="I29" s="36">
        <v>243.14666666666665</v>
      </c>
      <c r="J29" s="36">
        <v>245.30333333333328</v>
      </c>
      <c r="K29" s="31">
        <v>240.99</v>
      </c>
      <c r="L29" s="31">
        <v>237.36</v>
      </c>
      <c r="M29" s="31">
        <v>28.89894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322.5</v>
      </c>
      <c r="D30" s="36">
        <v>320.90000000000003</v>
      </c>
      <c r="E30" s="36">
        <v>315.10000000000008</v>
      </c>
      <c r="F30" s="36">
        <v>307.70000000000005</v>
      </c>
      <c r="G30" s="36">
        <v>301.90000000000009</v>
      </c>
      <c r="H30" s="36">
        <v>328.30000000000007</v>
      </c>
      <c r="I30" s="36">
        <v>334.1</v>
      </c>
      <c r="J30" s="36">
        <v>341.50000000000006</v>
      </c>
      <c r="K30" s="31">
        <v>326.7</v>
      </c>
      <c r="L30" s="31">
        <v>313.5</v>
      </c>
      <c r="M30" s="31">
        <v>43.959440000000001</v>
      </c>
      <c r="N30" s="1"/>
      <c r="O30" s="1"/>
    </row>
    <row r="31" spans="1:15" ht="12.75" customHeight="1">
      <c r="A31" s="33">
        <v>21</v>
      </c>
      <c r="B31" s="53" t="s">
        <v>941</v>
      </c>
      <c r="C31" s="31">
        <v>855.1</v>
      </c>
      <c r="D31" s="36">
        <v>862.54999999999984</v>
      </c>
      <c r="E31" s="36">
        <v>840.59999999999968</v>
      </c>
      <c r="F31" s="36">
        <v>826.0999999999998</v>
      </c>
      <c r="G31" s="36">
        <v>804.14999999999964</v>
      </c>
      <c r="H31" s="36">
        <v>877.04999999999973</v>
      </c>
      <c r="I31" s="36">
        <v>898.99999999999977</v>
      </c>
      <c r="J31" s="36">
        <v>913.49999999999977</v>
      </c>
      <c r="K31" s="31">
        <v>884.5</v>
      </c>
      <c r="L31" s="31">
        <v>848.05</v>
      </c>
      <c r="M31" s="31">
        <v>4.0210999999999997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927</v>
      </c>
      <c r="D32" s="36">
        <v>927.13333333333333</v>
      </c>
      <c r="E32" s="36">
        <v>915.86666666666667</v>
      </c>
      <c r="F32" s="36">
        <v>904.73333333333335</v>
      </c>
      <c r="G32" s="36">
        <v>893.4666666666667</v>
      </c>
      <c r="H32" s="36">
        <v>938.26666666666665</v>
      </c>
      <c r="I32" s="36">
        <v>949.5333333333333</v>
      </c>
      <c r="J32" s="36">
        <v>960.66666666666663</v>
      </c>
      <c r="K32" s="31">
        <v>938.4</v>
      </c>
      <c r="L32" s="31">
        <v>916</v>
      </c>
      <c r="M32" s="31">
        <v>1.27793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1364.15</v>
      </c>
      <c r="D33" s="36">
        <v>1367.7666666666667</v>
      </c>
      <c r="E33" s="36">
        <v>1347.5333333333333</v>
      </c>
      <c r="F33" s="36">
        <v>1330.9166666666667</v>
      </c>
      <c r="G33" s="36">
        <v>1310.6833333333334</v>
      </c>
      <c r="H33" s="36">
        <v>1384.3833333333332</v>
      </c>
      <c r="I33" s="36">
        <v>1404.6166666666663</v>
      </c>
      <c r="J33" s="36">
        <v>1421.2333333333331</v>
      </c>
      <c r="K33" s="31">
        <v>1388</v>
      </c>
      <c r="L33" s="31">
        <v>1351.15</v>
      </c>
      <c r="M33" s="31">
        <v>6.0706300000000004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2256.3000000000002</v>
      </c>
      <c r="D34" s="36">
        <v>2269.3166666666666</v>
      </c>
      <c r="E34" s="36">
        <v>2231.7833333333333</v>
      </c>
      <c r="F34" s="36">
        <v>2207.2666666666669</v>
      </c>
      <c r="G34" s="36">
        <v>2169.7333333333336</v>
      </c>
      <c r="H34" s="36">
        <v>2293.833333333333</v>
      </c>
      <c r="I34" s="36">
        <v>2331.3666666666659</v>
      </c>
      <c r="J34" s="36">
        <v>2355.8833333333328</v>
      </c>
      <c r="K34" s="31">
        <v>2306.85</v>
      </c>
      <c r="L34" s="31">
        <v>2244.8000000000002</v>
      </c>
      <c r="M34" s="31">
        <v>1.25115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923.5</v>
      </c>
      <c r="D35" s="36">
        <v>910</v>
      </c>
      <c r="E35" s="36">
        <v>893.95</v>
      </c>
      <c r="F35" s="36">
        <v>864.40000000000009</v>
      </c>
      <c r="G35" s="36">
        <v>848.35000000000014</v>
      </c>
      <c r="H35" s="36">
        <v>939.55</v>
      </c>
      <c r="I35" s="36">
        <v>955.59999999999991</v>
      </c>
      <c r="J35" s="36">
        <v>985.14999999999986</v>
      </c>
      <c r="K35" s="31">
        <v>926.05</v>
      </c>
      <c r="L35" s="31">
        <v>880.45</v>
      </c>
      <c r="M35" s="31">
        <v>2.90449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4958.6000000000004</v>
      </c>
      <c r="D36" s="36">
        <v>4970.1333333333341</v>
      </c>
      <c r="E36" s="36">
        <v>4929.4666666666681</v>
      </c>
      <c r="F36" s="36">
        <v>4900.3333333333339</v>
      </c>
      <c r="G36" s="36">
        <v>4859.6666666666679</v>
      </c>
      <c r="H36" s="36">
        <v>4999.2666666666682</v>
      </c>
      <c r="I36" s="36">
        <v>5039.9333333333343</v>
      </c>
      <c r="J36" s="36">
        <v>5069.0666666666684</v>
      </c>
      <c r="K36" s="31">
        <v>5010.8</v>
      </c>
      <c r="L36" s="31">
        <v>4941</v>
      </c>
      <c r="M36" s="31">
        <v>1.7217899999999999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2162</v>
      </c>
      <c r="D37" s="36">
        <v>2156.5333333333333</v>
      </c>
      <c r="E37" s="36">
        <v>2133.0666666666666</v>
      </c>
      <c r="F37" s="36">
        <v>2104.1333333333332</v>
      </c>
      <c r="G37" s="36">
        <v>2080.6666666666665</v>
      </c>
      <c r="H37" s="36">
        <v>2185.4666666666667</v>
      </c>
      <c r="I37" s="36">
        <v>2208.9333333333329</v>
      </c>
      <c r="J37" s="36">
        <v>2237.8666666666668</v>
      </c>
      <c r="K37" s="31">
        <v>2180</v>
      </c>
      <c r="L37" s="31">
        <v>2127.6</v>
      </c>
      <c r="M37" s="31">
        <v>0.94882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62.09</v>
      </c>
      <c r="D38" s="36">
        <v>61.879999999999995</v>
      </c>
      <c r="E38" s="36">
        <v>60.759999999999991</v>
      </c>
      <c r="F38" s="36">
        <v>59.429999999999993</v>
      </c>
      <c r="G38" s="36">
        <v>58.309999999999988</v>
      </c>
      <c r="H38" s="36">
        <v>63.209999999999994</v>
      </c>
      <c r="I38" s="36">
        <v>64.33</v>
      </c>
      <c r="J38" s="36">
        <v>65.66</v>
      </c>
      <c r="K38" s="31">
        <v>63</v>
      </c>
      <c r="L38" s="31">
        <v>60.55</v>
      </c>
      <c r="M38" s="31">
        <v>61.434109999999997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29.35</v>
      </c>
      <c r="D39" s="36">
        <v>28.950000000000003</v>
      </c>
      <c r="E39" s="36">
        <v>28.240000000000006</v>
      </c>
      <c r="F39" s="36">
        <v>27.130000000000003</v>
      </c>
      <c r="G39" s="36">
        <v>26.420000000000005</v>
      </c>
      <c r="H39" s="36">
        <v>30.060000000000006</v>
      </c>
      <c r="I39" s="36">
        <v>30.77</v>
      </c>
      <c r="J39" s="36">
        <v>31.880000000000006</v>
      </c>
      <c r="K39" s="31">
        <v>29.66</v>
      </c>
      <c r="L39" s="31">
        <v>27.84</v>
      </c>
      <c r="M39" s="31">
        <v>373.66647999999998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1714.95</v>
      </c>
      <c r="D40" s="36">
        <v>1688.8333333333333</v>
      </c>
      <c r="E40" s="36">
        <v>1647.8666666666666</v>
      </c>
      <c r="F40" s="36">
        <v>1580.7833333333333</v>
      </c>
      <c r="G40" s="36">
        <v>1539.8166666666666</v>
      </c>
      <c r="H40" s="36">
        <v>1755.9166666666665</v>
      </c>
      <c r="I40" s="36">
        <v>1796.8833333333332</v>
      </c>
      <c r="J40" s="36">
        <v>1863.9666666666665</v>
      </c>
      <c r="K40" s="31">
        <v>1729.8</v>
      </c>
      <c r="L40" s="31">
        <v>1621.75</v>
      </c>
      <c r="M40" s="31">
        <v>31.206219999999998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4488.3999999999996</v>
      </c>
      <c r="D41" s="36">
        <v>4491.2166666666662</v>
      </c>
      <c r="E41" s="36">
        <v>4427.1833333333325</v>
      </c>
      <c r="F41" s="36">
        <v>4365.9666666666662</v>
      </c>
      <c r="G41" s="36">
        <v>4301.9333333333325</v>
      </c>
      <c r="H41" s="36">
        <v>4552.4333333333325</v>
      </c>
      <c r="I41" s="36">
        <v>4616.4666666666672</v>
      </c>
      <c r="J41" s="36">
        <v>4677.6833333333325</v>
      </c>
      <c r="K41" s="31">
        <v>4555.25</v>
      </c>
      <c r="L41" s="31">
        <v>4430</v>
      </c>
      <c r="M41" s="31">
        <v>1.6333800000000001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695</v>
      </c>
      <c r="D42" s="36">
        <v>686.94999999999993</v>
      </c>
      <c r="E42" s="36">
        <v>672.09999999999991</v>
      </c>
      <c r="F42" s="36">
        <v>649.19999999999993</v>
      </c>
      <c r="G42" s="36">
        <v>634.34999999999991</v>
      </c>
      <c r="H42" s="36">
        <v>709.84999999999991</v>
      </c>
      <c r="I42" s="36">
        <v>724.7</v>
      </c>
      <c r="J42" s="36">
        <v>747.59999999999991</v>
      </c>
      <c r="K42" s="31">
        <v>701.8</v>
      </c>
      <c r="L42" s="31">
        <v>664.05</v>
      </c>
      <c r="M42" s="31">
        <v>68.202039999999997</v>
      </c>
      <c r="N42" s="1"/>
      <c r="O42" s="1"/>
    </row>
    <row r="43" spans="1:15" ht="12.75" customHeight="1">
      <c r="A43" s="33">
        <v>33</v>
      </c>
      <c r="B43" s="53" t="s">
        <v>859</v>
      </c>
      <c r="C43" s="31">
        <v>3920.7</v>
      </c>
      <c r="D43" s="36">
        <v>3914.3166666666671</v>
      </c>
      <c r="E43" s="36">
        <v>3869.5833333333339</v>
      </c>
      <c r="F43" s="36">
        <v>3818.4666666666667</v>
      </c>
      <c r="G43" s="36">
        <v>3773.7333333333336</v>
      </c>
      <c r="H43" s="36">
        <v>3965.4333333333343</v>
      </c>
      <c r="I43" s="36">
        <v>4010.166666666667</v>
      </c>
      <c r="J43" s="36">
        <v>4061.2833333333347</v>
      </c>
      <c r="K43" s="31">
        <v>3959.05</v>
      </c>
      <c r="L43" s="31">
        <v>3863.2</v>
      </c>
      <c r="M43" s="31">
        <v>0.23882999999999999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2578.6</v>
      </c>
      <c r="D44" s="36">
        <v>2569.8666666666668</v>
      </c>
      <c r="E44" s="36">
        <v>2540.7333333333336</v>
      </c>
      <c r="F44" s="36">
        <v>2502.8666666666668</v>
      </c>
      <c r="G44" s="36">
        <v>2473.7333333333336</v>
      </c>
      <c r="H44" s="36">
        <v>2607.7333333333336</v>
      </c>
      <c r="I44" s="36">
        <v>2636.8666666666668</v>
      </c>
      <c r="J44" s="36">
        <v>2674.7333333333336</v>
      </c>
      <c r="K44" s="31">
        <v>2599</v>
      </c>
      <c r="L44" s="31">
        <v>2532</v>
      </c>
      <c r="M44" s="31">
        <v>5.5206900000000001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769</v>
      </c>
      <c r="D45" s="36">
        <v>767.43333333333339</v>
      </c>
      <c r="E45" s="36">
        <v>763.56666666666683</v>
      </c>
      <c r="F45" s="36">
        <v>758.13333333333344</v>
      </c>
      <c r="G45" s="36">
        <v>754.26666666666688</v>
      </c>
      <c r="H45" s="36">
        <v>772.86666666666679</v>
      </c>
      <c r="I45" s="36">
        <v>776.73333333333335</v>
      </c>
      <c r="J45" s="36">
        <v>782.16666666666674</v>
      </c>
      <c r="K45" s="31">
        <v>771.3</v>
      </c>
      <c r="L45" s="31">
        <v>762</v>
      </c>
      <c r="M45" s="31">
        <v>0.55630999999999997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8480.7000000000007</v>
      </c>
      <c r="D46" s="36">
        <v>8505.5666666666675</v>
      </c>
      <c r="E46" s="36">
        <v>8412.133333333335</v>
      </c>
      <c r="F46" s="36">
        <v>8343.5666666666675</v>
      </c>
      <c r="G46" s="36">
        <v>8250.133333333335</v>
      </c>
      <c r="H46" s="36">
        <v>8574.133333333335</v>
      </c>
      <c r="I46" s="36">
        <v>8667.5666666666657</v>
      </c>
      <c r="J46" s="36">
        <v>8736.133333333335</v>
      </c>
      <c r="K46" s="31">
        <v>8599</v>
      </c>
      <c r="L46" s="31">
        <v>8437</v>
      </c>
      <c r="M46" s="31">
        <v>0.52307000000000003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6140.5</v>
      </c>
      <c r="D47" s="36">
        <v>6142.9833333333336</v>
      </c>
      <c r="E47" s="36">
        <v>6105.9666666666672</v>
      </c>
      <c r="F47" s="36">
        <v>6071.4333333333334</v>
      </c>
      <c r="G47" s="36">
        <v>6034.416666666667</v>
      </c>
      <c r="H47" s="36">
        <v>6177.5166666666673</v>
      </c>
      <c r="I47" s="36">
        <v>6214.5333333333338</v>
      </c>
      <c r="J47" s="36">
        <v>6249.0666666666675</v>
      </c>
      <c r="K47" s="31">
        <v>6180</v>
      </c>
      <c r="L47" s="31">
        <v>6108.45</v>
      </c>
      <c r="M47" s="31">
        <v>3.7493300000000001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545.9</v>
      </c>
      <c r="D48" s="36">
        <v>543.31666666666672</v>
      </c>
      <c r="E48" s="36">
        <v>537.13333333333344</v>
      </c>
      <c r="F48" s="36">
        <v>528.36666666666667</v>
      </c>
      <c r="G48" s="36">
        <v>522.18333333333339</v>
      </c>
      <c r="H48" s="36">
        <v>552.08333333333348</v>
      </c>
      <c r="I48" s="36">
        <v>558.26666666666665</v>
      </c>
      <c r="J48" s="36">
        <v>567.03333333333353</v>
      </c>
      <c r="K48" s="31">
        <v>549.5</v>
      </c>
      <c r="L48" s="31">
        <v>534.54999999999995</v>
      </c>
      <c r="M48" s="31">
        <v>34.277070000000002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344.25</v>
      </c>
      <c r="D49" s="36">
        <v>343.01666666666665</v>
      </c>
      <c r="E49" s="36">
        <v>336.23333333333329</v>
      </c>
      <c r="F49" s="36">
        <v>328.21666666666664</v>
      </c>
      <c r="G49" s="36">
        <v>321.43333333333328</v>
      </c>
      <c r="H49" s="36">
        <v>351.0333333333333</v>
      </c>
      <c r="I49" s="36">
        <v>357.81666666666661</v>
      </c>
      <c r="J49" s="36">
        <v>365.83333333333331</v>
      </c>
      <c r="K49" s="31">
        <v>349.8</v>
      </c>
      <c r="L49" s="31">
        <v>335</v>
      </c>
      <c r="M49" s="31">
        <v>8.8707899999999995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680.9</v>
      </c>
      <c r="D50" s="36">
        <v>680.4</v>
      </c>
      <c r="E50" s="36">
        <v>673.8</v>
      </c>
      <c r="F50" s="36">
        <v>666.69999999999993</v>
      </c>
      <c r="G50" s="36">
        <v>660.09999999999991</v>
      </c>
      <c r="H50" s="36">
        <v>687.5</v>
      </c>
      <c r="I50" s="36">
        <v>694.10000000000014</v>
      </c>
      <c r="J50" s="36">
        <v>701.2</v>
      </c>
      <c r="K50" s="31">
        <v>687</v>
      </c>
      <c r="L50" s="31">
        <v>673.3</v>
      </c>
      <c r="M50" s="31">
        <v>19.513000000000002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687.5</v>
      </c>
      <c r="D51" s="36">
        <v>687.01666666666677</v>
      </c>
      <c r="E51" s="36">
        <v>674.98333333333358</v>
      </c>
      <c r="F51" s="36">
        <v>662.46666666666681</v>
      </c>
      <c r="G51" s="36">
        <v>650.43333333333362</v>
      </c>
      <c r="H51" s="36">
        <v>699.53333333333353</v>
      </c>
      <c r="I51" s="36">
        <v>711.56666666666661</v>
      </c>
      <c r="J51" s="36">
        <v>724.08333333333348</v>
      </c>
      <c r="K51" s="31">
        <v>699.05</v>
      </c>
      <c r="L51" s="31">
        <v>674.5</v>
      </c>
      <c r="M51" s="31">
        <v>2.3002899999999999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238.78</v>
      </c>
      <c r="D52" s="36">
        <v>239.14666666666668</v>
      </c>
      <c r="E52" s="36">
        <v>235.00333333333336</v>
      </c>
      <c r="F52" s="36">
        <v>231.22666666666669</v>
      </c>
      <c r="G52" s="36">
        <v>227.08333333333337</v>
      </c>
      <c r="H52" s="36">
        <v>242.92333333333335</v>
      </c>
      <c r="I52" s="36">
        <v>247.06666666666666</v>
      </c>
      <c r="J52" s="36">
        <v>250.84333333333333</v>
      </c>
      <c r="K52" s="31">
        <v>243.29</v>
      </c>
      <c r="L52" s="31">
        <v>235.37</v>
      </c>
      <c r="M52" s="31">
        <v>107.72575999999999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2927.8</v>
      </c>
      <c r="D53" s="36">
        <v>2918.2666666666664</v>
      </c>
      <c r="E53" s="36">
        <v>2897.5333333333328</v>
      </c>
      <c r="F53" s="36">
        <v>2867.2666666666664</v>
      </c>
      <c r="G53" s="36">
        <v>2846.5333333333328</v>
      </c>
      <c r="H53" s="36">
        <v>2948.5333333333328</v>
      </c>
      <c r="I53" s="36">
        <v>2969.2666666666664</v>
      </c>
      <c r="J53" s="36">
        <v>2999.5333333333328</v>
      </c>
      <c r="K53" s="31">
        <v>2939</v>
      </c>
      <c r="L53" s="31">
        <v>2888</v>
      </c>
      <c r="M53" s="31">
        <v>11.0411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350.6</v>
      </c>
      <c r="D54" s="36">
        <v>349.5333333333333</v>
      </c>
      <c r="E54" s="36">
        <v>345.11666666666662</v>
      </c>
      <c r="F54" s="36">
        <v>339.63333333333333</v>
      </c>
      <c r="G54" s="36">
        <v>335.21666666666664</v>
      </c>
      <c r="H54" s="36">
        <v>355.01666666666659</v>
      </c>
      <c r="I54" s="36">
        <v>359.43333333333334</v>
      </c>
      <c r="J54" s="36">
        <v>364.91666666666657</v>
      </c>
      <c r="K54" s="31">
        <v>353.95</v>
      </c>
      <c r="L54" s="31">
        <v>344.05</v>
      </c>
      <c r="M54" s="31">
        <v>15.36079</v>
      </c>
      <c r="N54" s="1"/>
      <c r="O54" s="1"/>
    </row>
    <row r="55" spans="1:15" ht="12.75" customHeight="1">
      <c r="A55" s="33">
        <v>45</v>
      </c>
      <c r="B55" s="53" t="s">
        <v>860</v>
      </c>
      <c r="C55" s="31">
        <v>6393.4</v>
      </c>
      <c r="D55" s="36">
        <v>6341.8</v>
      </c>
      <c r="E55" s="36">
        <v>6201.6</v>
      </c>
      <c r="F55" s="36">
        <v>6009.8</v>
      </c>
      <c r="G55" s="36">
        <v>5869.6</v>
      </c>
      <c r="H55" s="36">
        <v>6533.6</v>
      </c>
      <c r="I55" s="36">
        <v>6673.7999999999993</v>
      </c>
      <c r="J55" s="36">
        <v>6865.6</v>
      </c>
      <c r="K55" s="31">
        <v>6482</v>
      </c>
      <c r="L55" s="31">
        <v>6150</v>
      </c>
      <c r="M55" s="31">
        <v>9.894E-2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2378.15</v>
      </c>
      <c r="D56" s="36">
        <v>2376.9666666666667</v>
      </c>
      <c r="E56" s="36">
        <v>2364.2333333333336</v>
      </c>
      <c r="F56" s="36">
        <v>2350.3166666666671</v>
      </c>
      <c r="G56" s="36">
        <v>2337.5833333333339</v>
      </c>
      <c r="H56" s="36">
        <v>2390.8833333333332</v>
      </c>
      <c r="I56" s="36">
        <v>2403.6166666666659</v>
      </c>
      <c r="J56" s="36">
        <v>2417.5333333333328</v>
      </c>
      <c r="K56" s="31">
        <v>2389.6999999999998</v>
      </c>
      <c r="L56" s="31">
        <v>2363.0500000000002</v>
      </c>
      <c r="M56" s="31">
        <v>2.2153900000000002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6589.05</v>
      </c>
      <c r="D57" s="36">
        <v>6569.666666666667</v>
      </c>
      <c r="E57" s="36">
        <v>6519.3833333333341</v>
      </c>
      <c r="F57" s="36">
        <v>6449.7166666666672</v>
      </c>
      <c r="G57" s="36">
        <v>6399.4333333333343</v>
      </c>
      <c r="H57" s="36">
        <v>6639.3333333333339</v>
      </c>
      <c r="I57" s="36">
        <v>6689.6166666666668</v>
      </c>
      <c r="J57" s="36">
        <v>6759.2833333333338</v>
      </c>
      <c r="K57" s="31">
        <v>6619.95</v>
      </c>
      <c r="L57" s="31">
        <v>6500</v>
      </c>
      <c r="M57" s="31">
        <v>0.60380999999999996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1211.8</v>
      </c>
      <c r="D58" s="36">
        <v>1213.95</v>
      </c>
      <c r="E58" s="36">
        <v>1201.9000000000001</v>
      </c>
      <c r="F58" s="36">
        <v>1192</v>
      </c>
      <c r="G58" s="36">
        <v>1179.95</v>
      </c>
      <c r="H58" s="36">
        <v>1223.8500000000001</v>
      </c>
      <c r="I58" s="36">
        <v>1235.8999999999999</v>
      </c>
      <c r="J58" s="36">
        <v>1245.8000000000002</v>
      </c>
      <c r="K58" s="31">
        <v>1226</v>
      </c>
      <c r="L58" s="31">
        <v>1204.05</v>
      </c>
      <c r="M58" s="31">
        <v>14.47616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619.5</v>
      </c>
      <c r="D59" s="36">
        <v>613.35</v>
      </c>
      <c r="E59" s="36">
        <v>603.70000000000005</v>
      </c>
      <c r="F59" s="36">
        <v>587.9</v>
      </c>
      <c r="G59" s="36">
        <v>578.25</v>
      </c>
      <c r="H59" s="36">
        <v>629.15000000000009</v>
      </c>
      <c r="I59" s="36">
        <v>638.79999999999995</v>
      </c>
      <c r="J59" s="36">
        <v>654.60000000000014</v>
      </c>
      <c r="K59" s="31">
        <v>623</v>
      </c>
      <c r="L59" s="31">
        <v>597.54999999999995</v>
      </c>
      <c r="M59" s="31">
        <v>9.5482999999999993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4735.8999999999996</v>
      </c>
      <c r="D60" s="36">
        <v>4700.95</v>
      </c>
      <c r="E60" s="36">
        <v>4647.45</v>
      </c>
      <c r="F60" s="36">
        <v>4559</v>
      </c>
      <c r="G60" s="36">
        <v>4505.5</v>
      </c>
      <c r="H60" s="36">
        <v>4789.3999999999996</v>
      </c>
      <c r="I60" s="36">
        <v>4842.8999999999996</v>
      </c>
      <c r="J60" s="36">
        <v>4931.3499999999995</v>
      </c>
      <c r="K60" s="31">
        <v>4754.45</v>
      </c>
      <c r="L60" s="31">
        <v>4612.5</v>
      </c>
      <c r="M60" s="31">
        <v>6.4216899999999999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1261.9000000000001</v>
      </c>
      <c r="D61" s="36">
        <v>1263.7833333333335</v>
      </c>
      <c r="E61" s="36">
        <v>1254.5666666666671</v>
      </c>
      <c r="F61" s="36">
        <v>1247.2333333333336</v>
      </c>
      <c r="G61" s="36">
        <v>1238.0166666666671</v>
      </c>
      <c r="H61" s="36">
        <v>1271.116666666667</v>
      </c>
      <c r="I61" s="36">
        <v>1280.3333333333337</v>
      </c>
      <c r="J61" s="36">
        <v>1287.666666666667</v>
      </c>
      <c r="K61" s="31">
        <v>1273</v>
      </c>
      <c r="L61" s="31">
        <v>1256.45</v>
      </c>
      <c r="M61" s="31">
        <v>57.970149999999997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4532.5</v>
      </c>
      <c r="D62" s="36">
        <v>4508.8166666666666</v>
      </c>
      <c r="E62" s="36">
        <v>4453.6833333333334</v>
      </c>
      <c r="F62" s="36">
        <v>4374.8666666666668</v>
      </c>
      <c r="G62" s="36">
        <v>4319.7333333333336</v>
      </c>
      <c r="H62" s="36">
        <v>4587.6333333333332</v>
      </c>
      <c r="I62" s="36">
        <v>4642.7666666666664</v>
      </c>
      <c r="J62" s="36">
        <v>4721.583333333333</v>
      </c>
      <c r="K62" s="31">
        <v>4563.95</v>
      </c>
      <c r="L62" s="31">
        <v>4430</v>
      </c>
      <c r="M62" s="31">
        <v>2.3561100000000001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372.45</v>
      </c>
      <c r="D63" s="36">
        <v>365.48333333333335</v>
      </c>
      <c r="E63" s="36">
        <v>354.9666666666667</v>
      </c>
      <c r="F63" s="36">
        <v>337.48333333333335</v>
      </c>
      <c r="G63" s="36">
        <v>326.9666666666667</v>
      </c>
      <c r="H63" s="36">
        <v>382.9666666666667</v>
      </c>
      <c r="I63" s="36">
        <v>393.48333333333335</v>
      </c>
      <c r="J63" s="36">
        <v>410.9666666666667</v>
      </c>
      <c r="K63" s="31">
        <v>376</v>
      </c>
      <c r="L63" s="31">
        <v>348</v>
      </c>
      <c r="M63" s="31">
        <v>115.52511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2574.1</v>
      </c>
      <c r="D64" s="36">
        <v>2587.9666666666667</v>
      </c>
      <c r="E64" s="36">
        <v>2556.1833333333334</v>
      </c>
      <c r="F64" s="36">
        <v>2538.2666666666669</v>
      </c>
      <c r="G64" s="36">
        <v>2506.4833333333336</v>
      </c>
      <c r="H64" s="36">
        <v>2605.8833333333332</v>
      </c>
      <c r="I64" s="36">
        <v>2637.666666666667</v>
      </c>
      <c r="J64" s="36">
        <v>2655.583333333333</v>
      </c>
      <c r="K64" s="31">
        <v>2619.75</v>
      </c>
      <c r="L64" s="31">
        <v>2570.0500000000002</v>
      </c>
      <c r="M64" s="31">
        <v>5.8344199999999997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9532.4</v>
      </c>
      <c r="D65" s="36">
        <v>9577.1166666666668</v>
      </c>
      <c r="E65" s="36">
        <v>9460.2833333333328</v>
      </c>
      <c r="F65" s="36">
        <v>9388.1666666666661</v>
      </c>
      <c r="G65" s="36">
        <v>9271.3333333333321</v>
      </c>
      <c r="H65" s="36">
        <v>9649.2333333333336</v>
      </c>
      <c r="I65" s="36">
        <v>9766.0666666666657</v>
      </c>
      <c r="J65" s="36">
        <v>9838.1833333333343</v>
      </c>
      <c r="K65" s="31">
        <v>9693.9500000000007</v>
      </c>
      <c r="L65" s="31">
        <v>9505</v>
      </c>
      <c r="M65" s="31">
        <v>2.8935499999999998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7276.75</v>
      </c>
      <c r="D66" s="36">
        <v>7218.583333333333</v>
      </c>
      <c r="E66" s="36">
        <v>7133.1666666666661</v>
      </c>
      <c r="F66" s="36">
        <v>6989.583333333333</v>
      </c>
      <c r="G66" s="36">
        <v>6904.1666666666661</v>
      </c>
      <c r="H66" s="36">
        <v>7362.1666666666661</v>
      </c>
      <c r="I66" s="36">
        <v>7447.5833333333321</v>
      </c>
      <c r="J66" s="36">
        <v>7591.1666666666661</v>
      </c>
      <c r="K66" s="31">
        <v>7304</v>
      </c>
      <c r="L66" s="31">
        <v>7075</v>
      </c>
      <c r="M66" s="31">
        <v>7.7274500000000002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1580.2</v>
      </c>
      <c r="D67" s="36">
        <v>1583.05</v>
      </c>
      <c r="E67" s="36">
        <v>1575.1499999999999</v>
      </c>
      <c r="F67" s="36">
        <v>1570.1</v>
      </c>
      <c r="G67" s="36">
        <v>1562.1999999999998</v>
      </c>
      <c r="H67" s="36">
        <v>1588.1</v>
      </c>
      <c r="I67" s="36">
        <v>1596</v>
      </c>
      <c r="J67" s="36">
        <v>1601.05</v>
      </c>
      <c r="K67" s="31">
        <v>1590.95</v>
      </c>
      <c r="L67" s="31">
        <v>1578</v>
      </c>
      <c r="M67" s="31">
        <v>24.446809999999999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8756.4</v>
      </c>
      <c r="D68" s="36">
        <v>8697.2999999999993</v>
      </c>
      <c r="E68" s="36">
        <v>8557.1499999999978</v>
      </c>
      <c r="F68" s="36">
        <v>8357.8999999999978</v>
      </c>
      <c r="G68" s="36">
        <v>8217.7499999999964</v>
      </c>
      <c r="H68" s="36">
        <v>8896.5499999999993</v>
      </c>
      <c r="I68" s="36">
        <v>9036.7000000000007</v>
      </c>
      <c r="J68" s="36">
        <v>9235.9500000000007</v>
      </c>
      <c r="K68" s="31">
        <v>8837.4500000000007</v>
      </c>
      <c r="L68" s="31">
        <v>8498.0499999999993</v>
      </c>
      <c r="M68" s="31">
        <v>1.1107199999999999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2372.0500000000002</v>
      </c>
      <c r="D69" s="36">
        <v>2353.8833333333332</v>
      </c>
      <c r="E69" s="36">
        <v>2307.7666666666664</v>
      </c>
      <c r="F69" s="36">
        <v>2243.4833333333331</v>
      </c>
      <c r="G69" s="36">
        <v>2197.3666666666663</v>
      </c>
      <c r="H69" s="36">
        <v>2418.1666666666665</v>
      </c>
      <c r="I69" s="36">
        <v>2464.2833333333333</v>
      </c>
      <c r="J69" s="36">
        <v>2528.5666666666666</v>
      </c>
      <c r="K69" s="31">
        <v>2400</v>
      </c>
      <c r="L69" s="31">
        <v>2289.6</v>
      </c>
      <c r="M69" s="31">
        <v>1.13161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3190.9</v>
      </c>
      <c r="D70" s="36">
        <v>3207.9166666666665</v>
      </c>
      <c r="E70" s="36">
        <v>3166.9833333333331</v>
      </c>
      <c r="F70" s="36">
        <v>3143.0666666666666</v>
      </c>
      <c r="G70" s="36">
        <v>3102.1333333333332</v>
      </c>
      <c r="H70" s="36">
        <v>3231.833333333333</v>
      </c>
      <c r="I70" s="36">
        <v>3272.7666666666664</v>
      </c>
      <c r="J70" s="36">
        <v>3296.6833333333329</v>
      </c>
      <c r="K70" s="31">
        <v>3248.85</v>
      </c>
      <c r="L70" s="31">
        <v>3184</v>
      </c>
      <c r="M70" s="31">
        <v>1.7268600000000001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434.2</v>
      </c>
      <c r="D71" s="36">
        <v>434.88333333333338</v>
      </c>
      <c r="E71" s="36">
        <v>431.46666666666675</v>
      </c>
      <c r="F71" s="36">
        <v>428.73333333333335</v>
      </c>
      <c r="G71" s="36">
        <v>425.31666666666672</v>
      </c>
      <c r="H71" s="36">
        <v>437.61666666666679</v>
      </c>
      <c r="I71" s="36">
        <v>441.03333333333342</v>
      </c>
      <c r="J71" s="36">
        <v>443.76666666666682</v>
      </c>
      <c r="K71" s="31">
        <v>438.3</v>
      </c>
      <c r="L71" s="31">
        <v>432.15</v>
      </c>
      <c r="M71" s="31">
        <v>9.4014399999999991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205.86</v>
      </c>
      <c r="D72" s="36">
        <v>205.46</v>
      </c>
      <c r="E72" s="36">
        <v>204.17000000000002</v>
      </c>
      <c r="F72" s="36">
        <v>202.48000000000002</v>
      </c>
      <c r="G72" s="36">
        <v>201.19000000000003</v>
      </c>
      <c r="H72" s="36">
        <v>207.15</v>
      </c>
      <c r="I72" s="36">
        <v>208.44000000000003</v>
      </c>
      <c r="J72" s="36">
        <v>210.13</v>
      </c>
      <c r="K72" s="31">
        <v>206.75</v>
      </c>
      <c r="L72" s="31">
        <v>203.77</v>
      </c>
      <c r="M72" s="31">
        <v>69.170670000000001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272.14999999999998</v>
      </c>
      <c r="D73" s="36">
        <v>273.40000000000003</v>
      </c>
      <c r="E73" s="36">
        <v>270.50000000000006</v>
      </c>
      <c r="F73" s="36">
        <v>268.85000000000002</v>
      </c>
      <c r="G73" s="36">
        <v>265.95000000000005</v>
      </c>
      <c r="H73" s="36">
        <v>275.05000000000007</v>
      </c>
      <c r="I73" s="36">
        <v>277.95000000000005</v>
      </c>
      <c r="J73" s="36">
        <v>279.60000000000008</v>
      </c>
      <c r="K73" s="31">
        <v>276.3</v>
      </c>
      <c r="L73" s="31">
        <v>271.75</v>
      </c>
      <c r="M73" s="31">
        <v>120.01891000000001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121.01</v>
      </c>
      <c r="D74" s="36">
        <v>120.77333333333335</v>
      </c>
      <c r="E74" s="36">
        <v>120.1466666666667</v>
      </c>
      <c r="F74" s="36">
        <v>119.28333333333335</v>
      </c>
      <c r="G74" s="36">
        <v>118.65666666666669</v>
      </c>
      <c r="H74" s="36">
        <v>121.63666666666671</v>
      </c>
      <c r="I74" s="36">
        <v>122.26333333333335</v>
      </c>
      <c r="J74" s="36">
        <v>123.12666666666672</v>
      </c>
      <c r="K74" s="31">
        <v>121.4</v>
      </c>
      <c r="L74" s="31">
        <v>119.91</v>
      </c>
      <c r="M74" s="31">
        <v>56.364260000000002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64.319999999999993</v>
      </c>
      <c r="D75" s="36">
        <v>64.600000000000009</v>
      </c>
      <c r="E75" s="36">
        <v>63.920000000000016</v>
      </c>
      <c r="F75" s="36">
        <v>63.52000000000001</v>
      </c>
      <c r="G75" s="36">
        <v>62.840000000000018</v>
      </c>
      <c r="H75" s="36">
        <v>65.000000000000014</v>
      </c>
      <c r="I75" s="36">
        <v>65.679999999999993</v>
      </c>
      <c r="J75" s="36">
        <v>66.080000000000013</v>
      </c>
      <c r="K75" s="31">
        <v>65.28</v>
      </c>
      <c r="L75" s="31">
        <v>64.2</v>
      </c>
      <c r="M75" s="31">
        <v>111.39582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1496.15</v>
      </c>
      <c r="D76" s="36">
        <v>1503.7166666666665</v>
      </c>
      <c r="E76" s="36">
        <v>1481.4333333333329</v>
      </c>
      <c r="F76" s="36">
        <v>1466.7166666666665</v>
      </c>
      <c r="G76" s="36">
        <v>1444.4333333333329</v>
      </c>
      <c r="H76" s="36">
        <v>1518.4333333333329</v>
      </c>
      <c r="I76" s="36">
        <v>1540.7166666666662</v>
      </c>
      <c r="J76" s="36">
        <v>1555.4333333333329</v>
      </c>
      <c r="K76" s="31">
        <v>1526</v>
      </c>
      <c r="L76" s="31">
        <v>1489</v>
      </c>
      <c r="M76" s="31">
        <v>8.6133699999999997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6693.7</v>
      </c>
      <c r="D77" s="36">
        <v>6775.2</v>
      </c>
      <c r="E77" s="36">
        <v>6573.5</v>
      </c>
      <c r="F77" s="36">
        <v>6453.3</v>
      </c>
      <c r="G77" s="36">
        <v>6251.6</v>
      </c>
      <c r="H77" s="36">
        <v>6895.4</v>
      </c>
      <c r="I77" s="36">
        <v>7097.0999999999985</v>
      </c>
      <c r="J77" s="36">
        <v>7217.2999999999993</v>
      </c>
      <c r="K77" s="31">
        <v>6976.9</v>
      </c>
      <c r="L77" s="31">
        <v>6655</v>
      </c>
      <c r="M77" s="31">
        <v>0.63292000000000004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507.25</v>
      </c>
      <c r="D78" s="36">
        <v>506.90000000000003</v>
      </c>
      <c r="E78" s="36">
        <v>504.05000000000007</v>
      </c>
      <c r="F78" s="36">
        <v>500.85</v>
      </c>
      <c r="G78" s="36">
        <v>498.00000000000006</v>
      </c>
      <c r="H78" s="36">
        <v>510.10000000000008</v>
      </c>
      <c r="I78" s="36">
        <v>512.95000000000005</v>
      </c>
      <c r="J78" s="36">
        <v>516.15000000000009</v>
      </c>
      <c r="K78" s="31">
        <v>509.75</v>
      </c>
      <c r="L78" s="31">
        <v>503.7</v>
      </c>
      <c r="M78" s="31">
        <v>8.2582299999999993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1615.3</v>
      </c>
      <c r="D79" s="36">
        <v>1606.8333333333333</v>
      </c>
      <c r="E79" s="36">
        <v>1589.6666666666665</v>
      </c>
      <c r="F79" s="36">
        <v>1564.0333333333333</v>
      </c>
      <c r="G79" s="36">
        <v>1546.8666666666666</v>
      </c>
      <c r="H79" s="36">
        <v>1632.4666666666665</v>
      </c>
      <c r="I79" s="36">
        <v>1649.633333333333</v>
      </c>
      <c r="J79" s="36">
        <v>1675.2666666666664</v>
      </c>
      <c r="K79" s="31">
        <v>1624</v>
      </c>
      <c r="L79" s="31">
        <v>1581.2</v>
      </c>
      <c r="M79" s="31">
        <v>20.901219999999999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307.64999999999998</v>
      </c>
      <c r="D80" s="36">
        <v>308.66666666666669</v>
      </c>
      <c r="E80" s="36">
        <v>304.83333333333337</v>
      </c>
      <c r="F80" s="36">
        <v>302.01666666666671</v>
      </c>
      <c r="G80" s="36">
        <v>298.18333333333339</v>
      </c>
      <c r="H80" s="36">
        <v>311.48333333333335</v>
      </c>
      <c r="I80" s="36">
        <v>315.31666666666672</v>
      </c>
      <c r="J80" s="36">
        <v>318.13333333333333</v>
      </c>
      <c r="K80" s="31">
        <v>312.5</v>
      </c>
      <c r="L80" s="31">
        <v>305.85000000000002</v>
      </c>
      <c r="M80" s="31">
        <v>394.95236999999997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1665.95</v>
      </c>
      <c r="D81" s="36">
        <v>1675.1666666666667</v>
      </c>
      <c r="E81" s="36">
        <v>1653.5333333333335</v>
      </c>
      <c r="F81" s="36">
        <v>1641.1166666666668</v>
      </c>
      <c r="G81" s="36">
        <v>1619.4833333333336</v>
      </c>
      <c r="H81" s="36">
        <v>1687.5833333333335</v>
      </c>
      <c r="I81" s="36">
        <v>1709.2166666666667</v>
      </c>
      <c r="J81" s="36">
        <v>1721.6333333333334</v>
      </c>
      <c r="K81" s="31">
        <v>1696.8</v>
      </c>
      <c r="L81" s="31">
        <v>1662.75</v>
      </c>
      <c r="M81" s="31">
        <v>11.391450000000001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302.39999999999998</v>
      </c>
      <c r="D82" s="36">
        <v>301.2833333333333</v>
      </c>
      <c r="E82" s="36">
        <v>298.31666666666661</v>
      </c>
      <c r="F82" s="36">
        <v>294.23333333333329</v>
      </c>
      <c r="G82" s="36">
        <v>291.26666666666659</v>
      </c>
      <c r="H82" s="36">
        <v>305.36666666666662</v>
      </c>
      <c r="I82" s="36">
        <v>308.33333333333331</v>
      </c>
      <c r="J82" s="36">
        <v>312.41666666666663</v>
      </c>
      <c r="K82" s="31">
        <v>304.25</v>
      </c>
      <c r="L82" s="31">
        <v>297.2</v>
      </c>
      <c r="M82" s="31">
        <v>125.26215000000001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304.55</v>
      </c>
      <c r="D83" s="36">
        <v>304.90000000000003</v>
      </c>
      <c r="E83" s="36">
        <v>302.95000000000005</v>
      </c>
      <c r="F83" s="36">
        <v>301.35000000000002</v>
      </c>
      <c r="G83" s="36">
        <v>299.40000000000003</v>
      </c>
      <c r="H83" s="36">
        <v>306.50000000000006</v>
      </c>
      <c r="I83" s="36">
        <v>308.45</v>
      </c>
      <c r="J83" s="36">
        <v>310.05000000000007</v>
      </c>
      <c r="K83" s="31">
        <v>306.85000000000002</v>
      </c>
      <c r="L83" s="31">
        <v>303.3</v>
      </c>
      <c r="M83" s="31">
        <v>47.930230000000002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1454</v>
      </c>
      <c r="D84" s="36">
        <v>1456.6833333333334</v>
      </c>
      <c r="E84" s="36">
        <v>1446.5666666666668</v>
      </c>
      <c r="F84" s="36">
        <v>1439.1333333333334</v>
      </c>
      <c r="G84" s="36">
        <v>1429.0166666666669</v>
      </c>
      <c r="H84" s="36">
        <v>1464.1166666666668</v>
      </c>
      <c r="I84" s="36">
        <v>1474.2333333333336</v>
      </c>
      <c r="J84" s="36">
        <v>1481.6666666666667</v>
      </c>
      <c r="K84" s="31">
        <v>1466.8</v>
      </c>
      <c r="L84" s="31">
        <v>1449.25</v>
      </c>
      <c r="M84" s="31">
        <v>60.11806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717.85</v>
      </c>
      <c r="D85" s="36">
        <v>720</v>
      </c>
      <c r="E85" s="36">
        <v>710.85</v>
      </c>
      <c r="F85" s="36">
        <v>703.85</v>
      </c>
      <c r="G85" s="36">
        <v>694.7</v>
      </c>
      <c r="H85" s="36">
        <v>727</v>
      </c>
      <c r="I85" s="36">
        <v>736.15000000000009</v>
      </c>
      <c r="J85" s="36">
        <v>743.15</v>
      </c>
      <c r="K85" s="31">
        <v>729.15</v>
      </c>
      <c r="L85" s="31">
        <v>713</v>
      </c>
      <c r="M85" s="31">
        <v>5.1960499999999996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357.65</v>
      </c>
      <c r="D86" s="36">
        <v>355.09999999999997</v>
      </c>
      <c r="E86" s="36">
        <v>350.79999999999995</v>
      </c>
      <c r="F86" s="36">
        <v>343.95</v>
      </c>
      <c r="G86" s="36">
        <v>339.65</v>
      </c>
      <c r="H86" s="36">
        <v>361.94999999999993</v>
      </c>
      <c r="I86" s="36">
        <v>366.25</v>
      </c>
      <c r="J86" s="36">
        <v>373.09999999999991</v>
      </c>
      <c r="K86" s="31">
        <v>359.4</v>
      </c>
      <c r="L86" s="31">
        <v>348.25</v>
      </c>
      <c r="M86" s="31">
        <v>91.438019999999995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1605.95</v>
      </c>
      <c r="D87" s="36">
        <v>1606.8166666666666</v>
      </c>
      <c r="E87" s="36">
        <v>1590.6833333333332</v>
      </c>
      <c r="F87" s="36">
        <v>1575.4166666666665</v>
      </c>
      <c r="G87" s="36">
        <v>1559.2833333333331</v>
      </c>
      <c r="H87" s="36">
        <v>1622.0833333333333</v>
      </c>
      <c r="I87" s="36">
        <v>1638.2166666666665</v>
      </c>
      <c r="J87" s="36">
        <v>1653.4833333333333</v>
      </c>
      <c r="K87" s="31">
        <v>1622.95</v>
      </c>
      <c r="L87" s="31">
        <v>1591.55</v>
      </c>
      <c r="M87" s="31">
        <v>0.88517000000000001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717.6</v>
      </c>
      <c r="D88" s="36">
        <v>710.86666666666667</v>
      </c>
      <c r="E88" s="36">
        <v>697.83333333333337</v>
      </c>
      <c r="F88" s="36">
        <v>678.06666666666672</v>
      </c>
      <c r="G88" s="36">
        <v>665.03333333333342</v>
      </c>
      <c r="H88" s="36">
        <v>730.63333333333333</v>
      </c>
      <c r="I88" s="36">
        <v>743.66666666666663</v>
      </c>
      <c r="J88" s="36">
        <v>763.43333333333328</v>
      </c>
      <c r="K88" s="31">
        <v>723.9</v>
      </c>
      <c r="L88" s="31">
        <v>691.1</v>
      </c>
      <c r="M88" s="31">
        <v>67.575620000000001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8138.15</v>
      </c>
      <c r="D89" s="36">
        <v>8139.4666666666672</v>
      </c>
      <c r="E89" s="36">
        <v>7961.9333333333343</v>
      </c>
      <c r="F89" s="36">
        <v>7785.7166666666672</v>
      </c>
      <c r="G89" s="36">
        <v>7608.1833333333343</v>
      </c>
      <c r="H89" s="36">
        <v>8315.6833333333343</v>
      </c>
      <c r="I89" s="36">
        <v>8493.2166666666672</v>
      </c>
      <c r="J89" s="36">
        <v>8669.4333333333343</v>
      </c>
      <c r="K89" s="31">
        <v>8317</v>
      </c>
      <c r="L89" s="31">
        <v>7963.25</v>
      </c>
      <c r="M89" s="31">
        <v>0.35904999999999998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1622.9</v>
      </c>
      <c r="D90" s="36">
        <v>1633.6333333333332</v>
      </c>
      <c r="E90" s="36">
        <v>1597.2666666666664</v>
      </c>
      <c r="F90" s="36">
        <v>1571.6333333333332</v>
      </c>
      <c r="G90" s="36">
        <v>1535.2666666666664</v>
      </c>
      <c r="H90" s="36">
        <v>1659.2666666666664</v>
      </c>
      <c r="I90" s="36">
        <v>1695.6333333333332</v>
      </c>
      <c r="J90" s="36">
        <v>1721.2666666666664</v>
      </c>
      <c r="K90" s="31">
        <v>1670</v>
      </c>
      <c r="L90" s="31">
        <v>1608</v>
      </c>
      <c r="M90" s="31">
        <v>2.1101700000000001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2083.25</v>
      </c>
      <c r="D91" s="36">
        <v>2074.3833333333332</v>
      </c>
      <c r="E91" s="36">
        <v>2038.8666666666663</v>
      </c>
      <c r="F91" s="36">
        <v>1994.4833333333331</v>
      </c>
      <c r="G91" s="36">
        <v>1958.9666666666662</v>
      </c>
      <c r="H91" s="36">
        <v>2118.7666666666664</v>
      </c>
      <c r="I91" s="36">
        <v>2154.2833333333328</v>
      </c>
      <c r="J91" s="36">
        <v>2198.6666666666665</v>
      </c>
      <c r="K91" s="31">
        <v>2109.9</v>
      </c>
      <c r="L91" s="31">
        <v>2030</v>
      </c>
      <c r="M91" s="31">
        <v>4.2982399999999998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507.85</v>
      </c>
      <c r="D92" s="36">
        <v>508.25</v>
      </c>
      <c r="E92" s="36">
        <v>503.6</v>
      </c>
      <c r="F92" s="36">
        <v>499.35</v>
      </c>
      <c r="G92" s="36">
        <v>494.70000000000005</v>
      </c>
      <c r="H92" s="36">
        <v>512.5</v>
      </c>
      <c r="I92" s="36">
        <v>517.15</v>
      </c>
      <c r="J92" s="36">
        <v>521.4</v>
      </c>
      <c r="K92" s="31">
        <v>512.9</v>
      </c>
      <c r="L92" s="31">
        <v>504</v>
      </c>
      <c r="M92" s="31">
        <v>3.94882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34249.949999999997</v>
      </c>
      <c r="D93" s="36">
        <v>34143.98333333333</v>
      </c>
      <c r="E93" s="36">
        <v>33808.116666666661</v>
      </c>
      <c r="F93" s="36">
        <v>33366.283333333333</v>
      </c>
      <c r="G93" s="36">
        <v>33030.416666666664</v>
      </c>
      <c r="H93" s="36">
        <v>34585.816666666658</v>
      </c>
      <c r="I93" s="36">
        <v>34921.683333333327</v>
      </c>
      <c r="J93" s="36">
        <v>35363.516666666656</v>
      </c>
      <c r="K93" s="31">
        <v>34479.85</v>
      </c>
      <c r="L93" s="31">
        <v>33702.15</v>
      </c>
      <c r="M93" s="31">
        <v>0.30254999999999999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1352.4</v>
      </c>
      <c r="D94" s="36">
        <v>1353.3166666666668</v>
      </c>
      <c r="E94" s="36">
        <v>1337.4333333333336</v>
      </c>
      <c r="F94" s="36">
        <v>1322.4666666666667</v>
      </c>
      <c r="G94" s="36">
        <v>1306.5833333333335</v>
      </c>
      <c r="H94" s="36">
        <v>1368.2833333333338</v>
      </c>
      <c r="I94" s="36">
        <v>1384.166666666667</v>
      </c>
      <c r="J94" s="36">
        <v>1399.1333333333339</v>
      </c>
      <c r="K94" s="31">
        <v>1369.2</v>
      </c>
      <c r="L94" s="31">
        <v>1338.35</v>
      </c>
      <c r="M94" s="31">
        <v>1.56382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5476.5</v>
      </c>
      <c r="D95" s="36">
        <v>5465.5666666666666</v>
      </c>
      <c r="E95" s="36">
        <v>5441.9833333333336</v>
      </c>
      <c r="F95" s="36">
        <v>5407.4666666666672</v>
      </c>
      <c r="G95" s="36">
        <v>5383.8833333333341</v>
      </c>
      <c r="H95" s="36">
        <v>5500.083333333333</v>
      </c>
      <c r="I95" s="36">
        <v>5523.666666666667</v>
      </c>
      <c r="J95" s="36">
        <v>5558.1833333333325</v>
      </c>
      <c r="K95" s="31">
        <v>5489.15</v>
      </c>
      <c r="L95" s="31">
        <v>5431.05</v>
      </c>
      <c r="M95" s="31">
        <v>2.2355999999999998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2332.5</v>
      </c>
      <c r="D96" s="36">
        <v>2329.6833333333334</v>
      </c>
      <c r="E96" s="36">
        <v>2314.3666666666668</v>
      </c>
      <c r="F96" s="36">
        <v>2296.2333333333336</v>
      </c>
      <c r="G96" s="36">
        <v>2280.916666666667</v>
      </c>
      <c r="H96" s="36">
        <v>2347.8166666666666</v>
      </c>
      <c r="I96" s="36">
        <v>2363.1333333333332</v>
      </c>
      <c r="J96" s="36">
        <v>2381.2666666666664</v>
      </c>
      <c r="K96" s="31">
        <v>2345</v>
      </c>
      <c r="L96" s="31">
        <v>2311.5500000000002</v>
      </c>
      <c r="M96" s="31">
        <v>1.50698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593.5</v>
      </c>
      <c r="D97" s="36">
        <v>593.93333333333328</v>
      </c>
      <c r="E97" s="36">
        <v>589.56666666666661</v>
      </c>
      <c r="F97" s="36">
        <v>585.63333333333333</v>
      </c>
      <c r="G97" s="36">
        <v>581.26666666666665</v>
      </c>
      <c r="H97" s="36">
        <v>597.86666666666656</v>
      </c>
      <c r="I97" s="36">
        <v>602.23333333333312</v>
      </c>
      <c r="J97" s="36">
        <v>606.16666666666652</v>
      </c>
      <c r="K97" s="31">
        <v>598.29999999999995</v>
      </c>
      <c r="L97" s="31">
        <v>590</v>
      </c>
      <c r="M97" s="31">
        <v>1.21797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161.44</v>
      </c>
      <c r="D98" s="36">
        <v>161.61666666666667</v>
      </c>
      <c r="E98" s="36">
        <v>159.33333333333334</v>
      </c>
      <c r="F98" s="36">
        <v>157.22666666666666</v>
      </c>
      <c r="G98" s="36">
        <v>154.94333333333333</v>
      </c>
      <c r="H98" s="36">
        <v>163.72333333333336</v>
      </c>
      <c r="I98" s="36">
        <v>166.00666666666666</v>
      </c>
      <c r="J98" s="36">
        <v>168.11333333333337</v>
      </c>
      <c r="K98" s="31">
        <v>163.9</v>
      </c>
      <c r="L98" s="31">
        <v>159.51</v>
      </c>
      <c r="M98" s="31">
        <v>48.757620000000003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721.6</v>
      </c>
      <c r="D99" s="36">
        <v>713.91666666666663</v>
      </c>
      <c r="E99" s="36">
        <v>703.98333333333323</v>
      </c>
      <c r="F99" s="36">
        <v>686.36666666666656</v>
      </c>
      <c r="G99" s="36">
        <v>676.43333333333317</v>
      </c>
      <c r="H99" s="36">
        <v>731.5333333333333</v>
      </c>
      <c r="I99" s="36">
        <v>741.4666666666667</v>
      </c>
      <c r="J99" s="36">
        <v>759.08333333333337</v>
      </c>
      <c r="K99" s="31">
        <v>723.85</v>
      </c>
      <c r="L99" s="31">
        <v>696.3</v>
      </c>
      <c r="M99" s="31">
        <v>19.15569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586.1</v>
      </c>
      <c r="D100" s="36">
        <v>587.85</v>
      </c>
      <c r="E100" s="36">
        <v>570.70000000000005</v>
      </c>
      <c r="F100" s="36">
        <v>555.30000000000007</v>
      </c>
      <c r="G100" s="36">
        <v>538.15000000000009</v>
      </c>
      <c r="H100" s="36">
        <v>603.25</v>
      </c>
      <c r="I100" s="36">
        <v>620.39999999999986</v>
      </c>
      <c r="J100" s="36">
        <v>635.79999999999995</v>
      </c>
      <c r="K100" s="31">
        <v>605</v>
      </c>
      <c r="L100" s="31">
        <v>572.45000000000005</v>
      </c>
      <c r="M100" s="31">
        <v>6.8324499999999997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4435.7</v>
      </c>
      <c r="D101" s="36">
        <v>4392.9000000000005</v>
      </c>
      <c r="E101" s="36">
        <v>4317.8000000000011</v>
      </c>
      <c r="F101" s="36">
        <v>4199.9000000000005</v>
      </c>
      <c r="G101" s="36">
        <v>4124.8000000000011</v>
      </c>
      <c r="H101" s="36">
        <v>4510.8000000000011</v>
      </c>
      <c r="I101" s="36">
        <v>4585.9000000000015</v>
      </c>
      <c r="J101" s="36">
        <v>4703.8000000000011</v>
      </c>
      <c r="K101" s="31">
        <v>4468</v>
      </c>
      <c r="L101" s="31">
        <v>4275</v>
      </c>
      <c r="M101" s="31">
        <v>1.4238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375.25</v>
      </c>
      <c r="D102" s="36">
        <v>376.48333333333335</v>
      </c>
      <c r="E102" s="36">
        <v>370.81666666666672</v>
      </c>
      <c r="F102" s="36">
        <v>366.38333333333338</v>
      </c>
      <c r="G102" s="36">
        <v>360.71666666666675</v>
      </c>
      <c r="H102" s="36">
        <v>380.91666666666669</v>
      </c>
      <c r="I102" s="36">
        <v>386.58333333333331</v>
      </c>
      <c r="J102" s="36">
        <v>391.01666666666665</v>
      </c>
      <c r="K102" s="31">
        <v>382.15</v>
      </c>
      <c r="L102" s="31">
        <v>372.05</v>
      </c>
      <c r="M102" s="31">
        <v>7.8236299999999996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294.3</v>
      </c>
      <c r="D103" s="36">
        <v>294.36666666666673</v>
      </c>
      <c r="E103" s="36">
        <v>288.13333333333344</v>
      </c>
      <c r="F103" s="36">
        <v>281.9666666666667</v>
      </c>
      <c r="G103" s="36">
        <v>275.73333333333341</v>
      </c>
      <c r="H103" s="36">
        <v>300.53333333333347</v>
      </c>
      <c r="I103" s="36">
        <v>306.76666666666671</v>
      </c>
      <c r="J103" s="36">
        <v>312.93333333333351</v>
      </c>
      <c r="K103" s="31">
        <v>300.60000000000002</v>
      </c>
      <c r="L103" s="31">
        <v>288.2</v>
      </c>
      <c r="M103" s="31">
        <v>12.776350000000001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923.45</v>
      </c>
      <c r="D104" s="36">
        <v>925.9</v>
      </c>
      <c r="E104" s="36">
        <v>913.8</v>
      </c>
      <c r="F104" s="36">
        <v>904.15</v>
      </c>
      <c r="G104" s="36">
        <v>892.05</v>
      </c>
      <c r="H104" s="36">
        <v>935.55</v>
      </c>
      <c r="I104" s="36">
        <v>947.65000000000009</v>
      </c>
      <c r="J104" s="36">
        <v>957.3</v>
      </c>
      <c r="K104" s="31">
        <v>938</v>
      </c>
      <c r="L104" s="31">
        <v>916.25</v>
      </c>
      <c r="M104" s="31">
        <v>12.60759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118.36</v>
      </c>
      <c r="D105" s="36">
        <v>118.81666666666668</v>
      </c>
      <c r="E105" s="36">
        <v>117.44333333333336</v>
      </c>
      <c r="F105" s="36">
        <v>116.52666666666669</v>
      </c>
      <c r="G105" s="36">
        <v>115.15333333333336</v>
      </c>
      <c r="H105" s="36">
        <v>119.73333333333335</v>
      </c>
      <c r="I105" s="36">
        <v>121.10666666666665</v>
      </c>
      <c r="J105" s="36">
        <v>122.02333333333334</v>
      </c>
      <c r="K105" s="31">
        <v>120.19</v>
      </c>
      <c r="L105" s="31">
        <v>117.9</v>
      </c>
      <c r="M105" s="31">
        <v>205.06792999999999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1452.35</v>
      </c>
      <c r="D106" s="36">
        <v>1466.3</v>
      </c>
      <c r="E106" s="36">
        <v>1426.6</v>
      </c>
      <c r="F106" s="36">
        <v>1400.85</v>
      </c>
      <c r="G106" s="36">
        <v>1361.1499999999999</v>
      </c>
      <c r="H106" s="36">
        <v>1492.05</v>
      </c>
      <c r="I106" s="36">
        <v>1531.7500000000002</v>
      </c>
      <c r="J106" s="36">
        <v>1557.5</v>
      </c>
      <c r="K106" s="31">
        <v>1506</v>
      </c>
      <c r="L106" s="31">
        <v>1440.55</v>
      </c>
      <c r="M106" s="31">
        <v>3.1526299999999998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212.78</v>
      </c>
      <c r="D107" s="36">
        <v>214.01666666666665</v>
      </c>
      <c r="E107" s="36">
        <v>209.5333333333333</v>
      </c>
      <c r="F107" s="36">
        <v>206.28666666666666</v>
      </c>
      <c r="G107" s="36">
        <v>201.80333333333331</v>
      </c>
      <c r="H107" s="36">
        <v>217.26333333333329</v>
      </c>
      <c r="I107" s="36">
        <v>221.74666666666664</v>
      </c>
      <c r="J107" s="36">
        <v>224.99333333333328</v>
      </c>
      <c r="K107" s="31">
        <v>218.5</v>
      </c>
      <c r="L107" s="31">
        <v>210.77</v>
      </c>
      <c r="M107" s="31">
        <v>4.37392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1678.5</v>
      </c>
      <c r="D108" s="36">
        <v>1692.7666666666667</v>
      </c>
      <c r="E108" s="36">
        <v>1655.5333333333333</v>
      </c>
      <c r="F108" s="36">
        <v>1632.5666666666666</v>
      </c>
      <c r="G108" s="36">
        <v>1595.3333333333333</v>
      </c>
      <c r="H108" s="36">
        <v>1715.7333333333333</v>
      </c>
      <c r="I108" s="36">
        <v>1752.9666666666665</v>
      </c>
      <c r="J108" s="36">
        <v>1775.9333333333334</v>
      </c>
      <c r="K108" s="31">
        <v>1730</v>
      </c>
      <c r="L108" s="31">
        <v>1669.8</v>
      </c>
      <c r="M108" s="31">
        <v>0.93503999999999998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216.98</v>
      </c>
      <c r="D109" s="36">
        <v>212.33</v>
      </c>
      <c r="E109" s="36">
        <v>206.66000000000003</v>
      </c>
      <c r="F109" s="36">
        <v>196.34</v>
      </c>
      <c r="G109" s="36">
        <v>190.67000000000002</v>
      </c>
      <c r="H109" s="36">
        <v>222.65000000000003</v>
      </c>
      <c r="I109" s="36">
        <v>228.32000000000005</v>
      </c>
      <c r="J109" s="36">
        <v>238.64000000000004</v>
      </c>
      <c r="K109" s="31">
        <v>218</v>
      </c>
      <c r="L109" s="31">
        <v>202.01</v>
      </c>
      <c r="M109" s="31">
        <v>198.16582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2837.3</v>
      </c>
      <c r="D110" s="36">
        <v>2840.2166666666667</v>
      </c>
      <c r="E110" s="36">
        <v>2773.0833333333335</v>
      </c>
      <c r="F110" s="36">
        <v>2708.8666666666668</v>
      </c>
      <c r="G110" s="36">
        <v>2641.7333333333336</v>
      </c>
      <c r="H110" s="36">
        <v>2904.4333333333334</v>
      </c>
      <c r="I110" s="36">
        <v>2971.5666666666666</v>
      </c>
      <c r="J110" s="36">
        <v>3035.7833333333333</v>
      </c>
      <c r="K110" s="31">
        <v>2907.35</v>
      </c>
      <c r="L110" s="31">
        <v>2776</v>
      </c>
      <c r="M110" s="31">
        <v>7.4543100000000004</v>
      </c>
      <c r="N110" s="1"/>
      <c r="O110" s="1"/>
    </row>
    <row r="111" spans="1:15" ht="12.75" customHeight="1">
      <c r="A111" s="33">
        <v>101</v>
      </c>
      <c r="B111" s="53" t="s">
        <v>861</v>
      </c>
      <c r="C111" s="31">
        <v>890.65</v>
      </c>
      <c r="D111" s="36">
        <v>890.55000000000007</v>
      </c>
      <c r="E111" s="36">
        <v>874.70000000000016</v>
      </c>
      <c r="F111" s="36">
        <v>858.75000000000011</v>
      </c>
      <c r="G111" s="36">
        <v>842.9000000000002</v>
      </c>
      <c r="H111" s="36">
        <v>906.50000000000011</v>
      </c>
      <c r="I111" s="36">
        <v>922.35</v>
      </c>
      <c r="J111" s="36">
        <v>938.30000000000007</v>
      </c>
      <c r="K111" s="31">
        <v>906.4</v>
      </c>
      <c r="L111" s="31">
        <v>874.6</v>
      </c>
      <c r="M111" s="31">
        <v>1.6192899999999999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63.12</v>
      </c>
      <c r="D112" s="36">
        <v>63.21</v>
      </c>
      <c r="E112" s="36">
        <v>62.42</v>
      </c>
      <c r="F112" s="36">
        <v>61.72</v>
      </c>
      <c r="G112" s="36">
        <v>60.93</v>
      </c>
      <c r="H112" s="36">
        <v>63.910000000000004</v>
      </c>
      <c r="I112" s="36">
        <v>64.700000000000017</v>
      </c>
      <c r="J112" s="36">
        <v>65.400000000000006</v>
      </c>
      <c r="K112" s="31">
        <v>64</v>
      </c>
      <c r="L112" s="31">
        <v>62.51</v>
      </c>
      <c r="M112" s="31">
        <v>80.207350000000005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2438</v>
      </c>
      <c r="D113" s="36">
        <v>2455.2166666666667</v>
      </c>
      <c r="E113" s="36">
        <v>2371.7833333333333</v>
      </c>
      <c r="F113" s="36">
        <v>2305.5666666666666</v>
      </c>
      <c r="G113" s="36">
        <v>2222.1333333333332</v>
      </c>
      <c r="H113" s="36">
        <v>2521.4333333333334</v>
      </c>
      <c r="I113" s="36">
        <v>2604.8666666666668</v>
      </c>
      <c r="J113" s="36">
        <v>2671.0833333333335</v>
      </c>
      <c r="K113" s="31">
        <v>2538.65</v>
      </c>
      <c r="L113" s="31">
        <v>2389</v>
      </c>
      <c r="M113" s="31">
        <v>81.381739999999994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753.4</v>
      </c>
      <c r="D114" s="36">
        <v>756.48333333333323</v>
      </c>
      <c r="E114" s="36">
        <v>746.91666666666652</v>
      </c>
      <c r="F114" s="36">
        <v>740.43333333333328</v>
      </c>
      <c r="G114" s="36">
        <v>730.86666666666656</v>
      </c>
      <c r="H114" s="36">
        <v>762.96666666666647</v>
      </c>
      <c r="I114" s="36">
        <v>772.5333333333333</v>
      </c>
      <c r="J114" s="36">
        <v>779.01666666666642</v>
      </c>
      <c r="K114" s="31">
        <v>766.05</v>
      </c>
      <c r="L114" s="31">
        <v>750</v>
      </c>
      <c r="M114" s="31">
        <v>1.07039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2303.1999999999998</v>
      </c>
      <c r="D115" s="36">
        <v>2294.2833333333333</v>
      </c>
      <c r="E115" s="36">
        <v>2260.0166666666664</v>
      </c>
      <c r="F115" s="36">
        <v>2216.833333333333</v>
      </c>
      <c r="G115" s="36">
        <v>2182.5666666666662</v>
      </c>
      <c r="H115" s="36">
        <v>2337.4666666666667</v>
      </c>
      <c r="I115" s="36">
        <v>2371.733333333334</v>
      </c>
      <c r="J115" s="36">
        <v>2414.916666666667</v>
      </c>
      <c r="K115" s="31">
        <v>2328.5500000000002</v>
      </c>
      <c r="L115" s="31">
        <v>2251.1</v>
      </c>
      <c r="M115" s="31">
        <v>1.4144099999999999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8740.15</v>
      </c>
      <c r="D116" s="36">
        <v>8739.2333333333336</v>
      </c>
      <c r="E116" s="36">
        <v>8631.3666666666668</v>
      </c>
      <c r="F116" s="36">
        <v>8522.5833333333339</v>
      </c>
      <c r="G116" s="36">
        <v>8414.7166666666672</v>
      </c>
      <c r="H116" s="36">
        <v>8848.0166666666664</v>
      </c>
      <c r="I116" s="36">
        <v>8955.883333333335</v>
      </c>
      <c r="J116" s="36">
        <v>9064.6666666666661</v>
      </c>
      <c r="K116" s="31">
        <v>8847.1</v>
      </c>
      <c r="L116" s="31">
        <v>8630.4500000000007</v>
      </c>
      <c r="M116" s="31">
        <v>0.78007000000000004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861.35</v>
      </c>
      <c r="D117" s="36">
        <v>846.5</v>
      </c>
      <c r="E117" s="36">
        <v>818.1</v>
      </c>
      <c r="F117" s="36">
        <v>774.85</v>
      </c>
      <c r="G117" s="36">
        <v>746.45</v>
      </c>
      <c r="H117" s="36">
        <v>889.75</v>
      </c>
      <c r="I117" s="36">
        <v>918.15000000000009</v>
      </c>
      <c r="J117" s="36">
        <v>961.4</v>
      </c>
      <c r="K117" s="31">
        <v>874.9</v>
      </c>
      <c r="L117" s="31">
        <v>803.25</v>
      </c>
      <c r="M117" s="31">
        <v>2.63497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523.15</v>
      </c>
      <c r="D118" s="36">
        <v>517.15</v>
      </c>
      <c r="E118" s="36">
        <v>508</v>
      </c>
      <c r="F118" s="36">
        <v>492.85</v>
      </c>
      <c r="G118" s="36">
        <v>483.70000000000005</v>
      </c>
      <c r="H118" s="36">
        <v>532.29999999999995</v>
      </c>
      <c r="I118" s="36">
        <v>541.44999999999982</v>
      </c>
      <c r="J118" s="36">
        <v>556.59999999999991</v>
      </c>
      <c r="K118" s="31">
        <v>526.29999999999995</v>
      </c>
      <c r="L118" s="31">
        <v>502</v>
      </c>
      <c r="M118" s="31">
        <v>50.064570000000003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539.5</v>
      </c>
      <c r="D119" s="36">
        <v>542.19999999999993</v>
      </c>
      <c r="E119" s="36">
        <v>533.29999999999984</v>
      </c>
      <c r="F119" s="36">
        <v>527.09999999999991</v>
      </c>
      <c r="G119" s="36">
        <v>518.19999999999982</v>
      </c>
      <c r="H119" s="36">
        <v>548.39999999999986</v>
      </c>
      <c r="I119" s="36">
        <v>557.29999999999995</v>
      </c>
      <c r="J119" s="36">
        <v>563.49999999999989</v>
      </c>
      <c r="K119" s="31">
        <v>551.1</v>
      </c>
      <c r="L119" s="31">
        <v>536</v>
      </c>
      <c r="M119" s="31">
        <v>1.41015</v>
      </c>
      <c r="N119" s="1"/>
      <c r="O119" s="1"/>
    </row>
    <row r="120" spans="1:15" ht="12.75" customHeight="1">
      <c r="A120" s="33">
        <v>110</v>
      </c>
      <c r="B120" s="53" t="s">
        <v>862</v>
      </c>
      <c r="C120" s="31">
        <v>981.7</v>
      </c>
      <c r="D120" s="36">
        <v>984.9</v>
      </c>
      <c r="E120" s="36">
        <v>973.8</v>
      </c>
      <c r="F120" s="36">
        <v>965.9</v>
      </c>
      <c r="G120" s="36">
        <v>954.8</v>
      </c>
      <c r="H120" s="36">
        <v>992.8</v>
      </c>
      <c r="I120" s="36">
        <v>1003.9000000000001</v>
      </c>
      <c r="J120" s="36">
        <v>1011.8</v>
      </c>
      <c r="K120" s="31">
        <v>996</v>
      </c>
      <c r="L120" s="31">
        <v>977</v>
      </c>
      <c r="M120" s="31">
        <v>4.1077399999999997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1609.3</v>
      </c>
      <c r="D121" s="36">
        <v>1567.9333333333334</v>
      </c>
      <c r="E121" s="36">
        <v>1486.0666666666668</v>
      </c>
      <c r="F121" s="36">
        <v>1362.8333333333335</v>
      </c>
      <c r="G121" s="36">
        <v>1280.9666666666669</v>
      </c>
      <c r="H121" s="36">
        <v>1691.1666666666667</v>
      </c>
      <c r="I121" s="36">
        <v>1773.0333333333335</v>
      </c>
      <c r="J121" s="36">
        <v>1896.2666666666667</v>
      </c>
      <c r="K121" s="31">
        <v>1649.8</v>
      </c>
      <c r="L121" s="31">
        <v>1444.7</v>
      </c>
      <c r="M121" s="31">
        <v>36.098889999999997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1434.6</v>
      </c>
      <c r="D122" s="36">
        <v>1431.1166666666668</v>
      </c>
      <c r="E122" s="36">
        <v>1419.2333333333336</v>
      </c>
      <c r="F122" s="36">
        <v>1403.8666666666668</v>
      </c>
      <c r="G122" s="36">
        <v>1391.9833333333336</v>
      </c>
      <c r="H122" s="36">
        <v>1446.4833333333336</v>
      </c>
      <c r="I122" s="36">
        <v>1458.3666666666668</v>
      </c>
      <c r="J122" s="36">
        <v>1473.7333333333336</v>
      </c>
      <c r="K122" s="31">
        <v>1443</v>
      </c>
      <c r="L122" s="31">
        <v>1415.75</v>
      </c>
      <c r="M122" s="31">
        <v>5.0536899999999996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1479.1</v>
      </c>
      <c r="D123" s="36">
        <v>1481.6666666666667</v>
      </c>
      <c r="E123" s="36">
        <v>1469.6333333333334</v>
      </c>
      <c r="F123" s="36">
        <v>1460.1666666666667</v>
      </c>
      <c r="G123" s="36">
        <v>1448.1333333333334</v>
      </c>
      <c r="H123" s="36">
        <v>1491.1333333333334</v>
      </c>
      <c r="I123" s="36">
        <v>1503.1666666666667</v>
      </c>
      <c r="J123" s="36">
        <v>1512.6333333333334</v>
      </c>
      <c r="K123" s="31">
        <v>1493.7</v>
      </c>
      <c r="L123" s="31">
        <v>1472.2</v>
      </c>
      <c r="M123" s="31">
        <v>13.136509999999999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166.07</v>
      </c>
      <c r="D124" s="36">
        <v>166.62333333333333</v>
      </c>
      <c r="E124" s="36">
        <v>165.05666666666667</v>
      </c>
      <c r="F124" s="36">
        <v>164.04333333333335</v>
      </c>
      <c r="G124" s="36">
        <v>162.47666666666669</v>
      </c>
      <c r="H124" s="36">
        <v>167.63666666666666</v>
      </c>
      <c r="I124" s="36">
        <v>169.20333333333332</v>
      </c>
      <c r="J124" s="36">
        <v>170.21666666666664</v>
      </c>
      <c r="K124" s="31">
        <v>168.19</v>
      </c>
      <c r="L124" s="31">
        <v>165.61</v>
      </c>
      <c r="M124" s="31">
        <v>18.735399999999998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1477.85</v>
      </c>
      <c r="D125" s="36">
        <v>1474.6499999999999</v>
      </c>
      <c r="E125" s="36">
        <v>1449.2999999999997</v>
      </c>
      <c r="F125" s="36">
        <v>1420.7499999999998</v>
      </c>
      <c r="G125" s="36">
        <v>1395.3999999999996</v>
      </c>
      <c r="H125" s="36">
        <v>1503.1999999999998</v>
      </c>
      <c r="I125" s="36">
        <v>1528.5499999999997</v>
      </c>
      <c r="J125" s="36">
        <v>1557.1</v>
      </c>
      <c r="K125" s="31">
        <v>1500</v>
      </c>
      <c r="L125" s="31">
        <v>1446.1</v>
      </c>
      <c r="M125" s="31">
        <v>3.38517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474.8</v>
      </c>
      <c r="D126" s="36">
        <v>474.11666666666662</v>
      </c>
      <c r="E126" s="36">
        <v>471.93333333333322</v>
      </c>
      <c r="F126" s="36">
        <v>469.06666666666661</v>
      </c>
      <c r="G126" s="36">
        <v>466.88333333333321</v>
      </c>
      <c r="H126" s="36">
        <v>476.98333333333323</v>
      </c>
      <c r="I126" s="36">
        <v>479.16666666666663</v>
      </c>
      <c r="J126" s="36">
        <v>482.03333333333325</v>
      </c>
      <c r="K126" s="31">
        <v>476.3</v>
      </c>
      <c r="L126" s="31">
        <v>471.25</v>
      </c>
      <c r="M126" s="31">
        <v>85.798609999999996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2266.0500000000002</v>
      </c>
      <c r="D127" s="36">
        <v>2272.35</v>
      </c>
      <c r="E127" s="36">
        <v>2234.6999999999998</v>
      </c>
      <c r="F127" s="36">
        <v>2203.35</v>
      </c>
      <c r="G127" s="36">
        <v>2165.6999999999998</v>
      </c>
      <c r="H127" s="36">
        <v>2303.6999999999998</v>
      </c>
      <c r="I127" s="36">
        <v>2341.3500000000004</v>
      </c>
      <c r="J127" s="36">
        <v>2372.6999999999998</v>
      </c>
      <c r="K127" s="31">
        <v>2310</v>
      </c>
      <c r="L127" s="31">
        <v>2241</v>
      </c>
      <c r="M127" s="31">
        <v>49.46752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5518.4</v>
      </c>
      <c r="D128" s="36">
        <v>5512.7166666666672</v>
      </c>
      <c r="E128" s="36">
        <v>5431.4333333333343</v>
      </c>
      <c r="F128" s="36">
        <v>5344.4666666666672</v>
      </c>
      <c r="G128" s="36">
        <v>5263.1833333333343</v>
      </c>
      <c r="H128" s="36">
        <v>5599.6833333333343</v>
      </c>
      <c r="I128" s="36">
        <v>5680.9666666666672</v>
      </c>
      <c r="J128" s="36">
        <v>5767.9333333333343</v>
      </c>
      <c r="K128" s="31">
        <v>5594</v>
      </c>
      <c r="L128" s="31">
        <v>5425.75</v>
      </c>
      <c r="M128" s="31">
        <v>4.7960799999999999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2861.45</v>
      </c>
      <c r="D129" s="36">
        <v>2862.5499999999997</v>
      </c>
      <c r="E129" s="36">
        <v>2831.0999999999995</v>
      </c>
      <c r="F129" s="36">
        <v>2800.7499999999995</v>
      </c>
      <c r="G129" s="36">
        <v>2769.2999999999993</v>
      </c>
      <c r="H129" s="36">
        <v>2892.8999999999996</v>
      </c>
      <c r="I129" s="36">
        <v>2924.3499999999995</v>
      </c>
      <c r="J129" s="36">
        <v>2954.7</v>
      </c>
      <c r="K129" s="31">
        <v>2894</v>
      </c>
      <c r="L129" s="31">
        <v>2832.2</v>
      </c>
      <c r="M129" s="31">
        <v>3.2968000000000002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3653.9</v>
      </c>
      <c r="D130" s="36">
        <v>3643.3333333333335</v>
      </c>
      <c r="E130" s="36">
        <v>3611.666666666667</v>
      </c>
      <c r="F130" s="36">
        <v>3569.4333333333334</v>
      </c>
      <c r="G130" s="36">
        <v>3537.7666666666669</v>
      </c>
      <c r="H130" s="36">
        <v>3685.5666666666671</v>
      </c>
      <c r="I130" s="36">
        <v>3717.233333333334</v>
      </c>
      <c r="J130" s="36">
        <v>3759.4666666666672</v>
      </c>
      <c r="K130" s="31">
        <v>3675</v>
      </c>
      <c r="L130" s="31">
        <v>3601.1</v>
      </c>
      <c r="M130" s="31">
        <v>1.6067800000000001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1528</v>
      </c>
      <c r="D131" s="36">
        <v>1531.5</v>
      </c>
      <c r="E131" s="36">
        <v>1516.5</v>
      </c>
      <c r="F131" s="36">
        <v>1505</v>
      </c>
      <c r="G131" s="36">
        <v>1490</v>
      </c>
      <c r="H131" s="36">
        <v>1543</v>
      </c>
      <c r="I131" s="36">
        <v>1558</v>
      </c>
      <c r="J131" s="36">
        <v>1569.5</v>
      </c>
      <c r="K131" s="31">
        <v>1546.5</v>
      </c>
      <c r="L131" s="31">
        <v>1520</v>
      </c>
      <c r="M131" s="31">
        <v>0.52119000000000004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1036.4000000000001</v>
      </c>
      <c r="D132" s="36">
        <v>1037.6000000000001</v>
      </c>
      <c r="E132" s="36">
        <v>1029.5000000000002</v>
      </c>
      <c r="F132" s="36">
        <v>1022.6000000000001</v>
      </c>
      <c r="G132" s="36">
        <v>1014.5000000000002</v>
      </c>
      <c r="H132" s="36">
        <v>1044.5000000000002</v>
      </c>
      <c r="I132" s="36">
        <v>1052.6000000000001</v>
      </c>
      <c r="J132" s="36">
        <v>1059.5000000000002</v>
      </c>
      <c r="K132" s="31">
        <v>1045.7</v>
      </c>
      <c r="L132" s="31">
        <v>1030.7</v>
      </c>
      <c r="M132" s="31">
        <v>12.07666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1597.2</v>
      </c>
      <c r="D133" s="36">
        <v>1595.3833333333332</v>
      </c>
      <c r="E133" s="36">
        <v>1581.8166666666664</v>
      </c>
      <c r="F133" s="36">
        <v>1566.4333333333332</v>
      </c>
      <c r="G133" s="36">
        <v>1552.8666666666663</v>
      </c>
      <c r="H133" s="36">
        <v>1610.7666666666664</v>
      </c>
      <c r="I133" s="36">
        <v>1624.333333333333</v>
      </c>
      <c r="J133" s="36">
        <v>1639.7166666666665</v>
      </c>
      <c r="K133" s="31">
        <v>1608.95</v>
      </c>
      <c r="L133" s="31">
        <v>1580</v>
      </c>
      <c r="M133" s="31">
        <v>2.7147399999999999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5576</v>
      </c>
      <c r="D134" s="36">
        <v>5567.9833333333336</v>
      </c>
      <c r="E134" s="36">
        <v>5508.0166666666673</v>
      </c>
      <c r="F134" s="36">
        <v>5440.0333333333338</v>
      </c>
      <c r="G134" s="36">
        <v>5380.0666666666675</v>
      </c>
      <c r="H134" s="36">
        <v>5635.9666666666672</v>
      </c>
      <c r="I134" s="36">
        <v>5695.9333333333343</v>
      </c>
      <c r="J134" s="36">
        <v>5763.916666666667</v>
      </c>
      <c r="K134" s="31">
        <v>5627.95</v>
      </c>
      <c r="L134" s="31">
        <v>5500</v>
      </c>
      <c r="M134" s="31">
        <v>0.71914999999999996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1374.4</v>
      </c>
      <c r="D135" s="36">
        <v>1372.45</v>
      </c>
      <c r="E135" s="36">
        <v>1336.95</v>
      </c>
      <c r="F135" s="36">
        <v>1299.5</v>
      </c>
      <c r="G135" s="36">
        <v>1264</v>
      </c>
      <c r="H135" s="36">
        <v>1409.9</v>
      </c>
      <c r="I135" s="36">
        <v>1445.4</v>
      </c>
      <c r="J135" s="36">
        <v>1482.8500000000001</v>
      </c>
      <c r="K135" s="31">
        <v>1407.95</v>
      </c>
      <c r="L135" s="31">
        <v>1335</v>
      </c>
      <c r="M135" s="31">
        <v>7.7027999999999999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416.5</v>
      </c>
      <c r="D136" s="36">
        <v>412.7</v>
      </c>
      <c r="E136" s="36">
        <v>407.75</v>
      </c>
      <c r="F136" s="36">
        <v>399</v>
      </c>
      <c r="G136" s="36">
        <v>394.05</v>
      </c>
      <c r="H136" s="36">
        <v>421.45</v>
      </c>
      <c r="I136" s="36">
        <v>426.39999999999992</v>
      </c>
      <c r="J136" s="36">
        <v>435.15</v>
      </c>
      <c r="K136" s="31">
        <v>417.65</v>
      </c>
      <c r="L136" s="31">
        <v>403.95</v>
      </c>
      <c r="M136" s="31">
        <v>40.663249999999998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3985.8</v>
      </c>
      <c r="D137" s="36">
        <v>3967.8166666666671</v>
      </c>
      <c r="E137" s="36">
        <v>3930.6333333333341</v>
      </c>
      <c r="F137" s="36">
        <v>3875.4666666666672</v>
      </c>
      <c r="G137" s="36">
        <v>3838.2833333333342</v>
      </c>
      <c r="H137" s="36">
        <v>4022.983333333334</v>
      </c>
      <c r="I137" s="36">
        <v>4060.1666666666674</v>
      </c>
      <c r="J137" s="36">
        <v>4115.3333333333339</v>
      </c>
      <c r="K137" s="31">
        <v>4005</v>
      </c>
      <c r="L137" s="31">
        <v>3912.65</v>
      </c>
      <c r="M137" s="31">
        <v>4.7121700000000004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1843.05</v>
      </c>
      <c r="D138" s="36">
        <v>1848.0833333333333</v>
      </c>
      <c r="E138" s="36">
        <v>1821.4666666666665</v>
      </c>
      <c r="F138" s="36">
        <v>1799.8833333333332</v>
      </c>
      <c r="G138" s="36">
        <v>1773.2666666666664</v>
      </c>
      <c r="H138" s="36">
        <v>1869.6666666666665</v>
      </c>
      <c r="I138" s="36">
        <v>1896.2833333333333</v>
      </c>
      <c r="J138" s="36">
        <v>1917.8666666666666</v>
      </c>
      <c r="K138" s="31">
        <v>1874.7</v>
      </c>
      <c r="L138" s="31">
        <v>1826.5</v>
      </c>
      <c r="M138" s="31">
        <v>7.1054300000000001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1005.7</v>
      </c>
      <c r="D139" s="36">
        <v>1000.8000000000001</v>
      </c>
      <c r="E139" s="36">
        <v>991.25000000000011</v>
      </c>
      <c r="F139" s="36">
        <v>976.80000000000007</v>
      </c>
      <c r="G139" s="36">
        <v>967.25000000000011</v>
      </c>
      <c r="H139" s="36">
        <v>1015.2500000000001</v>
      </c>
      <c r="I139" s="36">
        <v>1024.8000000000002</v>
      </c>
      <c r="J139" s="36">
        <v>1039.25</v>
      </c>
      <c r="K139" s="31">
        <v>1010.35</v>
      </c>
      <c r="L139" s="31">
        <v>986.35</v>
      </c>
      <c r="M139" s="31">
        <v>0.27306000000000002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825.4</v>
      </c>
      <c r="D140" s="36">
        <v>825.56666666666661</v>
      </c>
      <c r="E140" s="36">
        <v>819.38333333333321</v>
      </c>
      <c r="F140" s="36">
        <v>813.36666666666656</v>
      </c>
      <c r="G140" s="36">
        <v>807.18333333333317</v>
      </c>
      <c r="H140" s="36">
        <v>831.58333333333326</v>
      </c>
      <c r="I140" s="36">
        <v>837.76666666666665</v>
      </c>
      <c r="J140" s="36">
        <v>843.7833333333333</v>
      </c>
      <c r="K140" s="31">
        <v>831.75</v>
      </c>
      <c r="L140" s="31">
        <v>819.55</v>
      </c>
      <c r="M140" s="31">
        <v>19.702639999999999</v>
      </c>
      <c r="N140" s="1"/>
      <c r="O140" s="1"/>
    </row>
    <row r="141" spans="1:15" ht="12.75" customHeight="1">
      <c r="A141" s="33">
        <v>131</v>
      </c>
      <c r="B141" s="53" t="s">
        <v>863</v>
      </c>
      <c r="C141" s="31">
        <v>2118.5500000000002</v>
      </c>
      <c r="D141" s="36">
        <v>2100.6833333333334</v>
      </c>
      <c r="E141" s="36">
        <v>2071.6166666666668</v>
      </c>
      <c r="F141" s="36">
        <v>2024.6833333333334</v>
      </c>
      <c r="G141" s="36">
        <v>1995.6166666666668</v>
      </c>
      <c r="H141" s="36">
        <v>2147.6166666666668</v>
      </c>
      <c r="I141" s="36">
        <v>2176.6833333333334</v>
      </c>
      <c r="J141" s="36">
        <v>2223.6166666666668</v>
      </c>
      <c r="K141" s="31">
        <v>2129.75</v>
      </c>
      <c r="L141" s="31">
        <v>2053.75</v>
      </c>
      <c r="M141" s="31">
        <v>0.84719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610.95000000000005</v>
      </c>
      <c r="D142" s="36">
        <v>608.30000000000007</v>
      </c>
      <c r="E142" s="36">
        <v>603.35000000000014</v>
      </c>
      <c r="F142" s="36">
        <v>595.75000000000011</v>
      </c>
      <c r="G142" s="36">
        <v>590.80000000000018</v>
      </c>
      <c r="H142" s="36">
        <v>615.90000000000009</v>
      </c>
      <c r="I142" s="36">
        <v>620.85000000000014</v>
      </c>
      <c r="J142" s="36">
        <v>628.45000000000005</v>
      </c>
      <c r="K142" s="31">
        <v>613.25</v>
      </c>
      <c r="L142" s="31">
        <v>600.70000000000005</v>
      </c>
      <c r="M142" s="31">
        <v>24.695879999999999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1849.95</v>
      </c>
      <c r="D143" s="36">
        <v>1839.5833333333333</v>
      </c>
      <c r="E143" s="36">
        <v>1820.2666666666664</v>
      </c>
      <c r="F143" s="36">
        <v>1790.5833333333333</v>
      </c>
      <c r="G143" s="36">
        <v>1771.2666666666664</v>
      </c>
      <c r="H143" s="36">
        <v>1869.2666666666664</v>
      </c>
      <c r="I143" s="36">
        <v>1888.5833333333335</v>
      </c>
      <c r="J143" s="36">
        <v>1918.2666666666664</v>
      </c>
      <c r="K143" s="31">
        <v>1858.9</v>
      </c>
      <c r="L143" s="31">
        <v>1809.9</v>
      </c>
      <c r="M143" s="31">
        <v>3.93465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3043.15</v>
      </c>
      <c r="D144" s="36">
        <v>3039.0166666666664</v>
      </c>
      <c r="E144" s="36">
        <v>2988.1333333333328</v>
      </c>
      <c r="F144" s="36">
        <v>2933.1166666666663</v>
      </c>
      <c r="G144" s="36">
        <v>2882.2333333333327</v>
      </c>
      <c r="H144" s="36">
        <v>3094.0333333333328</v>
      </c>
      <c r="I144" s="36">
        <v>3144.9166666666661</v>
      </c>
      <c r="J144" s="36">
        <v>3199.9333333333329</v>
      </c>
      <c r="K144" s="31">
        <v>3089.9</v>
      </c>
      <c r="L144" s="31">
        <v>2984</v>
      </c>
      <c r="M144" s="31">
        <v>3.4776400000000001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686.5</v>
      </c>
      <c r="D145" s="36">
        <v>686.56666666666661</v>
      </c>
      <c r="E145" s="36">
        <v>677.13333333333321</v>
      </c>
      <c r="F145" s="36">
        <v>667.76666666666665</v>
      </c>
      <c r="G145" s="36">
        <v>658.33333333333326</v>
      </c>
      <c r="H145" s="36">
        <v>695.93333333333317</v>
      </c>
      <c r="I145" s="36">
        <v>705.36666666666656</v>
      </c>
      <c r="J145" s="36">
        <v>714.73333333333312</v>
      </c>
      <c r="K145" s="31">
        <v>696</v>
      </c>
      <c r="L145" s="31">
        <v>677.2</v>
      </c>
      <c r="M145" s="31">
        <v>11.2425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2616</v>
      </c>
      <c r="D146" s="36">
        <v>2590.3333333333335</v>
      </c>
      <c r="E146" s="36">
        <v>2535.666666666667</v>
      </c>
      <c r="F146" s="36">
        <v>2455.3333333333335</v>
      </c>
      <c r="G146" s="36">
        <v>2400.666666666667</v>
      </c>
      <c r="H146" s="36">
        <v>2670.666666666667</v>
      </c>
      <c r="I146" s="36">
        <v>2725.3333333333339</v>
      </c>
      <c r="J146" s="36">
        <v>2805.666666666667</v>
      </c>
      <c r="K146" s="31">
        <v>2645</v>
      </c>
      <c r="L146" s="31">
        <v>2510</v>
      </c>
      <c r="M146" s="31">
        <v>6.1419300000000003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399.85</v>
      </c>
      <c r="D147" s="36">
        <v>400.3</v>
      </c>
      <c r="E147" s="36">
        <v>397.6</v>
      </c>
      <c r="F147" s="36">
        <v>395.35</v>
      </c>
      <c r="G147" s="36">
        <v>392.65000000000003</v>
      </c>
      <c r="H147" s="36">
        <v>402.55</v>
      </c>
      <c r="I147" s="36">
        <v>405.24999999999994</v>
      </c>
      <c r="J147" s="36">
        <v>407.5</v>
      </c>
      <c r="K147" s="31">
        <v>403</v>
      </c>
      <c r="L147" s="31">
        <v>398.05</v>
      </c>
      <c r="M147" s="31">
        <v>11.346719999999999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166.88</v>
      </c>
      <c r="D148" s="36">
        <v>167.46333333333334</v>
      </c>
      <c r="E148" s="36">
        <v>164.43666666666667</v>
      </c>
      <c r="F148" s="36">
        <v>161.99333333333334</v>
      </c>
      <c r="G148" s="36">
        <v>158.96666666666667</v>
      </c>
      <c r="H148" s="36">
        <v>169.90666666666667</v>
      </c>
      <c r="I148" s="36">
        <v>172.93333333333337</v>
      </c>
      <c r="J148" s="36">
        <v>175.37666666666667</v>
      </c>
      <c r="K148" s="31">
        <v>170.49</v>
      </c>
      <c r="L148" s="31">
        <v>165.02</v>
      </c>
      <c r="M148" s="31">
        <v>18.829149999999998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4602.1000000000004</v>
      </c>
      <c r="D149" s="36">
        <v>4585.833333333333</v>
      </c>
      <c r="E149" s="36">
        <v>4556.4666666666662</v>
      </c>
      <c r="F149" s="36">
        <v>4510.833333333333</v>
      </c>
      <c r="G149" s="36">
        <v>4481.4666666666662</v>
      </c>
      <c r="H149" s="36">
        <v>4631.4666666666662</v>
      </c>
      <c r="I149" s="36">
        <v>4660.833333333333</v>
      </c>
      <c r="J149" s="36">
        <v>4706.4666666666662</v>
      </c>
      <c r="K149" s="31">
        <v>4615.2</v>
      </c>
      <c r="L149" s="31">
        <v>4540.2</v>
      </c>
      <c r="M149" s="31">
        <v>5.0728400000000002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12446.45</v>
      </c>
      <c r="D150" s="36">
        <v>12342.916666666666</v>
      </c>
      <c r="E150" s="36">
        <v>12189.983333333332</v>
      </c>
      <c r="F150" s="36">
        <v>11933.516666666666</v>
      </c>
      <c r="G150" s="36">
        <v>11780.583333333332</v>
      </c>
      <c r="H150" s="36">
        <v>12599.383333333331</v>
      </c>
      <c r="I150" s="36">
        <v>12752.316666666666</v>
      </c>
      <c r="J150" s="36">
        <v>13008.783333333331</v>
      </c>
      <c r="K150" s="31">
        <v>12495.85</v>
      </c>
      <c r="L150" s="31">
        <v>12086.45</v>
      </c>
      <c r="M150" s="31">
        <v>5.6643400000000002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2823.5</v>
      </c>
      <c r="D151" s="36">
        <v>2824.5499999999997</v>
      </c>
      <c r="E151" s="36">
        <v>2781.0999999999995</v>
      </c>
      <c r="F151" s="36">
        <v>2738.7</v>
      </c>
      <c r="G151" s="36">
        <v>2695.2499999999995</v>
      </c>
      <c r="H151" s="36">
        <v>2866.9499999999994</v>
      </c>
      <c r="I151" s="36">
        <v>2910.3999999999992</v>
      </c>
      <c r="J151" s="36">
        <v>2952.7999999999993</v>
      </c>
      <c r="K151" s="31">
        <v>2868</v>
      </c>
      <c r="L151" s="31">
        <v>2782.15</v>
      </c>
      <c r="M151" s="31">
        <v>2.3385699999999998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6353.7</v>
      </c>
      <c r="D152" s="36">
        <v>6390.2833333333328</v>
      </c>
      <c r="E152" s="36">
        <v>6300.5666666666657</v>
      </c>
      <c r="F152" s="36">
        <v>6247.4333333333325</v>
      </c>
      <c r="G152" s="36">
        <v>6157.7166666666653</v>
      </c>
      <c r="H152" s="36">
        <v>6443.4166666666661</v>
      </c>
      <c r="I152" s="36">
        <v>6533.1333333333332</v>
      </c>
      <c r="J152" s="36">
        <v>6586.2666666666664</v>
      </c>
      <c r="K152" s="31">
        <v>6480</v>
      </c>
      <c r="L152" s="31">
        <v>6337.15</v>
      </c>
      <c r="M152" s="31">
        <v>4.5038499999999999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768.75</v>
      </c>
      <c r="D153" s="36">
        <v>766.9666666666667</v>
      </c>
      <c r="E153" s="36">
        <v>759.93333333333339</v>
      </c>
      <c r="F153" s="36">
        <v>751.11666666666667</v>
      </c>
      <c r="G153" s="36">
        <v>744.08333333333337</v>
      </c>
      <c r="H153" s="36">
        <v>775.78333333333342</v>
      </c>
      <c r="I153" s="36">
        <v>782.81666666666672</v>
      </c>
      <c r="J153" s="36">
        <v>791.63333333333344</v>
      </c>
      <c r="K153" s="31">
        <v>774</v>
      </c>
      <c r="L153" s="31">
        <v>758.15</v>
      </c>
      <c r="M153" s="31">
        <v>6.7823200000000003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428.55</v>
      </c>
      <c r="D154" s="36">
        <v>426.61666666666673</v>
      </c>
      <c r="E154" s="36">
        <v>420.13333333333344</v>
      </c>
      <c r="F154" s="36">
        <v>411.7166666666667</v>
      </c>
      <c r="G154" s="36">
        <v>405.23333333333341</v>
      </c>
      <c r="H154" s="36">
        <v>435.03333333333347</v>
      </c>
      <c r="I154" s="36">
        <v>441.51666666666671</v>
      </c>
      <c r="J154" s="36">
        <v>449.93333333333351</v>
      </c>
      <c r="K154" s="31">
        <v>433.1</v>
      </c>
      <c r="L154" s="31">
        <v>418.2</v>
      </c>
      <c r="M154" s="31">
        <v>8.7343200000000003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202</v>
      </c>
      <c r="D155" s="36">
        <v>201.81666666666669</v>
      </c>
      <c r="E155" s="36">
        <v>198.23333333333338</v>
      </c>
      <c r="F155" s="36">
        <v>194.4666666666667</v>
      </c>
      <c r="G155" s="36">
        <v>190.88333333333338</v>
      </c>
      <c r="H155" s="36">
        <v>205.58333333333337</v>
      </c>
      <c r="I155" s="36">
        <v>209.16666666666669</v>
      </c>
      <c r="J155" s="36">
        <v>212.93333333333337</v>
      </c>
      <c r="K155" s="31">
        <v>205.4</v>
      </c>
      <c r="L155" s="31">
        <v>198.05</v>
      </c>
      <c r="M155" s="31">
        <v>17.919149999999998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41.43</v>
      </c>
      <c r="D156" s="36">
        <v>41.550000000000004</v>
      </c>
      <c r="E156" s="36">
        <v>41.030000000000008</v>
      </c>
      <c r="F156" s="36">
        <v>40.630000000000003</v>
      </c>
      <c r="G156" s="36">
        <v>40.110000000000007</v>
      </c>
      <c r="H156" s="36">
        <v>41.95000000000001</v>
      </c>
      <c r="I156" s="36">
        <v>42.470000000000006</v>
      </c>
      <c r="J156" s="36">
        <v>42.870000000000012</v>
      </c>
      <c r="K156" s="31">
        <v>42.07</v>
      </c>
      <c r="L156" s="31">
        <v>41.15</v>
      </c>
      <c r="M156" s="31">
        <v>51.192779999999999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4635.55</v>
      </c>
      <c r="D157" s="36">
        <v>4663.666666666667</v>
      </c>
      <c r="E157" s="36">
        <v>4597.8833333333341</v>
      </c>
      <c r="F157" s="36">
        <v>4560.2166666666672</v>
      </c>
      <c r="G157" s="36">
        <v>4494.4333333333343</v>
      </c>
      <c r="H157" s="36">
        <v>4701.3333333333339</v>
      </c>
      <c r="I157" s="36">
        <v>4767.1166666666668</v>
      </c>
      <c r="J157" s="36">
        <v>4804.7833333333338</v>
      </c>
      <c r="K157" s="31">
        <v>4729.45</v>
      </c>
      <c r="L157" s="31">
        <v>4626</v>
      </c>
      <c r="M157" s="31">
        <v>13.647959999999999</v>
      </c>
      <c r="N157" s="1"/>
      <c r="O157" s="1"/>
    </row>
    <row r="158" spans="1:15" ht="12.75" customHeight="1">
      <c r="A158" s="33">
        <v>148</v>
      </c>
      <c r="B158" s="53" t="s">
        <v>864</v>
      </c>
      <c r="C158" s="31">
        <v>1328.15</v>
      </c>
      <c r="D158" s="36">
        <v>1323.0666666666666</v>
      </c>
      <c r="E158" s="36">
        <v>1306.1333333333332</v>
      </c>
      <c r="F158" s="36">
        <v>1284.1166666666666</v>
      </c>
      <c r="G158" s="36">
        <v>1267.1833333333332</v>
      </c>
      <c r="H158" s="36">
        <v>1345.0833333333333</v>
      </c>
      <c r="I158" s="36">
        <v>1362.0166666666667</v>
      </c>
      <c r="J158" s="36">
        <v>1384.0333333333333</v>
      </c>
      <c r="K158" s="31">
        <v>1340</v>
      </c>
      <c r="L158" s="31">
        <v>1301.05</v>
      </c>
      <c r="M158" s="31">
        <v>2.17577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732.2</v>
      </c>
      <c r="D159" s="36">
        <v>731.28333333333342</v>
      </c>
      <c r="E159" s="36">
        <v>719.36666666666679</v>
      </c>
      <c r="F159" s="36">
        <v>706.53333333333342</v>
      </c>
      <c r="G159" s="36">
        <v>694.61666666666679</v>
      </c>
      <c r="H159" s="36">
        <v>744.11666666666679</v>
      </c>
      <c r="I159" s="36">
        <v>756.03333333333353</v>
      </c>
      <c r="J159" s="36">
        <v>768.86666666666679</v>
      </c>
      <c r="K159" s="31">
        <v>743.2</v>
      </c>
      <c r="L159" s="31">
        <v>718.45</v>
      </c>
      <c r="M159" s="31">
        <v>1.99404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721.1</v>
      </c>
      <c r="D160" s="36">
        <v>728.73333333333323</v>
      </c>
      <c r="E160" s="36">
        <v>682.46666666666647</v>
      </c>
      <c r="F160" s="36">
        <v>643.83333333333326</v>
      </c>
      <c r="G160" s="36">
        <v>597.56666666666649</v>
      </c>
      <c r="H160" s="36">
        <v>767.36666666666645</v>
      </c>
      <c r="I160" s="36">
        <v>813.6333333333331</v>
      </c>
      <c r="J160" s="36">
        <v>852.26666666666642</v>
      </c>
      <c r="K160" s="31">
        <v>775</v>
      </c>
      <c r="L160" s="31">
        <v>690.1</v>
      </c>
      <c r="M160" s="31">
        <v>105.49063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2705.1</v>
      </c>
      <c r="D161" s="36">
        <v>2702.7000000000003</v>
      </c>
      <c r="E161" s="36">
        <v>2680.4000000000005</v>
      </c>
      <c r="F161" s="36">
        <v>2655.7000000000003</v>
      </c>
      <c r="G161" s="36">
        <v>2633.4000000000005</v>
      </c>
      <c r="H161" s="36">
        <v>2727.4000000000005</v>
      </c>
      <c r="I161" s="36">
        <v>2749.7000000000007</v>
      </c>
      <c r="J161" s="36">
        <v>2774.4000000000005</v>
      </c>
      <c r="K161" s="31">
        <v>2725</v>
      </c>
      <c r="L161" s="31">
        <v>2678</v>
      </c>
      <c r="M161" s="31">
        <v>0.58130999999999999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256.25</v>
      </c>
      <c r="D162" s="36">
        <v>253.85</v>
      </c>
      <c r="E162" s="36">
        <v>250.8</v>
      </c>
      <c r="F162" s="36">
        <v>245.35000000000002</v>
      </c>
      <c r="G162" s="36">
        <v>242.30000000000004</v>
      </c>
      <c r="H162" s="36">
        <v>259.29999999999995</v>
      </c>
      <c r="I162" s="36">
        <v>262.35000000000002</v>
      </c>
      <c r="J162" s="36">
        <v>267.79999999999995</v>
      </c>
      <c r="K162" s="31">
        <v>256.89999999999998</v>
      </c>
      <c r="L162" s="31">
        <v>248.4</v>
      </c>
      <c r="M162" s="31">
        <v>42.427759999999999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96.31</v>
      </c>
      <c r="D163" s="36">
        <v>97.083333333333329</v>
      </c>
      <c r="E163" s="36">
        <v>95.276666666666657</v>
      </c>
      <c r="F163" s="36">
        <v>94.243333333333325</v>
      </c>
      <c r="G163" s="36">
        <v>92.436666666666653</v>
      </c>
      <c r="H163" s="36">
        <v>98.11666666666666</v>
      </c>
      <c r="I163" s="36">
        <v>99.923333333333332</v>
      </c>
      <c r="J163" s="36">
        <v>100.95666666666666</v>
      </c>
      <c r="K163" s="31">
        <v>98.89</v>
      </c>
      <c r="L163" s="31">
        <v>96.05</v>
      </c>
      <c r="M163" s="31">
        <v>36.010689999999997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1050.1500000000001</v>
      </c>
      <c r="D164" s="36">
        <v>1044.7</v>
      </c>
      <c r="E164" s="36">
        <v>1030.45</v>
      </c>
      <c r="F164" s="36">
        <v>1010.75</v>
      </c>
      <c r="G164" s="36">
        <v>996.5</v>
      </c>
      <c r="H164" s="36">
        <v>1064.4000000000001</v>
      </c>
      <c r="I164" s="36">
        <v>1078.6500000000001</v>
      </c>
      <c r="J164" s="36">
        <v>1098.3500000000001</v>
      </c>
      <c r="K164" s="31">
        <v>1058.95</v>
      </c>
      <c r="L164" s="31">
        <v>1025</v>
      </c>
      <c r="M164" s="31">
        <v>0.80293000000000003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4141.75</v>
      </c>
      <c r="D165" s="36">
        <v>4151.9833333333336</v>
      </c>
      <c r="E165" s="36">
        <v>4099.7666666666673</v>
      </c>
      <c r="F165" s="36">
        <v>4057.7833333333338</v>
      </c>
      <c r="G165" s="36">
        <v>4005.5666666666675</v>
      </c>
      <c r="H165" s="36">
        <v>4193.9666666666672</v>
      </c>
      <c r="I165" s="36">
        <v>4246.1833333333343</v>
      </c>
      <c r="J165" s="36">
        <v>4288.166666666667</v>
      </c>
      <c r="K165" s="31">
        <v>4204.2</v>
      </c>
      <c r="L165" s="31">
        <v>4110</v>
      </c>
      <c r="M165" s="31">
        <v>2.2956300000000001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569.4</v>
      </c>
      <c r="D166" s="36">
        <v>568.38333333333333</v>
      </c>
      <c r="E166" s="36">
        <v>564.01666666666665</v>
      </c>
      <c r="F166" s="36">
        <v>558.63333333333333</v>
      </c>
      <c r="G166" s="36">
        <v>554.26666666666665</v>
      </c>
      <c r="H166" s="36">
        <v>573.76666666666665</v>
      </c>
      <c r="I166" s="36">
        <v>578.13333333333321</v>
      </c>
      <c r="J166" s="36">
        <v>583.51666666666665</v>
      </c>
      <c r="K166" s="31">
        <v>572.75</v>
      </c>
      <c r="L166" s="31">
        <v>563</v>
      </c>
      <c r="M166" s="31">
        <v>34.084029999999998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472</v>
      </c>
      <c r="D167" s="36">
        <v>471.45</v>
      </c>
      <c r="E167" s="36">
        <v>464.9</v>
      </c>
      <c r="F167" s="36">
        <v>457.8</v>
      </c>
      <c r="G167" s="36">
        <v>451.25</v>
      </c>
      <c r="H167" s="36">
        <v>478.54999999999995</v>
      </c>
      <c r="I167" s="36">
        <v>485.1</v>
      </c>
      <c r="J167" s="36">
        <v>492.19999999999993</v>
      </c>
      <c r="K167" s="31">
        <v>478</v>
      </c>
      <c r="L167" s="31">
        <v>464.35</v>
      </c>
      <c r="M167" s="31">
        <v>2.2629800000000002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175.95</v>
      </c>
      <c r="D168" s="36">
        <v>176.26666666666665</v>
      </c>
      <c r="E168" s="36">
        <v>174.83333333333331</v>
      </c>
      <c r="F168" s="36">
        <v>173.71666666666667</v>
      </c>
      <c r="G168" s="36">
        <v>172.28333333333333</v>
      </c>
      <c r="H168" s="36">
        <v>177.3833333333333</v>
      </c>
      <c r="I168" s="36">
        <v>178.81666666666663</v>
      </c>
      <c r="J168" s="36">
        <v>179.93333333333328</v>
      </c>
      <c r="K168" s="31">
        <v>177.7</v>
      </c>
      <c r="L168" s="31">
        <v>175.15</v>
      </c>
      <c r="M168" s="31">
        <v>23.424140000000001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177.74</v>
      </c>
      <c r="D169" s="36">
        <v>177.88666666666666</v>
      </c>
      <c r="E169" s="36">
        <v>176.57333333333332</v>
      </c>
      <c r="F169" s="36">
        <v>175.40666666666667</v>
      </c>
      <c r="G169" s="36">
        <v>174.09333333333333</v>
      </c>
      <c r="H169" s="36">
        <v>179.05333333333331</v>
      </c>
      <c r="I169" s="36">
        <v>180.36666666666665</v>
      </c>
      <c r="J169" s="36">
        <v>181.5333333333333</v>
      </c>
      <c r="K169" s="31">
        <v>179.2</v>
      </c>
      <c r="L169" s="31">
        <v>176.72</v>
      </c>
      <c r="M169" s="31">
        <v>52.780900000000003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1021.75</v>
      </c>
      <c r="D170" s="36">
        <v>1015.9166666666666</v>
      </c>
      <c r="E170" s="36">
        <v>986.83333333333326</v>
      </c>
      <c r="F170" s="36">
        <v>951.91666666666663</v>
      </c>
      <c r="G170" s="36">
        <v>922.83333333333326</v>
      </c>
      <c r="H170" s="36">
        <v>1050.8333333333333</v>
      </c>
      <c r="I170" s="36">
        <v>1079.9166666666665</v>
      </c>
      <c r="J170" s="36">
        <v>1114.8333333333333</v>
      </c>
      <c r="K170" s="31">
        <v>1045</v>
      </c>
      <c r="L170" s="31">
        <v>981</v>
      </c>
      <c r="M170" s="31">
        <v>15.94994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5117.5</v>
      </c>
      <c r="D171" s="36">
        <v>5076.8499999999995</v>
      </c>
      <c r="E171" s="36">
        <v>4954.6999999999989</v>
      </c>
      <c r="F171" s="36">
        <v>4791.8999999999996</v>
      </c>
      <c r="G171" s="36">
        <v>4669.7499999999991</v>
      </c>
      <c r="H171" s="36">
        <v>5239.6499999999987</v>
      </c>
      <c r="I171" s="36">
        <v>5361.7999999999984</v>
      </c>
      <c r="J171" s="36">
        <v>5524.5999999999985</v>
      </c>
      <c r="K171" s="31">
        <v>5199</v>
      </c>
      <c r="L171" s="31">
        <v>4914.05</v>
      </c>
      <c r="M171" s="31">
        <v>1.9997199999999999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1643.65</v>
      </c>
      <c r="D172" s="36">
        <v>1621.0333333333335</v>
      </c>
      <c r="E172" s="36">
        <v>1582.666666666667</v>
      </c>
      <c r="F172" s="36">
        <v>1521.6833333333334</v>
      </c>
      <c r="G172" s="36">
        <v>1483.3166666666668</v>
      </c>
      <c r="H172" s="36">
        <v>1682.0166666666671</v>
      </c>
      <c r="I172" s="36">
        <v>1720.3833333333334</v>
      </c>
      <c r="J172" s="36">
        <v>1781.3666666666672</v>
      </c>
      <c r="K172" s="31">
        <v>1659.4</v>
      </c>
      <c r="L172" s="31">
        <v>1560.05</v>
      </c>
      <c r="M172" s="31">
        <v>1.6484399999999999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332.6</v>
      </c>
      <c r="D173" s="36">
        <v>329.33333333333331</v>
      </c>
      <c r="E173" s="36">
        <v>324.46666666666664</v>
      </c>
      <c r="F173" s="36">
        <v>316.33333333333331</v>
      </c>
      <c r="G173" s="36">
        <v>311.46666666666664</v>
      </c>
      <c r="H173" s="36">
        <v>337.46666666666664</v>
      </c>
      <c r="I173" s="36">
        <v>342.33333333333331</v>
      </c>
      <c r="J173" s="36">
        <v>350.46666666666664</v>
      </c>
      <c r="K173" s="31">
        <v>334.2</v>
      </c>
      <c r="L173" s="31">
        <v>321.2</v>
      </c>
      <c r="M173" s="31">
        <v>8.1444100000000006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213.94</v>
      </c>
      <c r="D174" s="36">
        <v>212.79666666666665</v>
      </c>
      <c r="E174" s="36">
        <v>209.59333333333331</v>
      </c>
      <c r="F174" s="36">
        <v>205.24666666666664</v>
      </c>
      <c r="G174" s="36">
        <v>202.04333333333329</v>
      </c>
      <c r="H174" s="36">
        <v>217.14333333333332</v>
      </c>
      <c r="I174" s="36">
        <v>220.34666666666664</v>
      </c>
      <c r="J174" s="36">
        <v>224.69333333333333</v>
      </c>
      <c r="K174" s="31">
        <v>216</v>
      </c>
      <c r="L174" s="31">
        <v>208.45</v>
      </c>
      <c r="M174" s="31">
        <v>29.14827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822.6</v>
      </c>
      <c r="D175" s="36">
        <v>815.53333333333342</v>
      </c>
      <c r="E175" s="36">
        <v>803.86666666666679</v>
      </c>
      <c r="F175" s="36">
        <v>785.13333333333333</v>
      </c>
      <c r="G175" s="36">
        <v>773.4666666666667</v>
      </c>
      <c r="H175" s="36">
        <v>834.26666666666688</v>
      </c>
      <c r="I175" s="36">
        <v>845.93333333333362</v>
      </c>
      <c r="J175" s="36">
        <v>864.66666666666697</v>
      </c>
      <c r="K175" s="31">
        <v>827.2</v>
      </c>
      <c r="L175" s="31">
        <v>796.8</v>
      </c>
      <c r="M175" s="31">
        <v>4.258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471.55</v>
      </c>
      <c r="D176" s="36">
        <v>474.73333333333335</v>
      </c>
      <c r="E176" s="36">
        <v>467.01666666666671</v>
      </c>
      <c r="F176" s="36">
        <v>462.48333333333335</v>
      </c>
      <c r="G176" s="36">
        <v>454.76666666666671</v>
      </c>
      <c r="H176" s="36">
        <v>479.26666666666671</v>
      </c>
      <c r="I176" s="36">
        <v>486.98333333333341</v>
      </c>
      <c r="J176" s="36">
        <v>491.51666666666671</v>
      </c>
      <c r="K176" s="31">
        <v>482.45</v>
      </c>
      <c r="L176" s="31">
        <v>470.2</v>
      </c>
      <c r="M176" s="31">
        <v>14.68186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222.55</v>
      </c>
      <c r="D177" s="36">
        <v>222.03333333333333</v>
      </c>
      <c r="E177" s="36">
        <v>220.06666666666666</v>
      </c>
      <c r="F177" s="36">
        <v>217.58333333333334</v>
      </c>
      <c r="G177" s="36">
        <v>215.61666666666667</v>
      </c>
      <c r="H177" s="36">
        <v>224.51666666666665</v>
      </c>
      <c r="I177" s="36">
        <v>226.48333333333329</v>
      </c>
      <c r="J177" s="36">
        <v>228.96666666666664</v>
      </c>
      <c r="K177" s="31">
        <v>224</v>
      </c>
      <c r="L177" s="31">
        <v>219.55</v>
      </c>
      <c r="M177" s="31">
        <v>200.94833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1376.95</v>
      </c>
      <c r="D178" s="36">
        <v>1360.1666666666667</v>
      </c>
      <c r="E178" s="36">
        <v>1333.7833333333335</v>
      </c>
      <c r="F178" s="36">
        <v>1290.6166666666668</v>
      </c>
      <c r="G178" s="36">
        <v>1264.2333333333336</v>
      </c>
      <c r="H178" s="36">
        <v>1403.3333333333335</v>
      </c>
      <c r="I178" s="36">
        <v>1429.7166666666667</v>
      </c>
      <c r="J178" s="36">
        <v>1472.8833333333334</v>
      </c>
      <c r="K178" s="31">
        <v>1386.55</v>
      </c>
      <c r="L178" s="31">
        <v>1317</v>
      </c>
      <c r="M178" s="31">
        <v>1.94434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97.62</v>
      </c>
      <c r="D179" s="36">
        <v>96.943333333333328</v>
      </c>
      <c r="E179" s="36">
        <v>95.936666666666653</v>
      </c>
      <c r="F179" s="36">
        <v>94.25333333333333</v>
      </c>
      <c r="G179" s="36">
        <v>93.246666666666655</v>
      </c>
      <c r="H179" s="36">
        <v>98.626666666666651</v>
      </c>
      <c r="I179" s="36">
        <v>99.633333333333312</v>
      </c>
      <c r="J179" s="36">
        <v>101.31666666666665</v>
      </c>
      <c r="K179" s="31">
        <v>97.95</v>
      </c>
      <c r="L179" s="31">
        <v>95.26</v>
      </c>
      <c r="M179" s="31">
        <v>207.27808999999999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2306.5</v>
      </c>
      <c r="D180" s="36">
        <v>2247.7333333333331</v>
      </c>
      <c r="E180" s="36">
        <v>2186.4666666666662</v>
      </c>
      <c r="F180" s="36">
        <v>2066.4333333333329</v>
      </c>
      <c r="G180" s="36">
        <v>2005.1666666666661</v>
      </c>
      <c r="H180" s="36">
        <v>2367.7666666666664</v>
      </c>
      <c r="I180" s="36">
        <v>2429.0333333333338</v>
      </c>
      <c r="J180" s="36">
        <v>2549.0666666666666</v>
      </c>
      <c r="K180" s="31">
        <v>2309</v>
      </c>
      <c r="L180" s="31">
        <v>2127.6999999999998</v>
      </c>
      <c r="M180" s="31">
        <v>95.132959999999997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383.35</v>
      </c>
      <c r="D181" s="36">
        <v>384.09999999999997</v>
      </c>
      <c r="E181" s="36">
        <v>376.29999999999995</v>
      </c>
      <c r="F181" s="36">
        <v>369.25</v>
      </c>
      <c r="G181" s="36">
        <v>361.45</v>
      </c>
      <c r="H181" s="36">
        <v>391.14999999999992</v>
      </c>
      <c r="I181" s="36">
        <v>398.95</v>
      </c>
      <c r="J181" s="36">
        <v>405.99999999999989</v>
      </c>
      <c r="K181" s="31">
        <v>391.9</v>
      </c>
      <c r="L181" s="31">
        <v>377.05</v>
      </c>
      <c r="M181" s="31">
        <v>15.406420000000001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7308.25</v>
      </c>
      <c r="D182" s="36">
        <v>7339.416666666667</v>
      </c>
      <c r="E182" s="36">
        <v>7218.8333333333339</v>
      </c>
      <c r="F182" s="36">
        <v>7129.416666666667</v>
      </c>
      <c r="G182" s="36">
        <v>7008.8333333333339</v>
      </c>
      <c r="H182" s="36">
        <v>7428.8333333333339</v>
      </c>
      <c r="I182" s="36">
        <v>7549.4166666666679</v>
      </c>
      <c r="J182" s="36">
        <v>7638.8333333333339</v>
      </c>
      <c r="K182" s="31">
        <v>7460</v>
      </c>
      <c r="L182" s="31">
        <v>7250</v>
      </c>
      <c r="M182" s="31">
        <v>0.75117999999999996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1818.15</v>
      </c>
      <c r="D183" s="36">
        <v>1823.5833333333333</v>
      </c>
      <c r="E183" s="36">
        <v>1804.7166666666665</v>
      </c>
      <c r="F183" s="36">
        <v>1791.2833333333333</v>
      </c>
      <c r="G183" s="36">
        <v>1772.4166666666665</v>
      </c>
      <c r="H183" s="36">
        <v>1837.0166666666664</v>
      </c>
      <c r="I183" s="36">
        <v>1855.8833333333332</v>
      </c>
      <c r="J183" s="36">
        <v>1869.3166666666664</v>
      </c>
      <c r="K183" s="31">
        <v>1842.45</v>
      </c>
      <c r="L183" s="31">
        <v>1810.15</v>
      </c>
      <c r="M183" s="31">
        <v>0.99268000000000001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2605.1999999999998</v>
      </c>
      <c r="D184" s="36">
        <v>2624.5166666666664</v>
      </c>
      <c r="E184" s="36">
        <v>2574.6833333333329</v>
      </c>
      <c r="F184" s="36">
        <v>2544.1666666666665</v>
      </c>
      <c r="G184" s="36">
        <v>2494.333333333333</v>
      </c>
      <c r="H184" s="36">
        <v>2655.0333333333328</v>
      </c>
      <c r="I184" s="36">
        <v>2704.8666666666668</v>
      </c>
      <c r="J184" s="36">
        <v>2735.3833333333328</v>
      </c>
      <c r="K184" s="31">
        <v>2674.35</v>
      </c>
      <c r="L184" s="31">
        <v>2594</v>
      </c>
      <c r="M184" s="31">
        <v>0.78032999999999997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887.4</v>
      </c>
      <c r="D185" s="36">
        <v>885.80000000000007</v>
      </c>
      <c r="E185" s="36">
        <v>866.60000000000014</v>
      </c>
      <c r="F185" s="36">
        <v>845.80000000000007</v>
      </c>
      <c r="G185" s="36">
        <v>826.60000000000014</v>
      </c>
      <c r="H185" s="36">
        <v>906.60000000000014</v>
      </c>
      <c r="I185" s="36">
        <v>925.80000000000018</v>
      </c>
      <c r="J185" s="36">
        <v>946.60000000000014</v>
      </c>
      <c r="K185" s="31">
        <v>905</v>
      </c>
      <c r="L185" s="31">
        <v>865</v>
      </c>
      <c r="M185" s="31">
        <v>1.3544499999999999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1267.45</v>
      </c>
      <c r="D186" s="36">
        <v>1257.3</v>
      </c>
      <c r="E186" s="36">
        <v>1242.25</v>
      </c>
      <c r="F186" s="36">
        <v>1217.05</v>
      </c>
      <c r="G186" s="36">
        <v>1202</v>
      </c>
      <c r="H186" s="36">
        <v>1282.5</v>
      </c>
      <c r="I186" s="36">
        <v>1297.5499999999997</v>
      </c>
      <c r="J186" s="36">
        <v>1322.75</v>
      </c>
      <c r="K186" s="31">
        <v>1272.3499999999999</v>
      </c>
      <c r="L186" s="31">
        <v>1232.0999999999999</v>
      </c>
      <c r="M186" s="31">
        <v>6.77834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1270.55</v>
      </c>
      <c r="D187" s="36">
        <v>1267.3</v>
      </c>
      <c r="E187" s="36">
        <v>1247.25</v>
      </c>
      <c r="F187" s="36">
        <v>1223.95</v>
      </c>
      <c r="G187" s="36">
        <v>1203.9000000000001</v>
      </c>
      <c r="H187" s="36">
        <v>1290.5999999999999</v>
      </c>
      <c r="I187" s="36">
        <v>1310.6499999999996</v>
      </c>
      <c r="J187" s="36">
        <v>1333.9499999999998</v>
      </c>
      <c r="K187" s="31">
        <v>1287.3499999999999</v>
      </c>
      <c r="L187" s="31">
        <v>1244</v>
      </c>
      <c r="M187" s="31">
        <v>11.976789999999999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1090.8</v>
      </c>
      <c r="D188" s="36">
        <v>1084.5666666666666</v>
      </c>
      <c r="E188" s="36">
        <v>1072.2333333333331</v>
      </c>
      <c r="F188" s="36">
        <v>1053.6666666666665</v>
      </c>
      <c r="G188" s="36">
        <v>1041.333333333333</v>
      </c>
      <c r="H188" s="36">
        <v>1103.1333333333332</v>
      </c>
      <c r="I188" s="36">
        <v>1115.4666666666667</v>
      </c>
      <c r="J188" s="36">
        <v>1134.0333333333333</v>
      </c>
      <c r="K188" s="31">
        <v>1096.9000000000001</v>
      </c>
      <c r="L188" s="31">
        <v>1066</v>
      </c>
      <c r="M188" s="31">
        <v>2.53241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4258.8</v>
      </c>
      <c r="D189" s="36">
        <v>4233.083333333333</v>
      </c>
      <c r="E189" s="36">
        <v>4177.1666666666661</v>
      </c>
      <c r="F189" s="36">
        <v>4095.5333333333328</v>
      </c>
      <c r="G189" s="36">
        <v>4039.6166666666659</v>
      </c>
      <c r="H189" s="36">
        <v>4314.7166666666662</v>
      </c>
      <c r="I189" s="36">
        <v>4370.6333333333323</v>
      </c>
      <c r="J189" s="36">
        <v>4452.2666666666664</v>
      </c>
      <c r="K189" s="31">
        <v>4289</v>
      </c>
      <c r="L189" s="31">
        <v>4151.45</v>
      </c>
      <c r="M189" s="31">
        <v>0.75404000000000004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1398.05</v>
      </c>
      <c r="D190" s="36">
        <v>1390.1000000000001</v>
      </c>
      <c r="E190" s="36">
        <v>1378.2000000000003</v>
      </c>
      <c r="F190" s="36">
        <v>1358.3500000000001</v>
      </c>
      <c r="G190" s="36">
        <v>1346.4500000000003</v>
      </c>
      <c r="H190" s="36">
        <v>1409.9500000000003</v>
      </c>
      <c r="I190" s="36">
        <v>1421.8500000000004</v>
      </c>
      <c r="J190" s="36">
        <v>1441.7000000000003</v>
      </c>
      <c r="K190" s="31">
        <v>1402</v>
      </c>
      <c r="L190" s="31">
        <v>1370.25</v>
      </c>
      <c r="M190" s="31">
        <v>8.4356200000000001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886.15</v>
      </c>
      <c r="D191" s="36">
        <v>879.06666666666661</v>
      </c>
      <c r="E191" s="36">
        <v>865.13333333333321</v>
      </c>
      <c r="F191" s="36">
        <v>844.11666666666656</v>
      </c>
      <c r="G191" s="36">
        <v>830.18333333333317</v>
      </c>
      <c r="H191" s="36">
        <v>900.08333333333326</v>
      </c>
      <c r="I191" s="36">
        <v>914.01666666666665</v>
      </c>
      <c r="J191" s="36">
        <v>935.0333333333333</v>
      </c>
      <c r="K191" s="31">
        <v>893</v>
      </c>
      <c r="L191" s="31">
        <v>858.05</v>
      </c>
      <c r="M191" s="31">
        <v>5.1026199999999999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3161.65</v>
      </c>
      <c r="D192" s="36">
        <v>3201.9</v>
      </c>
      <c r="E192" s="36">
        <v>3113.8</v>
      </c>
      <c r="F192" s="36">
        <v>3065.9500000000003</v>
      </c>
      <c r="G192" s="36">
        <v>2977.8500000000004</v>
      </c>
      <c r="H192" s="36">
        <v>3249.75</v>
      </c>
      <c r="I192" s="36">
        <v>3337.8499999999995</v>
      </c>
      <c r="J192" s="36">
        <v>3385.7</v>
      </c>
      <c r="K192" s="31">
        <v>3290</v>
      </c>
      <c r="L192" s="31">
        <v>3154.05</v>
      </c>
      <c r="M192" s="31">
        <v>10.731870000000001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494.65</v>
      </c>
      <c r="D193" s="36">
        <v>494.93333333333334</v>
      </c>
      <c r="E193" s="36">
        <v>491.4666666666667</v>
      </c>
      <c r="F193" s="36">
        <v>488.28333333333336</v>
      </c>
      <c r="G193" s="36">
        <v>484.81666666666672</v>
      </c>
      <c r="H193" s="36">
        <v>498.11666666666667</v>
      </c>
      <c r="I193" s="36">
        <v>501.58333333333326</v>
      </c>
      <c r="J193" s="36">
        <v>504.76666666666665</v>
      </c>
      <c r="K193" s="31">
        <v>498.4</v>
      </c>
      <c r="L193" s="31">
        <v>491.75</v>
      </c>
      <c r="M193" s="31">
        <v>9.9918300000000002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573.29999999999995</v>
      </c>
      <c r="D194" s="36">
        <v>570.43333333333328</v>
      </c>
      <c r="E194" s="36">
        <v>562.86666666666656</v>
      </c>
      <c r="F194" s="36">
        <v>552.43333333333328</v>
      </c>
      <c r="G194" s="36">
        <v>544.86666666666656</v>
      </c>
      <c r="H194" s="36">
        <v>580.86666666666656</v>
      </c>
      <c r="I194" s="36">
        <v>588.43333333333339</v>
      </c>
      <c r="J194" s="36">
        <v>598.86666666666656</v>
      </c>
      <c r="K194" s="31">
        <v>578</v>
      </c>
      <c r="L194" s="31">
        <v>560</v>
      </c>
      <c r="M194" s="31">
        <v>5.5323799999999999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2726.4</v>
      </c>
      <c r="D195" s="36">
        <v>2710.7833333333333</v>
      </c>
      <c r="E195" s="36">
        <v>2677.6666666666665</v>
      </c>
      <c r="F195" s="36">
        <v>2628.9333333333334</v>
      </c>
      <c r="G195" s="36">
        <v>2595.8166666666666</v>
      </c>
      <c r="H195" s="36">
        <v>2759.5166666666664</v>
      </c>
      <c r="I195" s="36">
        <v>2792.6333333333332</v>
      </c>
      <c r="J195" s="36">
        <v>2841.3666666666663</v>
      </c>
      <c r="K195" s="31">
        <v>2743.9</v>
      </c>
      <c r="L195" s="31">
        <v>2662.05</v>
      </c>
      <c r="M195" s="31">
        <v>10.981680000000001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1218.5999999999999</v>
      </c>
      <c r="D196" s="36">
        <v>1220.2</v>
      </c>
      <c r="E196" s="36">
        <v>1207.45</v>
      </c>
      <c r="F196" s="36">
        <v>1196.3</v>
      </c>
      <c r="G196" s="36">
        <v>1183.55</v>
      </c>
      <c r="H196" s="36">
        <v>1231.3500000000001</v>
      </c>
      <c r="I196" s="36">
        <v>1244.1000000000001</v>
      </c>
      <c r="J196" s="36">
        <v>1255.2500000000002</v>
      </c>
      <c r="K196" s="31">
        <v>1232.95</v>
      </c>
      <c r="L196" s="31">
        <v>1209.05</v>
      </c>
      <c r="M196" s="31">
        <v>4.3380099999999997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2832.8</v>
      </c>
      <c r="D197" s="36">
        <v>2805.1166666666668</v>
      </c>
      <c r="E197" s="36">
        <v>2765.2333333333336</v>
      </c>
      <c r="F197" s="36">
        <v>2697.666666666667</v>
      </c>
      <c r="G197" s="36">
        <v>2657.7833333333338</v>
      </c>
      <c r="H197" s="36">
        <v>2872.6833333333334</v>
      </c>
      <c r="I197" s="36">
        <v>2912.5666666666666</v>
      </c>
      <c r="J197" s="36">
        <v>2980.1333333333332</v>
      </c>
      <c r="K197" s="31">
        <v>2845</v>
      </c>
      <c r="L197" s="31">
        <v>2737.55</v>
      </c>
      <c r="M197" s="31">
        <v>0.64761999999999997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136.55000000000001</v>
      </c>
      <c r="D198" s="36">
        <v>136.38333333333335</v>
      </c>
      <c r="E198" s="36">
        <v>134.9666666666667</v>
      </c>
      <c r="F198" s="36">
        <v>133.38333333333335</v>
      </c>
      <c r="G198" s="36">
        <v>131.9666666666667</v>
      </c>
      <c r="H198" s="36">
        <v>137.9666666666667</v>
      </c>
      <c r="I198" s="36">
        <v>139.38333333333338</v>
      </c>
      <c r="J198" s="36">
        <v>140.9666666666667</v>
      </c>
      <c r="K198" s="31">
        <v>137.80000000000001</v>
      </c>
      <c r="L198" s="31">
        <v>134.80000000000001</v>
      </c>
      <c r="M198" s="31">
        <v>8.9885900000000003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3283.3</v>
      </c>
      <c r="D199" s="36">
        <v>3259.9333333333329</v>
      </c>
      <c r="E199" s="36">
        <v>3228.3666666666659</v>
      </c>
      <c r="F199" s="36">
        <v>3173.4333333333329</v>
      </c>
      <c r="G199" s="36">
        <v>3141.8666666666659</v>
      </c>
      <c r="H199" s="36">
        <v>3314.8666666666659</v>
      </c>
      <c r="I199" s="36">
        <v>3346.4333333333325</v>
      </c>
      <c r="J199" s="36">
        <v>3401.3666666666659</v>
      </c>
      <c r="K199" s="31">
        <v>3291.5</v>
      </c>
      <c r="L199" s="31">
        <v>3205</v>
      </c>
      <c r="M199" s="31">
        <v>0.85873999999999995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646.95000000000005</v>
      </c>
      <c r="D200" s="36">
        <v>641.4666666666667</v>
      </c>
      <c r="E200" s="36">
        <v>632.93333333333339</v>
      </c>
      <c r="F200" s="36">
        <v>618.91666666666674</v>
      </c>
      <c r="G200" s="36">
        <v>610.38333333333344</v>
      </c>
      <c r="H200" s="36">
        <v>655.48333333333335</v>
      </c>
      <c r="I200" s="36">
        <v>664.01666666666665</v>
      </c>
      <c r="J200" s="36">
        <v>678.0333333333333</v>
      </c>
      <c r="K200" s="31">
        <v>650</v>
      </c>
      <c r="L200" s="31">
        <v>627.45000000000005</v>
      </c>
      <c r="M200" s="31">
        <v>17.72279</v>
      </c>
      <c r="N200" s="1"/>
      <c r="O200" s="1"/>
    </row>
    <row r="201" spans="1:15" ht="12.75" customHeight="1">
      <c r="A201" s="33">
        <v>191</v>
      </c>
      <c r="B201" s="53" t="s">
        <v>865</v>
      </c>
      <c r="C201" s="31">
        <v>394.85</v>
      </c>
      <c r="D201" s="36">
        <v>395.31666666666666</v>
      </c>
      <c r="E201" s="36">
        <v>392.5333333333333</v>
      </c>
      <c r="F201" s="36">
        <v>390.21666666666664</v>
      </c>
      <c r="G201" s="36">
        <v>387.43333333333328</v>
      </c>
      <c r="H201" s="36">
        <v>397.63333333333333</v>
      </c>
      <c r="I201" s="36">
        <v>400.41666666666674</v>
      </c>
      <c r="J201" s="36">
        <v>402.73333333333335</v>
      </c>
      <c r="K201" s="31">
        <v>398.1</v>
      </c>
      <c r="L201" s="31">
        <v>393</v>
      </c>
      <c r="M201" s="31">
        <v>6.0554500000000004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724.15</v>
      </c>
      <c r="D202" s="36">
        <v>722.25</v>
      </c>
      <c r="E202" s="36">
        <v>714.95</v>
      </c>
      <c r="F202" s="36">
        <v>705.75</v>
      </c>
      <c r="G202" s="36">
        <v>698.45</v>
      </c>
      <c r="H202" s="36">
        <v>731.45</v>
      </c>
      <c r="I202" s="36">
        <v>738.75</v>
      </c>
      <c r="J202" s="36">
        <v>747.95</v>
      </c>
      <c r="K202" s="31">
        <v>729.55</v>
      </c>
      <c r="L202" s="31">
        <v>713.05</v>
      </c>
      <c r="M202" s="31">
        <v>29.735910000000001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212.71</v>
      </c>
      <c r="D203" s="36">
        <v>212.14333333333335</v>
      </c>
      <c r="E203" s="36">
        <v>210.07666666666668</v>
      </c>
      <c r="F203" s="36">
        <v>207.44333333333333</v>
      </c>
      <c r="G203" s="36">
        <v>205.37666666666667</v>
      </c>
      <c r="H203" s="36">
        <v>214.7766666666667</v>
      </c>
      <c r="I203" s="36">
        <v>216.84333333333336</v>
      </c>
      <c r="J203" s="36">
        <v>219.47666666666672</v>
      </c>
      <c r="K203" s="31">
        <v>214.21</v>
      </c>
      <c r="L203" s="31">
        <v>209.51</v>
      </c>
      <c r="M203" s="31">
        <v>36.534140000000001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245.74</v>
      </c>
      <c r="D204" s="36">
        <v>245.85333333333332</v>
      </c>
      <c r="E204" s="36">
        <v>241.80666666666664</v>
      </c>
      <c r="F204" s="36">
        <v>237.87333333333331</v>
      </c>
      <c r="G204" s="36">
        <v>233.82666666666663</v>
      </c>
      <c r="H204" s="36">
        <v>249.78666666666666</v>
      </c>
      <c r="I204" s="36">
        <v>253.83333333333334</v>
      </c>
      <c r="J204" s="36">
        <v>257.76666666666665</v>
      </c>
      <c r="K204" s="31">
        <v>249.9</v>
      </c>
      <c r="L204" s="31">
        <v>241.92</v>
      </c>
      <c r="M204" s="31">
        <v>54.109360000000002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303.05</v>
      </c>
      <c r="D205" s="36">
        <v>301.71666666666664</v>
      </c>
      <c r="E205" s="36">
        <v>296.43333333333328</v>
      </c>
      <c r="F205" s="36">
        <v>289.81666666666666</v>
      </c>
      <c r="G205" s="36">
        <v>284.5333333333333</v>
      </c>
      <c r="H205" s="36">
        <v>308.33333333333326</v>
      </c>
      <c r="I205" s="36">
        <v>313.61666666666667</v>
      </c>
      <c r="J205" s="36">
        <v>320.23333333333323</v>
      </c>
      <c r="K205" s="31">
        <v>307</v>
      </c>
      <c r="L205" s="31">
        <v>295.10000000000002</v>
      </c>
      <c r="M205" s="31">
        <v>18.419509999999999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2217.65</v>
      </c>
      <c r="D206" s="36">
        <v>2203.0333333333333</v>
      </c>
      <c r="E206" s="36">
        <v>2179.6166666666668</v>
      </c>
      <c r="F206" s="36">
        <v>2141.5833333333335</v>
      </c>
      <c r="G206" s="36">
        <v>2118.166666666667</v>
      </c>
      <c r="H206" s="36">
        <v>2241.0666666666666</v>
      </c>
      <c r="I206" s="36">
        <v>2264.4833333333336</v>
      </c>
      <c r="J206" s="36">
        <v>2302.5166666666664</v>
      </c>
      <c r="K206" s="31">
        <v>2226.4499999999998</v>
      </c>
      <c r="L206" s="31">
        <v>2165</v>
      </c>
      <c r="M206" s="31">
        <v>1.1935899999999999</v>
      </c>
      <c r="N206" s="1"/>
      <c r="O206" s="1"/>
    </row>
    <row r="207" spans="1:15" ht="12.75" customHeight="1">
      <c r="A207" s="33">
        <v>197</v>
      </c>
      <c r="B207" s="53" t="s">
        <v>866</v>
      </c>
      <c r="C207" s="31">
        <v>501.05</v>
      </c>
      <c r="D207" s="36">
        <v>502.84999999999997</v>
      </c>
      <c r="E207" s="36">
        <v>496.19999999999993</v>
      </c>
      <c r="F207" s="36">
        <v>491.34999999999997</v>
      </c>
      <c r="G207" s="36">
        <v>484.69999999999993</v>
      </c>
      <c r="H207" s="36">
        <v>507.69999999999993</v>
      </c>
      <c r="I207" s="36">
        <v>514.34999999999991</v>
      </c>
      <c r="J207" s="36">
        <v>519.19999999999993</v>
      </c>
      <c r="K207" s="31">
        <v>509.5</v>
      </c>
      <c r="L207" s="31">
        <v>498</v>
      </c>
      <c r="M207" s="31">
        <v>8.1091200000000008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1468.85</v>
      </c>
      <c r="D208" s="36">
        <v>1467.4833333333333</v>
      </c>
      <c r="E208" s="36">
        <v>1456.3666666666668</v>
      </c>
      <c r="F208" s="36">
        <v>1443.8833333333334</v>
      </c>
      <c r="G208" s="36">
        <v>1432.7666666666669</v>
      </c>
      <c r="H208" s="36">
        <v>1479.9666666666667</v>
      </c>
      <c r="I208" s="36">
        <v>1491.083333333333</v>
      </c>
      <c r="J208" s="36">
        <v>1503.5666666666666</v>
      </c>
      <c r="K208" s="31">
        <v>1478.6</v>
      </c>
      <c r="L208" s="31">
        <v>1455</v>
      </c>
      <c r="M208" s="31">
        <v>37.232950000000002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4109.7</v>
      </c>
      <c r="D209" s="36">
        <v>4072.4166666666661</v>
      </c>
      <c r="E209" s="36">
        <v>4019.9333333333325</v>
      </c>
      <c r="F209" s="36">
        <v>3930.1666666666665</v>
      </c>
      <c r="G209" s="36">
        <v>3877.6833333333329</v>
      </c>
      <c r="H209" s="36">
        <v>4162.1833333333325</v>
      </c>
      <c r="I209" s="36">
        <v>4214.6666666666661</v>
      </c>
      <c r="J209" s="36">
        <v>4304.4333333333316</v>
      </c>
      <c r="K209" s="31">
        <v>4124.8999999999996</v>
      </c>
      <c r="L209" s="31">
        <v>3982.65</v>
      </c>
      <c r="M209" s="31">
        <v>5.5051800000000002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1705.2</v>
      </c>
      <c r="D210" s="36">
        <v>1697.5</v>
      </c>
      <c r="E210" s="36">
        <v>1687.7</v>
      </c>
      <c r="F210" s="36">
        <v>1670.2</v>
      </c>
      <c r="G210" s="36">
        <v>1660.4</v>
      </c>
      <c r="H210" s="36">
        <v>1715</v>
      </c>
      <c r="I210" s="36">
        <v>1724.8000000000002</v>
      </c>
      <c r="J210" s="36">
        <v>1742.3</v>
      </c>
      <c r="K210" s="31">
        <v>1707.3</v>
      </c>
      <c r="L210" s="31">
        <v>1680</v>
      </c>
      <c r="M210" s="31">
        <v>105.93512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600.75</v>
      </c>
      <c r="D211" s="36">
        <v>597.80000000000007</v>
      </c>
      <c r="E211" s="36">
        <v>592.55000000000018</v>
      </c>
      <c r="F211" s="36">
        <v>584.35000000000014</v>
      </c>
      <c r="G211" s="36">
        <v>579.10000000000025</v>
      </c>
      <c r="H211" s="36">
        <v>606.00000000000011</v>
      </c>
      <c r="I211" s="36">
        <v>611.24999999999989</v>
      </c>
      <c r="J211" s="36">
        <v>619.45000000000005</v>
      </c>
      <c r="K211" s="31">
        <v>603.04999999999995</v>
      </c>
      <c r="L211" s="31">
        <v>589.6</v>
      </c>
      <c r="M211" s="31">
        <v>33.429130000000001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114.54</v>
      </c>
      <c r="D212" s="36">
        <v>115.18666666666667</v>
      </c>
      <c r="E212" s="36">
        <v>112.08333333333333</v>
      </c>
      <c r="F212" s="36">
        <v>109.62666666666667</v>
      </c>
      <c r="G212" s="36">
        <v>106.52333333333333</v>
      </c>
      <c r="H212" s="36">
        <v>117.64333333333333</v>
      </c>
      <c r="I212" s="36">
        <v>120.74666666666668</v>
      </c>
      <c r="J212" s="36">
        <v>123.20333333333333</v>
      </c>
      <c r="K212" s="31">
        <v>118.29</v>
      </c>
      <c r="L212" s="31">
        <v>112.73</v>
      </c>
      <c r="M212" s="31">
        <v>321.26458000000002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833.35</v>
      </c>
      <c r="D213" s="36">
        <v>829.65</v>
      </c>
      <c r="E213" s="36">
        <v>822.05</v>
      </c>
      <c r="F213" s="36">
        <v>810.75</v>
      </c>
      <c r="G213" s="36">
        <v>803.15</v>
      </c>
      <c r="H213" s="36">
        <v>840.94999999999993</v>
      </c>
      <c r="I213" s="36">
        <v>848.55000000000007</v>
      </c>
      <c r="J213" s="36">
        <v>859.84999999999991</v>
      </c>
      <c r="K213" s="31">
        <v>837.25</v>
      </c>
      <c r="L213" s="31">
        <v>818.35</v>
      </c>
      <c r="M213" s="31">
        <v>13.64387</v>
      </c>
      <c r="N213" s="1"/>
      <c r="O213" s="1"/>
    </row>
    <row r="214" spans="1:15" ht="12.75" customHeight="1">
      <c r="A214" s="33">
        <v>204</v>
      </c>
      <c r="B214" s="53" t="s">
        <v>867</v>
      </c>
      <c r="C214" s="31">
        <v>1248.5</v>
      </c>
      <c r="D214" s="36">
        <v>1246.0166666666667</v>
      </c>
      <c r="E214" s="36">
        <v>1222.0333333333333</v>
      </c>
      <c r="F214" s="36">
        <v>1195.5666666666666</v>
      </c>
      <c r="G214" s="36">
        <v>1171.5833333333333</v>
      </c>
      <c r="H214" s="36">
        <v>1272.4833333333333</v>
      </c>
      <c r="I214" s="36">
        <v>1296.4666666666665</v>
      </c>
      <c r="J214" s="36">
        <v>1322.9333333333334</v>
      </c>
      <c r="K214" s="31">
        <v>1270</v>
      </c>
      <c r="L214" s="31">
        <v>1219.55</v>
      </c>
      <c r="M214" s="31">
        <v>0.90527999999999997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1823.9</v>
      </c>
      <c r="D215" s="36">
        <v>1838.3</v>
      </c>
      <c r="E215" s="36">
        <v>1802.6</v>
      </c>
      <c r="F215" s="36">
        <v>1781.3</v>
      </c>
      <c r="G215" s="36">
        <v>1745.6</v>
      </c>
      <c r="H215" s="36">
        <v>1859.6</v>
      </c>
      <c r="I215" s="36">
        <v>1895.3000000000002</v>
      </c>
      <c r="J215" s="36">
        <v>1916.6</v>
      </c>
      <c r="K215" s="31">
        <v>1874</v>
      </c>
      <c r="L215" s="31">
        <v>1817</v>
      </c>
      <c r="M215" s="31">
        <v>13.4686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5603.1</v>
      </c>
      <c r="D216" s="36">
        <v>5638.8</v>
      </c>
      <c r="E216" s="36">
        <v>5549.3</v>
      </c>
      <c r="F216" s="36">
        <v>5495.5</v>
      </c>
      <c r="G216" s="36">
        <v>5406</v>
      </c>
      <c r="H216" s="36">
        <v>5692.6</v>
      </c>
      <c r="I216" s="36">
        <v>5782.1</v>
      </c>
      <c r="J216" s="36">
        <v>5835.9000000000005</v>
      </c>
      <c r="K216" s="31">
        <v>5728.3</v>
      </c>
      <c r="L216" s="31">
        <v>5585</v>
      </c>
      <c r="M216" s="31">
        <v>10.183439999999999</v>
      </c>
      <c r="N216" s="1"/>
      <c r="O216" s="1"/>
    </row>
    <row r="217" spans="1:15" ht="12.75" customHeight="1">
      <c r="A217" s="33">
        <v>207</v>
      </c>
      <c r="B217" s="53" t="s">
        <v>868</v>
      </c>
      <c r="C217" s="31">
        <v>396.85</v>
      </c>
      <c r="D217" s="36">
        <v>397.05</v>
      </c>
      <c r="E217" s="36">
        <v>392.8</v>
      </c>
      <c r="F217" s="36">
        <v>388.75</v>
      </c>
      <c r="G217" s="36">
        <v>384.5</v>
      </c>
      <c r="H217" s="36">
        <v>401.1</v>
      </c>
      <c r="I217" s="36">
        <v>405.35</v>
      </c>
      <c r="J217" s="36">
        <v>409.40000000000003</v>
      </c>
      <c r="K217" s="31">
        <v>401.3</v>
      </c>
      <c r="L217" s="31">
        <v>393</v>
      </c>
      <c r="M217" s="31">
        <v>8.5123499999999996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689.85</v>
      </c>
      <c r="D218" s="36">
        <v>693.36666666666667</v>
      </c>
      <c r="E218" s="36">
        <v>684.88333333333333</v>
      </c>
      <c r="F218" s="36">
        <v>679.91666666666663</v>
      </c>
      <c r="G218" s="36">
        <v>671.43333333333328</v>
      </c>
      <c r="H218" s="36">
        <v>698.33333333333337</v>
      </c>
      <c r="I218" s="36">
        <v>706.81666666666672</v>
      </c>
      <c r="J218" s="36">
        <v>711.78333333333342</v>
      </c>
      <c r="K218" s="31">
        <v>701.85</v>
      </c>
      <c r="L218" s="31">
        <v>688.4</v>
      </c>
      <c r="M218" s="31">
        <v>48.701140000000002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5394.05</v>
      </c>
      <c r="D219" s="36">
        <v>5352.1166666666659</v>
      </c>
      <c r="E219" s="36">
        <v>5295.2333333333318</v>
      </c>
      <c r="F219" s="36">
        <v>5196.4166666666661</v>
      </c>
      <c r="G219" s="36">
        <v>5139.5333333333319</v>
      </c>
      <c r="H219" s="36">
        <v>5450.9333333333316</v>
      </c>
      <c r="I219" s="36">
        <v>5507.8166666666648</v>
      </c>
      <c r="J219" s="36">
        <v>5606.6333333333314</v>
      </c>
      <c r="K219" s="31">
        <v>5409</v>
      </c>
      <c r="L219" s="31">
        <v>5253.3</v>
      </c>
      <c r="M219" s="31">
        <v>23.070799999999998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322.2</v>
      </c>
      <c r="D220" s="36">
        <v>322.40000000000003</v>
      </c>
      <c r="E220" s="36">
        <v>319.00000000000006</v>
      </c>
      <c r="F220" s="36">
        <v>315.8</v>
      </c>
      <c r="G220" s="36">
        <v>312.40000000000003</v>
      </c>
      <c r="H220" s="36">
        <v>325.60000000000008</v>
      </c>
      <c r="I220" s="36">
        <v>329.00000000000006</v>
      </c>
      <c r="J220" s="36">
        <v>332.2000000000001</v>
      </c>
      <c r="K220" s="31">
        <v>325.8</v>
      </c>
      <c r="L220" s="31">
        <v>319.2</v>
      </c>
      <c r="M220" s="31">
        <v>55.516019999999997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331.3</v>
      </c>
      <c r="D221" s="36">
        <v>331.73333333333335</v>
      </c>
      <c r="E221" s="36">
        <v>329.06666666666672</v>
      </c>
      <c r="F221" s="36">
        <v>326.83333333333337</v>
      </c>
      <c r="G221" s="36">
        <v>324.16666666666674</v>
      </c>
      <c r="H221" s="36">
        <v>333.9666666666667</v>
      </c>
      <c r="I221" s="36">
        <v>336.63333333333333</v>
      </c>
      <c r="J221" s="36">
        <v>338.86666666666667</v>
      </c>
      <c r="K221" s="31">
        <v>334.4</v>
      </c>
      <c r="L221" s="31">
        <v>329.5</v>
      </c>
      <c r="M221" s="31">
        <v>48.416969999999999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2505.1</v>
      </c>
      <c r="D222" s="36">
        <v>2492.7333333333336</v>
      </c>
      <c r="E222" s="36">
        <v>2462.4666666666672</v>
      </c>
      <c r="F222" s="36">
        <v>2419.8333333333335</v>
      </c>
      <c r="G222" s="36">
        <v>2389.5666666666671</v>
      </c>
      <c r="H222" s="36">
        <v>2535.3666666666672</v>
      </c>
      <c r="I222" s="36">
        <v>2565.6333333333337</v>
      </c>
      <c r="J222" s="36">
        <v>2608.2666666666673</v>
      </c>
      <c r="K222" s="31">
        <v>2523</v>
      </c>
      <c r="L222" s="31">
        <v>2450.1</v>
      </c>
      <c r="M222" s="31">
        <v>33.12865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656.75</v>
      </c>
      <c r="D223" s="36">
        <v>659.91666666666663</v>
      </c>
      <c r="E223" s="36">
        <v>646.83333333333326</v>
      </c>
      <c r="F223" s="36">
        <v>636.91666666666663</v>
      </c>
      <c r="G223" s="36">
        <v>623.83333333333326</v>
      </c>
      <c r="H223" s="36">
        <v>669.83333333333326</v>
      </c>
      <c r="I223" s="36">
        <v>682.91666666666652</v>
      </c>
      <c r="J223" s="36">
        <v>692.83333333333326</v>
      </c>
      <c r="K223" s="31">
        <v>673</v>
      </c>
      <c r="L223" s="31">
        <v>650</v>
      </c>
      <c r="M223" s="31">
        <v>10.45453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13012.15</v>
      </c>
      <c r="D224" s="36">
        <v>13110.383333333333</v>
      </c>
      <c r="E224" s="36">
        <v>12678.366666666667</v>
      </c>
      <c r="F224" s="36">
        <v>12344.583333333334</v>
      </c>
      <c r="G224" s="36">
        <v>11912.566666666668</v>
      </c>
      <c r="H224" s="36">
        <v>13444.166666666666</v>
      </c>
      <c r="I224" s="36">
        <v>13876.183333333332</v>
      </c>
      <c r="J224" s="36">
        <v>14209.966666666665</v>
      </c>
      <c r="K224" s="31">
        <v>13542.4</v>
      </c>
      <c r="L224" s="31">
        <v>12776.6</v>
      </c>
      <c r="M224" s="31">
        <v>0.98895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1126.3</v>
      </c>
      <c r="D225" s="36">
        <v>1116.95</v>
      </c>
      <c r="E225" s="36">
        <v>1038.9000000000001</v>
      </c>
      <c r="F225" s="36">
        <v>951.5</v>
      </c>
      <c r="G225" s="36">
        <v>873.45</v>
      </c>
      <c r="H225" s="36">
        <v>1204.3500000000001</v>
      </c>
      <c r="I225" s="36">
        <v>1282.3999999999999</v>
      </c>
      <c r="J225" s="36">
        <v>1369.8000000000002</v>
      </c>
      <c r="K225" s="31">
        <v>1195</v>
      </c>
      <c r="L225" s="31">
        <v>1029.55</v>
      </c>
      <c r="M225" s="31">
        <v>13.235849999999999</v>
      </c>
      <c r="N225" s="1"/>
      <c r="O225" s="1"/>
    </row>
    <row r="226" spans="1:15" ht="12.75" customHeight="1">
      <c r="A226" s="33">
        <v>216</v>
      </c>
      <c r="B226" s="53" t="s">
        <v>869</v>
      </c>
      <c r="C226" s="31">
        <v>441.2</v>
      </c>
      <c r="D226" s="36">
        <v>440.73333333333335</v>
      </c>
      <c r="E226" s="36">
        <v>432.4666666666667</v>
      </c>
      <c r="F226" s="36">
        <v>423.73333333333335</v>
      </c>
      <c r="G226" s="36">
        <v>415.4666666666667</v>
      </c>
      <c r="H226" s="36">
        <v>449.4666666666667</v>
      </c>
      <c r="I226" s="36">
        <v>457.73333333333335</v>
      </c>
      <c r="J226" s="36">
        <v>466.4666666666667</v>
      </c>
      <c r="K226" s="31">
        <v>449</v>
      </c>
      <c r="L226" s="31">
        <v>432</v>
      </c>
      <c r="M226" s="31">
        <v>1.8697600000000001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56672.15</v>
      </c>
      <c r="D227" s="36">
        <v>56624.066666666673</v>
      </c>
      <c r="E227" s="36">
        <v>56248.133333333346</v>
      </c>
      <c r="F227" s="36">
        <v>55824.116666666676</v>
      </c>
      <c r="G227" s="36">
        <v>55448.183333333349</v>
      </c>
      <c r="H227" s="36">
        <v>57048.083333333343</v>
      </c>
      <c r="I227" s="36">
        <v>57424.016666666677</v>
      </c>
      <c r="J227" s="36">
        <v>57848.03333333334</v>
      </c>
      <c r="K227" s="31">
        <v>57000</v>
      </c>
      <c r="L227" s="31">
        <v>56200.05</v>
      </c>
      <c r="M227" s="31">
        <v>3.5490000000000001E-2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281.25</v>
      </c>
      <c r="D228" s="36">
        <v>282.41666666666669</v>
      </c>
      <c r="E228" s="36">
        <v>278.33333333333337</v>
      </c>
      <c r="F228" s="36">
        <v>275.41666666666669</v>
      </c>
      <c r="G228" s="36">
        <v>271.33333333333337</v>
      </c>
      <c r="H228" s="36">
        <v>285.33333333333337</v>
      </c>
      <c r="I228" s="36">
        <v>289.41666666666674</v>
      </c>
      <c r="J228" s="36">
        <v>292.33333333333337</v>
      </c>
      <c r="K228" s="31">
        <v>286.5</v>
      </c>
      <c r="L228" s="31">
        <v>279.5</v>
      </c>
      <c r="M228" s="31">
        <v>93.941069999999996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1211.8499999999999</v>
      </c>
      <c r="D229" s="36">
        <v>1206.4166666666667</v>
      </c>
      <c r="E229" s="36">
        <v>1197.4833333333336</v>
      </c>
      <c r="F229" s="36">
        <v>1183.1166666666668</v>
      </c>
      <c r="G229" s="36">
        <v>1174.1833333333336</v>
      </c>
      <c r="H229" s="36">
        <v>1220.7833333333335</v>
      </c>
      <c r="I229" s="36">
        <v>1229.7166666666665</v>
      </c>
      <c r="J229" s="36">
        <v>1244.0833333333335</v>
      </c>
      <c r="K229" s="31">
        <v>1215.3499999999999</v>
      </c>
      <c r="L229" s="31">
        <v>1192.05</v>
      </c>
      <c r="M229" s="31">
        <v>86.368939999999995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1807.1</v>
      </c>
      <c r="D230" s="36">
        <v>1807.4166666666667</v>
      </c>
      <c r="E230" s="36">
        <v>1781.8333333333335</v>
      </c>
      <c r="F230" s="36">
        <v>1756.5666666666668</v>
      </c>
      <c r="G230" s="36">
        <v>1730.9833333333336</v>
      </c>
      <c r="H230" s="36">
        <v>1832.6833333333334</v>
      </c>
      <c r="I230" s="36">
        <v>1858.2666666666669</v>
      </c>
      <c r="J230" s="36">
        <v>1883.5333333333333</v>
      </c>
      <c r="K230" s="31">
        <v>1833</v>
      </c>
      <c r="L230" s="31">
        <v>1782.15</v>
      </c>
      <c r="M230" s="31">
        <v>5.1489500000000001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616.70000000000005</v>
      </c>
      <c r="D231" s="36">
        <v>614.28333333333342</v>
      </c>
      <c r="E231" s="36">
        <v>603.61666666666679</v>
      </c>
      <c r="F231" s="36">
        <v>590.53333333333342</v>
      </c>
      <c r="G231" s="36">
        <v>579.86666666666679</v>
      </c>
      <c r="H231" s="36">
        <v>627.36666666666679</v>
      </c>
      <c r="I231" s="36">
        <v>638.03333333333353</v>
      </c>
      <c r="J231" s="36">
        <v>651.11666666666679</v>
      </c>
      <c r="K231" s="31">
        <v>624.95000000000005</v>
      </c>
      <c r="L231" s="31">
        <v>601.20000000000005</v>
      </c>
      <c r="M231" s="31">
        <v>13.293990000000001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762.95</v>
      </c>
      <c r="D232" s="36">
        <v>759.26666666666677</v>
      </c>
      <c r="E232" s="36">
        <v>752.78333333333353</v>
      </c>
      <c r="F232" s="36">
        <v>742.61666666666679</v>
      </c>
      <c r="G232" s="36">
        <v>736.13333333333355</v>
      </c>
      <c r="H232" s="36">
        <v>769.43333333333351</v>
      </c>
      <c r="I232" s="36">
        <v>775.91666666666686</v>
      </c>
      <c r="J232" s="36">
        <v>786.08333333333348</v>
      </c>
      <c r="K232" s="31">
        <v>765.75</v>
      </c>
      <c r="L232" s="31">
        <v>749.1</v>
      </c>
      <c r="M232" s="31">
        <v>2.4485000000000001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84.39</v>
      </c>
      <c r="D233" s="36">
        <v>84.296666666666667</v>
      </c>
      <c r="E233" s="36">
        <v>83.813333333333333</v>
      </c>
      <c r="F233" s="36">
        <v>83.236666666666665</v>
      </c>
      <c r="G233" s="36">
        <v>82.75333333333333</v>
      </c>
      <c r="H233" s="36">
        <v>84.873333333333335</v>
      </c>
      <c r="I233" s="36">
        <v>85.356666666666655</v>
      </c>
      <c r="J233" s="36">
        <v>85.933333333333337</v>
      </c>
      <c r="K233" s="31">
        <v>84.78</v>
      </c>
      <c r="L233" s="31">
        <v>83.72</v>
      </c>
      <c r="M233" s="31">
        <v>34.430230000000002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81.14</v>
      </c>
      <c r="D234" s="36">
        <v>81.446666666666673</v>
      </c>
      <c r="E234" s="36">
        <v>80.693333333333342</v>
      </c>
      <c r="F234" s="36">
        <v>80.24666666666667</v>
      </c>
      <c r="G234" s="36">
        <v>79.493333333333339</v>
      </c>
      <c r="H234" s="36">
        <v>81.893333333333345</v>
      </c>
      <c r="I234" s="36">
        <v>82.646666666666675</v>
      </c>
      <c r="J234" s="36">
        <v>83.093333333333348</v>
      </c>
      <c r="K234" s="31">
        <v>82.2</v>
      </c>
      <c r="L234" s="31">
        <v>81</v>
      </c>
      <c r="M234" s="31">
        <v>275.99968999999999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120.13</v>
      </c>
      <c r="D235" s="36">
        <v>121</v>
      </c>
      <c r="E235" s="36">
        <v>119.1</v>
      </c>
      <c r="F235" s="36">
        <v>118.07</v>
      </c>
      <c r="G235" s="36">
        <v>116.16999999999999</v>
      </c>
      <c r="H235" s="36">
        <v>122.03</v>
      </c>
      <c r="I235" s="36">
        <v>123.93</v>
      </c>
      <c r="J235" s="36">
        <v>124.96000000000001</v>
      </c>
      <c r="K235" s="31">
        <v>122.9</v>
      </c>
      <c r="L235" s="31">
        <v>119.97</v>
      </c>
      <c r="M235" s="31">
        <v>138.13415000000001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510.85</v>
      </c>
      <c r="D236" s="36">
        <v>511.08333333333331</v>
      </c>
      <c r="E236" s="36">
        <v>501.76666666666665</v>
      </c>
      <c r="F236" s="36">
        <v>492.68333333333334</v>
      </c>
      <c r="G236" s="36">
        <v>483.36666666666667</v>
      </c>
      <c r="H236" s="36">
        <v>520.16666666666663</v>
      </c>
      <c r="I236" s="36">
        <v>529.48333333333335</v>
      </c>
      <c r="J236" s="36">
        <v>538.56666666666661</v>
      </c>
      <c r="K236" s="31">
        <v>520.4</v>
      </c>
      <c r="L236" s="31">
        <v>502</v>
      </c>
      <c r="M236" s="31">
        <v>38.706209999999999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64.930000000000007</v>
      </c>
      <c r="D237" s="36">
        <v>65.13333333333334</v>
      </c>
      <c r="E237" s="36">
        <v>64.536666666666676</v>
      </c>
      <c r="F237" s="36">
        <v>64.143333333333331</v>
      </c>
      <c r="G237" s="36">
        <v>63.546666666666667</v>
      </c>
      <c r="H237" s="36">
        <v>65.526666666666685</v>
      </c>
      <c r="I237" s="36">
        <v>66.123333333333349</v>
      </c>
      <c r="J237" s="36">
        <v>66.516666666666694</v>
      </c>
      <c r="K237" s="31">
        <v>65.73</v>
      </c>
      <c r="L237" s="31">
        <v>64.739999999999995</v>
      </c>
      <c r="M237" s="31">
        <v>165.62926999999999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271.25</v>
      </c>
      <c r="D238" s="36">
        <v>271.2833333333333</v>
      </c>
      <c r="E238" s="36">
        <v>267.66666666666663</v>
      </c>
      <c r="F238" s="36">
        <v>264.08333333333331</v>
      </c>
      <c r="G238" s="36">
        <v>260.46666666666664</v>
      </c>
      <c r="H238" s="36">
        <v>274.86666666666662</v>
      </c>
      <c r="I238" s="36">
        <v>278.48333333333329</v>
      </c>
      <c r="J238" s="36">
        <v>282.06666666666661</v>
      </c>
      <c r="K238" s="31">
        <v>274.89999999999998</v>
      </c>
      <c r="L238" s="31">
        <v>267.7</v>
      </c>
      <c r="M238" s="31">
        <v>55.32987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429.05</v>
      </c>
      <c r="D239" s="36">
        <v>427.98333333333329</v>
      </c>
      <c r="E239" s="36">
        <v>425.71666666666658</v>
      </c>
      <c r="F239" s="36">
        <v>422.38333333333327</v>
      </c>
      <c r="G239" s="36">
        <v>420.11666666666656</v>
      </c>
      <c r="H239" s="36">
        <v>431.31666666666661</v>
      </c>
      <c r="I239" s="36">
        <v>433.58333333333337</v>
      </c>
      <c r="J239" s="36">
        <v>436.91666666666663</v>
      </c>
      <c r="K239" s="31">
        <v>430.25</v>
      </c>
      <c r="L239" s="31">
        <v>424.65</v>
      </c>
      <c r="M239" s="31">
        <v>128.94747000000001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309.60000000000002</v>
      </c>
      <c r="D240" s="36">
        <v>310.75</v>
      </c>
      <c r="E240" s="36">
        <v>305.5</v>
      </c>
      <c r="F240" s="36">
        <v>301.39999999999998</v>
      </c>
      <c r="G240" s="36">
        <v>296.14999999999998</v>
      </c>
      <c r="H240" s="36">
        <v>314.85000000000002</v>
      </c>
      <c r="I240" s="36">
        <v>320.10000000000002</v>
      </c>
      <c r="J240" s="36">
        <v>324.20000000000005</v>
      </c>
      <c r="K240" s="31">
        <v>316</v>
      </c>
      <c r="L240" s="31">
        <v>306.64999999999998</v>
      </c>
      <c r="M240" s="31">
        <v>13.29569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283</v>
      </c>
      <c r="D241" s="36">
        <v>286.15000000000003</v>
      </c>
      <c r="E241" s="36">
        <v>278.95000000000005</v>
      </c>
      <c r="F241" s="36">
        <v>274.90000000000003</v>
      </c>
      <c r="G241" s="36">
        <v>267.70000000000005</v>
      </c>
      <c r="H241" s="36">
        <v>290.20000000000005</v>
      </c>
      <c r="I241" s="36">
        <v>297.39999999999998</v>
      </c>
      <c r="J241" s="36">
        <v>301.45000000000005</v>
      </c>
      <c r="K241" s="31">
        <v>293.35000000000002</v>
      </c>
      <c r="L241" s="31">
        <v>282.10000000000002</v>
      </c>
      <c r="M241" s="31">
        <v>107.46489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169.42</v>
      </c>
      <c r="D242" s="36">
        <v>169.01666666666665</v>
      </c>
      <c r="E242" s="36">
        <v>166.5333333333333</v>
      </c>
      <c r="F242" s="36">
        <v>163.64666666666665</v>
      </c>
      <c r="G242" s="36">
        <v>161.1633333333333</v>
      </c>
      <c r="H242" s="36">
        <v>171.90333333333331</v>
      </c>
      <c r="I242" s="36">
        <v>174.38666666666666</v>
      </c>
      <c r="J242" s="36">
        <v>177.27333333333331</v>
      </c>
      <c r="K242" s="31">
        <v>171.5</v>
      </c>
      <c r="L242" s="31">
        <v>166.13</v>
      </c>
      <c r="M242" s="31">
        <v>56.414250000000003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2684.8</v>
      </c>
      <c r="D243" s="36">
        <v>2673.65</v>
      </c>
      <c r="E243" s="36">
        <v>2649.3500000000004</v>
      </c>
      <c r="F243" s="36">
        <v>2613.9</v>
      </c>
      <c r="G243" s="36">
        <v>2589.6000000000004</v>
      </c>
      <c r="H243" s="36">
        <v>2709.1000000000004</v>
      </c>
      <c r="I243" s="36">
        <v>2733.4000000000005</v>
      </c>
      <c r="J243" s="36">
        <v>2768.8500000000004</v>
      </c>
      <c r="K243" s="31">
        <v>2697.95</v>
      </c>
      <c r="L243" s="31">
        <v>2638.2</v>
      </c>
      <c r="M243" s="31">
        <v>1.00671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545</v>
      </c>
      <c r="D244" s="36">
        <v>544.75</v>
      </c>
      <c r="E244" s="36">
        <v>540.5</v>
      </c>
      <c r="F244" s="36">
        <v>536</v>
      </c>
      <c r="G244" s="36">
        <v>531.75</v>
      </c>
      <c r="H244" s="36">
        <v>549.25</v>
      </c>
      <c r="I244" s="36">
        <v>553.5</v>
      </c>
      <c r="J244" s="36">
        <v>558</v>
      </c>
      <c r="K244" s="31">
        <v>549</v>
      </c>
      <c r="L244" s="31">
        <v>540.25</v>
      </c>
      <c r="M244" s="31">
        <v>4.6994899999999999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189.34</v>
      </c>
      <c r="D245" s="36">
        <v>186.78</v>
      </c>
      <c r="E245" s="36">
        <v>183.56</v>
      </c>
      <c r="F245" s="36">
        <v>177.78</v>
      </c>
      <c r="G245" s="36">
        <v>174.56</v>
      </c>
      <c r="H245" s="36">
        <v>192.56</v>
      </c>
      <c r="I245" s="36">
        <v>195.77999999999997</v>
      </c>
      <c r="J245" s="36">
        <v>201.56</v>
      </c>
      <c r="K245" s="31">
        <v>190</v>
      </c>
      <c r="L245" s="31">
        <v>181</v>
      </c>
      <c r="M245" s="31">
        <v>351.17376000000002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614.79999999999995</v>
      </c>
      <c r="D246" s="36">
        <v>616.98333333333323</v>
      </c>
      <c r="E246" s="36">
        <v>607.96666666666647</v>
      </c>
      <c r="F246" s="36">
        <v>601.13333333333321</v>
      </c>
      <c r="G246" s="36">
        <v>592.11666666666645</v>
      </c>
      <c r="H246" s="36">
        <v>623.81666666666649</v>
      </c>
      <c r="I246" s="36">
        <v>632.83333333333314</v>
      </c>
      <c r="J246" s="36">
        <v>639.66666666666652</v>
      </c>
      <c r="K246" s="31">
        <v>626</v>
      </c>
      <c r="L246" s="31">
        <v>610.15</v>
      </c>
      <c r="M246" s="31">
        <v>24.41789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167.66</v>
      </c>
      <c r="D247" s="36">
        <v>167.07666666666668</v>
      </c>
      <c r="E247" s="36">
        <v>166.20333333333338</v>
      </c>
      <c r="F247" s="36">
        <v>164.7466666666667</v>
      </c>
      <c r="G247" s="36">
        <v>163.87333333333339</v>
      </c>
      <c r="H247" s="36">
        <v>168.53333333333336</v>
      </c>
      <c r="I247" s="36">
        <v>169.40666666666664</v>
      </c>
      <c r="J247" s="36">
        <v>170.86333333333334</v>
      </c>
      <c r="K247" s="31">
        <v>167.95</v>
      </c>
      <c r="L247" s="31">
        <v>165.62</v>
      </c>
      <c r="M247" s="31">
        <v>190.14104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63.68</v>
      </c>
      <c r="D248" s="36">
        <v>63.99</v>
      </c>
      <c r="E248" s="36">
        <v>63.210000000000008</v>
      </c>
      <c r="F248" s="36">
        <v>62.740000000000009</v>
      </c>
      <c r="G248" s="36">
        <v>61.960000000000015</v>
      </c>
      <c r="H248" s="36">
        <v>64.460000000000008</v>
      </c>
      <c r="I248" s="36">
        <v>65.239999999999981</v>
      </c>
      <c r="J248" s="36">
        <v>65.709999999999994</v>
      </c>
      <c r="K248" s="31">
        <v>64.77</v>
      </c>
      <c r="L248" s="31">
        <v>63.52</v>
      </c>
      <c r="M248" s="31">
        <v>87.615979999999993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992.85</v>
      </c>
      <c r="D249" s="36">
        <v>993.71666666666658</v>
      </c>
      <c r="E249" s="36">
        <v>988.18333333333317</v>
      </c>
      <c r="F249" s="36">
        <v>983.51666666666654</v>
      </c>
      <c r="G249" s="36">
        <v>977.98333333333312</v>
      </c>
      <c r="H249" s="36">
        <v>998.38333333333321</v>
      </c>
      <c r="I249" s="36">
        <v>1003.9166666666667</v>
      </c>
      <c r="J249" s="36">
        <v>1008.5833333333333</v>
      </c>
      <c r="K249" s="31">
        <v>999.25</v>
      </c>
      <c r="L249" s="31">
        <v>989.05</v>
      </c>
      <c r="M249" s="31">
        <v>18.15971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171.76</v>
      </c>
      <c r="D250" s="36">
        <v>172.35</v>
      </c>
      <c r="E250" s="36">
        <v>170.91</v>
      </c>
      <c r="F250" s="36">
        <v>170.06</v>
      </c>
      <c r="G250" s="36">
        <v>168.62</v>
      </c>
      <c r="H250" s="36">
        <v>173.2</v>
      </c>
      <c r="I250" s="36">
        <v>174.64</v>
      </c>
      <c r="J250" s="36">
        <v>175.48999999999998</v>
      </c>
      <c r="K250" s="31">
        <v>173.79</v>
      </c>
      <c r="L250" s="31">
        <v>171.5</v>
      </c>
      <c r="M250" s="31">
        <v>261.42597999999998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1400.1</v>
      </c>
      <c r="D251" s="36">
        <v>1395.1333333333332</v>
      </c>
      <c r="E251" s="36">
        <v>1380.2666666666664</v>
      </c>
      <c r="F251" s="36">
        <v>1360.4333333333332</v>
      </c>
      <c r="G251" s="36">
        <v>1345.5666666666664</v>
      </c>
      <c r="H251" s="36">
        <v>1414.9666666666665</v>
      </c>
      <c r="I251" s="36">
        <v>1429.8333333333333</v>
      </c>
      <c r="J251" s="36">
        <v>1449.6666666666665</v>
      </c>
      <c r="K251" s="31">
        <v>1410</v>
      </c>
      <c r="L251" s="31">
        <v>1375.3</v>
      </c>
      <c r="M251" s="31">
        <v>0.82501000000000002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524.9</v>
      </c>
      <c r="D252" s="36">
        <v>518.84999999999991</v>
      </c>
      <c r="E252" s="36">
        <v>508.89999999999986</v>
      </c>
      <c r="F252" s="36">
        <v>492.9</v>
      </c>
      <c r="G252" s="36">
        <v>482.94999999999993</v>
      </c>
      <c r="H252" s="36">
        <v>534.8499999999998</v>
      </c>
      <c r="I252" s="36">
        <v>544.79999999999984</v>
      </c>
      <c r="J252" s="36">
        <v>560.79999999999973</v>
      </c>
      <c r="K252" s="31">
        <v>528.79999999999995</v>
      </c>
      <c r="L252" s="31">
        <v>502.85</v>
      </c>
      <c r="M252" s="31">
        <v>67.332350000000005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389.65</v>
      </c>
      <c r="D253" s="36">
        <v>384.4666666666667</v>
      </c>
      <c r="E253" s="36">
        <v>377.93333333333339</v>
      </c>
      <c r="F253" s="36">
        <v>366.2166666666667</v>
      </c>
      <c r="G253" s="36">
        <v>359.68333333333339</v>
      </c>
      <c r="H253" s="36">
        <v>396.18333333333339</v>
      </c>
      <c r="I253" s="36">
        <v>402.7166666666667</v>
      </c>
      <c r="J253" s="36">
        <v>414.43333333333339</v>
      </c>
      <c r="K253" s="31">
        <v>391</v>
      </c>
      <c r="L253" s="31">
        <v>372.75</v>
      </c>
      <c r="M253" s="31">
        <v>325.81017000000003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1456.9</v>
      </c>
      <c r="D254" s="36">
        <v>1459.6166666666668</v>
      </c>
      <c r="E254" s="36">
        <v>1450.2333333333336</v>
      </c>
      <c r="F254" s="36">
        <v>1443.5666666666668</v>
      </c>
      <c r="G254" s="36">
        <v>1434.1833333333336</v>
      </c>
      <c r="H254" s="36">
        <v>1466.2833333333335</v>
      </c>
      <c r="I254" s="36">
        <v>1475.6666666666667</v>
      </c>
      <c r="J254" s="36">
        <v>1482.3333333333335</v>
      </c>
      <c r="K254" s="31">
        <v>1469</v>
      </c>
      <c r="L254" s="31">
        <v>1452.95</v>
      </c>
      <c r="M254" s="31">
        <v>31.664390000000001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6937.35</v>
      </c>
      <c r="D255" s="36">
        <v>6885.4833333333336</v>
      </c>
      <c r="E255" s="36">
        <v>6801.9666666666672</v>
      </c>
      <c r="F255" s="36">
        <v>6666.5833333333339</v>
      </c>
      <c r="G255" s="36">
        <v>6583.0666666666675</v>
      </c>
      <c r="H255" s="36">
        <v>7020.8666666666668</v>
      </c>
      <c r="I255" s="36">
        <v>7104.3833333333332</v>
      </c>
      <c r="J255" s="36">
        <v>7239.7666666666664</v>
      </c>
      <c r="K255" s="31">
        <v>6969</v>
      </c>
      <c r="L255" s="31">
        <v>6750.1</v>
      </c>
      <c r="M255" s="31">
        <v>3.3681100000000002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1590.8</v>
      </c>
      <c r="D256" s="36">
        <v>1583.3999999999999</v>
      </c>
      <c r="E256" s="36">
        <v>1566.8999999999996</v>
      </c>
      <c r="F256" s="36">
        <v>1542.9999999999998</v>
      </c>
      <c r="G256" s="36">
        <v>1526.4999999999995</v>
      </c>
      <c r="H256" s="36">
        <v>1607.2999999999997</v>
      </c>
      <c r="I256" s="36">
        <v>1623.8000000000002</v>
      </c>
      <c r="J256" s="36">
        <v>1647.6999999999998</v>
      </c>
      <c r="K256" s="31">
        <v>1599.9</v>
      </c>
      <c r="L256" s="31">
        <v>1559.5</v>
      </c>
      <c r="M256" s="31">
        <v>68.017709999999994</v>
      </c>
      <c r="N256" s="1"/>
      <c r="O256" s="1"/>
    </row>
    <row r="257" spans="1:15" ht="12.75" customHeight="1">
      <c r="A257" s="33">
        <v>247</v>
      </c>
      <c r="B257" s="53" t="s">
        <v>870</v>
      </c>
      <c r="C257" s="31">
        <v>143.37</v>
      </c>
      <c r="D257" s="36">
        <v>142.55666666666667</v>
      </c>
      <c r="E257" s="36">
        <v>141.11333333333334</v>
      </c>
      <c r="F257" s="36">
        <v>138.85666666666668</v>
      </c>
      <c r="G257" s="36">
        <v>137.41333333333336</v>
      </c>
      <c r="H257" s="36">
        <v>144.81333333333333</v>
      </c>
      <c r="I257" s="36">
        <v>146.25666666666666</v>
      </c>
      <c r="J257" s="36">
        <v>148.51333333333332</v>
      </c>
      <c r="K257" s="31">
        <v>144</v>
      </c>
      <c r="L257" s="31">
        <v>140.30000000000001</v>
      </c>
      <c r="M257" s="31">
        <v>55.31382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1084.5</v>
      </c>
      <c r="D258" s="36">
        <v>1099.2166666666667</v>
      </c>
      <c r="E258" s="36">
        <v>1055.2833333333333</v>
      </c>
      <c r="F258" s="36">
        <v>1026.0666666666666</v>
      </c>
      <c r="G258" s="36">
        <v>982.13333333333321</v>
      </c>
      <c r="H258" s="36">
        <v>1128.4333333333334</v>
      </c>
      <c r="I258" s="36">
        <v>1172.3666666666668</v>
      </c>
      <c r="J258" s="36">
        <v>1201.5833333333335</v>
      </c>
      <c r="K258" s="31">
        <v>1143.1500000000001</v>
      </c>
      <c r="L258" s="31">
        <v>1070</v>
      </c>
      <c r="M258" s="31">
        <v>17.079789999999999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4222.1499999999996</v>
      </c>
      <c r="D259" s="36">
        <v>4238.7499999999991</v>
      </c>
      <c r="E259" s="36">
        <v>4196.0499999999984</v>
      </c>
      <c r="F259" s="36">
        <v>4169.9499999999989</v>
      </c>
      <c r="G259" s="36">
        <v>4127.2499999999982</v>
      </c>
      <c r="H259" s="36">
        <v>4264.8499999999985</v>
      </c>
      <c r="I259" s="36">
        <v>4307.5499999999993</v>
      </c>
      <c r="J259" s="36">
        <v>4333.6499999999987</v>
      </c>
      <c r="K259" s="31">
        <v>4281.45</v>
      </c>
      <c r="L259" s="31">
        <v>4212.6499999999996</v>
      </c>
      <c r="M259" s="31">
        <v>17.617560000000001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1135.25</v>
      </c>
      <c r="D260" s="36">
        <v>1137.9833333333333</v>
      </c>
      <c r="E260" s="36">
        <v>1128.0666666666666</v>
      </c>
      <c r="F260" s="36">
        <v>1120.8833333333332</v>
      </c>
      <c r="G260" s="36">
        <v>1110.9666666666665</v>
      </c>
      <c r="H260" s="36">
        <v>1145.1666666666667</v>
      </c>
      <c r="I260" s="36">
        <v>1155.0833333333333</v>
      </c>
      <c r="J260" s="36">
        <v>1162.2666666666669</v>
      </c>
      <c r="K260" s="31">
        <v>1147.9000000000001</v>
      </c>
      <c r="L260" s="31">
        <v>1130.8</v>
      </c>
      <c r="M260" s="31">
        <v>4.3765099999999997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1792.8</v>
      </c>
      <c r="D261" s="36">
        <v>1818.8333333333333</v>
      </c>
      <c r="E261" s="36">
        <v>1731.6666666666665</v>
      </c>
      <c r="F261" s="36">
        <v>1670.5333333333333</v>
      </c>
      <c r="G261" s="36">
        <v>1583.3666666666666</v>
      </c>
      <c r="H261" s="36">
        <v>1879.9666666666665</v>
      </c>
      <c r="I261" s="36">
        <v>1967.133333333333</v>
      </c>
      <c r="J261" s="36">
        <v>2028.2666666666664</v>
      </c>
      <c r="K261" s="31">
        <v>1906</v>
      </c>
      <c r="L261" s="31">
        <v>1757.7</v>
      </c>
      <c r="M261" s="31">
        <v>14.0494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4469.2</v>
      </c>
      <c r="D262" s="36">
        <v>4458.333333333333</v>
      </c>
      <c r="E262" s="36">
        <v>4405.0166666666664</v>
      </c>
      <c r="F262" s="36">
        <v>4340.833333333333</v>
      </c>
      <c r="G262" s="36">
        <v>4287.5166666666664</v>
      </c>
      <c r="H262" s="36">
        <v>4522.5166666666664</v>
      </c>
      <c r="I262" s="36">
        <v>4575.8333333333339</v>
      </c>
      <c r="J262" s="36">
        <v>4640.0166666666664</v>
      </c>
      <c r="K262" s="31">
        <v>4511.6499999999996</v>
      </c>
      <c r="L262" s="31">
        <v>4394.1499999999996</v>
      </c>
      <c r="M262" s="31">
        <v>0.57338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2197.3000000000002</v>
      </c>
      <c r="D263" s="36">
        <v>2175.4333333333334</v>
      </c>
      <c r="E263" s="36">
        <v>2073.8666666666668</v>
      </c>
      <c r="F263" s="36">
        <v>1950.4333333333334</v>
      </c>
      <c r="G263" s="36">
        <v>1848.8666666666668</v>
      </c>
      <c r="H263" s="36">
        <v>2298.8666666666668</v>
      </c>
      <c r="I263" s="36">
        <v>2400.4333333333334</v>
      </c>
      <c r="J263" s="36">
        <v>2523.8666666666668</v>
      </c>
      <c r="K263" s="31">
        <v>2277</v>
      </c>
      <c r="L263" s="31">
        <v>2052</v>
      </c>
      <c r="M263" s="31">
        <v>17.092839999999999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896.9</v>
      </c>
      <c r="D264" s="36">
        <v>895.85</v>
      </c>
      <c r="E264" s="36">
        <v>885</v>
      </c>
      <c r="F264" s="36">
        <v>873.1</v>
      </c>
      <c r="G264" s="36">
        <v>862.25</v>
      </c>
      <c r="H264" s="36">
        <v>907.75</v>
      </c>
      <c r="I264" s="36">
        <v>918.60000000000014</v>
      </c>
      <c r="J264" s="36">
        <v>930.5</v>
      </c>
      <c r="K264" s="31">
        <v>906.7</v>
      </c>
      <c r="L264" s="31">
        <v>883.95</v>
      </c>
      <c r="M264" s="31">
        <v>1.7034400000000001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534.85</v>
      </c>
      <c r="D265" s="36">
        <v>538.46666666666658</v>
      </c>
      <c r="E265" s="36">
        <v>527.68333333333317</v>
      </c>
      <c r="F265" s="36">
        <v>520.51666666666654</v>
      </c>
      <c r="G265" s="36">
        <v>509.73333333333312</v>
      </c>
      <c r="H265" s="36">
        <v>545.63333333333321</v>
      </c>
      <c r="I265" s="36">
        <v>556.41666666666674</v>
      </c>
      <c r="J265" s="36">
        <v>563.58333333333326</v>
      </c>
      <c r="K265" s="31">
        <v>549.25</v>
      </c>
      <c r="L265" s="31">
        <v>531.29999999999995</v>
      </c>
      <c r="M265" s="31">
        <v>7.5441099999999999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89.09</v>
      </c>
      <c r="D266" s="36">
        <v>88.56</v>
      </c>
      <c r="E266" s="36">
        <v>87.64</v>
      </c>
      <c r="F266" s="36">
        <v>86.19</v>
      </c>
      <c r="G266" s="36">
        <v>85.27</v>
      </c>
      <c r="H266" s="36">
        <v>90.01</v>
      </c>
      <c r="I266" s="36">
        <v>90.930000000000021</v>
      </c>
      <c r="J266" s="36">
        <v>92.38000000000001</v>
      </c>
      <c r="K266" s="31">
        <v>89.48</v>
      </c>
      <c r="L266" s="31">
        <v>87.11</v>
      </c>
      <c r="M266" s="31">
        <v>44.787889999999997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750.2</v>
      </c>
      <c r="D267" s="36">
        <v>746.05000000000007</v>
      </c>
      <c r="E267" s="36">
        <v>740.10000000000014</v>
      </c>
      <c r="F267" s="36">
        <v>730.00000000000011</v>
      </c>
      <c r="G267" s="36">
        <v>724.05000000000018</v>
      </c>
      <c r="H267" s="36">
        <v>756.15000000000009</v>
      </c>
      <c r="I267" s="36">
        <v>762.10000000000014</v>
      </c>
      <c r="J267" s="36">
        <v>772.2</v>
      </c>
      <c r="K267" s="31">
        <v>752</v>
      </c>
      <c r="L267" s="31">
        <v>735.95</v>
      </c>
      <c r="M267" s="31">
        <v>22.666340000000002</v>
      </c>
      <c r="N267" s="1"/>
      <c r="O267" s="1"/>
    </row>
    <row r="268" spans="1:15" ht="12.75" customHeight="1">
      <c r="A268" s="33">
        <v>258</v>
      </c>
      <c r="B268" s="53" t="s">
        <v>871</v>
      </c>
      <c r="C268" s="31">
        <v>353.2</v>
      </c>
      <c r="D268" s="36">
        <v>347.33333333333331</v>
      </c>
      <c r="E268" s="36">
        <v>335.86666666666662</v>
      </c>
      <c r="F268" s="36">
        <v>318.5333333333333</v>
      </c>
      <c r="G268" s="36">
        <v>307.06666666666661</v>
      </c>
      <c r="H268" s="36">
        <v>364.66666666666663</v>
      </c>
      <c r="I268" s="36">
        <v>376.13333333333333</v>
      </c>
      <c r="J268" s="36">
        <v>393.46666666666664</v>
      </c>
      <c r="K268" s="31">
        <v>358.8</v>
      </c>
      <c r="L268" s="31">
        <v>330</v>
      </c>
      <c r="M268" s="31">
        <v>114.05513999999999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943.9</v>
      </c>
      <c r="D269" s="36">
        <v>941</v>
      </c>
      <c r="E269" s="36">
        <v>934.5</v>
      </c>
      <c r="F269" s="36">
        <v>925.1</v>
      </c>
      <c r="G269" s="36">
        <v>918.6</v>
      </c>
      <c r="H269" s="36">
        <v>950.4</v>
      </c>
      <c r="I269" s="36">
        <v>956.9</v>
      </c>
      <c r="J269" s="36">
        <v>966.3</v>
      </c>
      <c r="K269" s="31">
        <v>947.5</v>
      </c>
      <c r="L269" s="31">
        <v>931.6</v>
      </c>
      <c r="M269" s="31">
        <v>25.620339999999999</v>
      </c>
      <c r="N269" s="1"/>
      <c r="O269" s="1"/>
    </row>
    <row r="270" spans="1:15" ht="12.75" customHeight="1">
      <c r="A270" s="33">
        <v>260</v>
      </c>
      <c r="B270" s="53" t="s">
        <v>872</v>
      </c>
      <c r="C270" s="31">
        <v>916.8</v>
      </c>
      <c r="D270" s="36">
        <v>902.19999999999993</v>
      </c>
      <c r="E270" s="36">
        <v>887.59999999999991</v>
      </c>
      <c r="F270" s="36">
        <v>858.4</v>
      </c>
      <c r="G270" s="36">
        <v>843.8</v>
      </c>
      <c r="H270" s="36">
        <v>931.39999999999986</v>
      </c>
      <c r="I270" s="36">
        <v>946</v>
      </c>
      <c r="J270" s="36">
        <v>975.19999999999982</v>
      </c>
      <c r="K270" s="31">
        <v>916.8</v>
      </c>
      <c r="L270" s="31">
        <v>873</v>
      </c>
      <c r="M270" s="31">
        <v>0.56393000000000004</v>
      </c>
      <c r="N270" s="1"/>
      <c r="O270" s="1"/>
    </row>
    <row r="271" spans="1:15" ht="12.75" customHeight="1">
      <c r="A271" s="33">
        <v>261</v>
      </c>
      <c r="B271" s="53" t="s">
        <v>873</v>
      </c>
      <c r="C271" s="31">
        <v>117.27</v>
      </c>
      <c r="D271" s="36">
        <v>116.61</v>
      </c>
      <c r="E271" s="36">
        <v>115.22</v>
      </c>
      <c r="F271" s="36">
        <v>113.17</v>
      </c>
      <c r="G271" s="36">
        <v>111.78</v>
      </c>
      <c r="H271" s="36">
        <v>118.66</v>
      </c>
      <c r="I271" s="36">
        <v>120.05000000000001</v>
      </c>
      <c r="J271" s="36">
        <v>122.1</v>
      </c>
      <c r="K271" s="31">
        <v>118</v>
      </c>
      <c r="L271" s="31">
        <v>114.56</v>
      </c>
      <c r="M271" s="31">
        <v>24.071629999999999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545.70000000000005</v>
      </c>
      <c r="D272" s="36">
        <v>545.20000000000005</v>
      </c>
      <c r="E272" s="36">
        <v>538.45000000000005</v>
      </c>
      <c r="F272" s="36">
        <v>531.20000000000005</v>
      </c>
      <c r="G272" s="36">
        <v>524.45000000000005</v>
      </c>
      <c r="H272" s="36">
        <v>552.45000000000005</v>
      </c>
      <c r="I272" s="36">
        <v>559.20000000000005</v>
      </c>
      <c r="J272" s="36">
        <v>566.45000000000005</v>
      </c>
      <c r="K272" s="31">
        <v>551.95000000000005</v>
      </c>
      <c r="L272" s="31">
        <v>537.95000000000005</v>
      </c>
      <c r="M272" s="31">
        <v>6.30722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811.3</v>
      </c>
      <c r="D273" s="36">
        <v>814.08333333333337</v>
      </c>
      <c r="E273" s="36">
        <v>802.16666666666674</v>
      </c>
      <c r="F273" s="36">
        <v>793.03333333333342</v>
      </c>
      <c r="G273" s="36">
        <v>781.11666666666679</v>
      </c>
      <c r="H273" s="36">
        <v>823.2166666666667</v>
      </c>
      <c r="I273" s="36">
        <v>835.13333333333344</v>
      </c>
      <c r="J273" s="36">
        <v>844.26666666666665</v>
      </c>
      <c r="K273" s="31">
        <v>826</v>
      </c>
      <c r="L273" s="31">
        <v>804.95</v>
      </c>
      <c r="M273" s="31">
        <v>5.8585900000000004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1059.5</v>
      </c>
      <c r="D274" s="36">
        <v>1058.9833333333333</v>
      </c>
      <c r="E274" s="36">
        <v>1042.7666666666667</v>
      </c>
      <c r="F274" s="36">
        <v>1026.0333333333333</v>
      </c>
      <c r="G274" s="36">
        <v>1009.8166666666666</v>
      </c>
      <c r="H274" s="36">
        <v>1075.7166666666667</v>
      </c>
      <c r="I274" s="36">
        <v>1091.9333333333334</v>
      </c>
      <c r="J274" s="36">
        <v>1108.6666666666667</v>
      </c>
      <c r="K274" s="31">
        <v>1075.2</v>
      </c>
      <c r="L274" s="31">
        <v>1042.25</v>
      </c>
      <c r="M274" s="31">
        <v>29.038869999999999</v>
      </c>
      <c r="N274" s="1"/>
      <c r="O274" s="1"/>
    </row>
    <row r="275" spans="1:15" ht="12.75" customHeight="1">
      <c r="A275" s="33">
        <v>265</v>
      </c>
      <c r="B275" s="53" t="s">
        <v>874</v>
      </c>
      <c r="C275" s="31">
        <v>352.8</v>
      </c>
      <c r="D275" s="36">
        <v>354.41666666666669</v>
      </c>
      <c r="E275" s="36">
        <v>350.43333333333339</v>
      </c>
      <c r="F275" s="36">
        <v>348.06666666666672</v>
      </c>
      <c r="G275" s="36">
        <v>344.08333333333343</v>
      </c>
      <c r="H275" s="36">
        <v>356.78333333333336</v>
      </c>
      <c r="I275" s="36">
        <v>360.76666666666659</v>
      </c>
      <c r="J275" s="36">
        <v>363.13333333333333</v>
      </c>
      <c r="K275" s="31">
        <v>358.4</v>
      </c>
      <c r="L275" s="31">
        <v>352.05</v>
      </c>
      <c r="M275" s="31">
        <v>156.88767000000001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575.29999999999995</v>
      </c>
      <c r="D276" s="36">
        <v>570.65</v>
      </c>
      <c r="E276" s="36">
        <v>564.5</v>
      </c>
      <c r="F276" s="36">
        <v>553.70000000000005</v>
      </c>
      <c r="G276" s="36">
        <v>547.55000000000007</v>
      </c>
      <c r="H276" s="36">
        <v>581.44999999999993</v>
      </c>
      <c r="I276" s="36">
        <v>587.5999999999998</v>
      </c>
      <c r="J276" s="36">
        <v>598.39999999999986</v>
      </c>
      <c r="K276" s="31">
        <v>576.79999999999995</v>
      </c>
      <c r="L276" s="31">
        <v>559.85</v>
      </c>
      <c r="M276" s="31">
        <v>25.167159999999999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534.75</v>
      </c>
      <c r="D277" s="36">
        <v>530.05000000000007</v>
      </c>
      <c r="E277" s="36">
        <v>523.10000000000014</v>
      </c>
      <c r="F277" s="36">
        <v>511.45000000000005</v>
      </c>
      <c r="G277" s="36">
        <v>504.50000000000011</v>
      </c>
      <c r="H277" s="36">
        <v>541.70000000000016</v>
      </c>
      <c r="I277" s="36">
        <v>548.6500000000002</v>
      </c>
      <c r="J277" s="36">
        <v>560.30000000000018</v>
      </c>
      <c r="K277" s="31">
        <v>537</v>
      </c>
      <c r="L277" s="31">
        <v>518.4</v>
      </c>
      <c r="M277" s="31">
        <v>2.1979199999999999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732.6</v>
      </c>
      <c r="D278" s="36">
        <v>734.83333333333337</v>
      </c>
      <c r="E278" s="36">
        <v>726.11666666666679</v>
      </c>
      <c r="F278" s="36">
        <v>719.63333333333344</v>
      </c>
      <c r="G278" s="36">
        <v>710.91666666666686</v>
      </c>
      <c r="H278" s="36">
        <v>741.31666666666672</v>
      </c>
      <c r="I278" s="36">
        <v>750.03333333333319</v>
      </c>
      <c r="J278" s="36">
        <v>756.51666666666665</v>
      </c>
      <c r="K278" s="31">
        <v>743.55</v>
      </c>
      <c r="L278" s="31">
        <v>728.35</v>
      </c>
      <c r="M278" s="31">
        <v>1.3925099999999999</v>
      </c>
      <c r="N278" s="1"/>
      <c r="O278" s="1"/>
    </row>
    <row r="279" spans="1:15" ht="12.75" customHeight="1">
      <c r="A279" s="33">
        <v>269</v>
      </c>
      <c r="B279" s="53" t="s">
        <v>875</v>
      </c>
      <c r="C279" s="31">
        <v>691.95</v>
      </c>
      <c r="D279" s="36">
        <v>694.85</v>
      </c>
      <c r="E279" s="36">
        <v>683.7</v>
      </c>
      <c r="F279" s="36">
        <v>675.45</v>
      </c>
      <c r="G279" s="36">
        <v>664.30000000000007</v>
      </c>
      <c r="H279" s="36">
        <v>703.1</v>
      </c>
      <c r="I279" s="36">
        <v>714.24999999999989</v>
      </c>
      <c r="J279" s="36">
        <v>722.5</v>
      </c>
      <c r="K279" s="31">
        <v>706</v>
      </c>
      <c r="L279" s="31">
        <v>686.6</v>
      </c>
      <c r="M279" s="31">
        <v>11.974069999999999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1052.3499999999999</v>
      </c>
      <c r="D280" s="36">
        <v>1044.3999999999999</v>
      </c>
      <c r="E280" s="36">
        <v>1030.7999999999997</v>
      </c>
      <c r="F280" s="36">
        <v>1009.2499999999999</v>
      </c>
      <c r="G280" s="36">
        <v>995.64999999999975</v>
      </c>
      <c r="H280" s="36">
        <v>1065.9499999999998</v>
      </c>
      <c r="I280" s="36">
        <v>1079.5499999999997</v>
      </c>
      <c r="J280" s="36">
        <v>1101.0999999999997</v>
      </c>
      <c r="K280" s="31">
        <v>1058</v>
      </c>
      <c r="L280" s="31">
        <v>1022.85</v>
      </c>
      <c r="M280" s="31">
        <v>1.9103699999999999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451.2</v>
      </c>
      <c r="D281" s="36">
        <v>448.8</v>
      </c>
      <c r="E281" s="36">
        <v>432.6</v>
      </c>
      <c r="F281" s="36">
        <v>414</v>
      </c>
      <c r="G281" s="36">
        <v>397.8</v>
      </c>
      <c r="H281" s="36">
        <v>467.40000000000003</v>
      </c>
      <c r="I281" s="36">
        <v>483.59999999999997</v>
      </c>
      <c r="J281" s="36">
        <v>502.20000000000005</v>
      </c>
      <c r="K281" s="31">
        <v>465</v>
      </c>
      <c r="L281" s="31">
        <v>430.2</v>
      </c>
      <c r="M281" s="31">
        <v>26.939299999999999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912.2</v>
      </c>
      <c r="D282" s="36">
        <v>910.66666666666663</v>
      </c>
      <c r="E282" s="36">
        <v>887.33333333333326</v>
      </c>
      <c r="F282" s="36">
        <v>862.46666666666658</v>
      </c>
      <c r="G282" s="36">
        <v>839.13333333333321</v>
      </c>
      <c r="H282" s="36">
        <v>935.5333333333333</v>
      </c>
      <c r="I282" s="36">
        <v>958.86666666666656</v>
      </c>
      <c r="J282" s="36">
        <v>983.73333333333335</v>
      </c>
      <c r="K282" s="31">
        <v>934</v>
      </c>
      <c r="L282" s="31">
        <v>885.8</v>
      </c>
      <c r="M282" s="31">
        <v>5.7694099999999997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4481.3500000000004</v>
      </c>
      <c r="D283" s="36">
        <v>4460.4666666666672</v>
      </c>
      <c r="E283" s="36">
        <v>4421.8833333333341</v>
      </c>
      <c r="F283" s="36">
        <v>4362.416666666667</v>
      </c>
      <c r="G283" s="36">
        <v>4323.8333333333339</v>
      </c>
      <c r="H283" s="36">
        <v>4519.9333333333343</v>
      </c>
      <c r="I283" s="36">
        <v>4558.5166666666664</v>
      </c>
      <c r="J283" s="36">
        <v>4617.9833333333345</v>
      </c>
      <c r="K283" s="31">
        <v>4499.05</v>
      </c>
      <c r="L283" s="31">
        <v>4401</v>
      </c>
      <c r="M283" s="31">
        <v>1.92011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345.35</v>
      </c>
      <c r="D284" s="36">
        <v>346.58333333333331</v>
      </c>
      <c r="E284" s="36">
        <v>343.06666666666661</v>
      </c>
      <c r="F284" s="36">
        <v>340.7833333333333</v>
      </c>
      <c r="G284" s="36">
        <v>337.26666666666659</v>
      </c>
      <c r="H284" s="36">
        <v>348.86666666666662</v>
      </c>
      <c r="I284" s="36">
        <v>352.38333333333338</v>
      </c>
      <c r="J284" s="36">
        <v>354.66666666666663</v>
      </c>
      <c r="K284" s="31">
        <v>350.1</v>
      </c>
      <c r="L284" s="31">
        <v>344.3</v>
      </c>
      <c r="M284" s="31">
        <v>8.0146700000000006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1662.8</v>
      </c>
      <c r="D285" s="36">
        <v>1675.75</v>
      </c>
      <c r="E285" s="36">
        <v>1632.05</v>
      </c>
      <c r="F285" s="36">
        <v>1601.3</v>
      </c>
      <c r="G285" s="36">
        <v>1557.6</v>
      </c>
      <c r="H285" s="36">
        <v>1706.5</v>
      </c>
      <c r="I285" s="36">
        <v>1750.1999999999998</v>
      </c>
      <c r="J285" s="36">
        <v>1780.95</v>
      </c>
      <c r="K285" s="31">
        <v>1719.45</v>
      </c>
      <c r="L285" s="31">
        <v>1645</v>
      </c>
      <c r="M285" s="31">
        <v>20.09863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302.5</v>
      </c>
      <c r="D286" s="36">
        <v>297.06666666666666</v>
      </c>
      <c r="E286" s="36">
        <v>288.43333333333334</v>
      </c>
      <c r="F286" s="36">
        <v>274.36666666666667</v>
      </c>
      <c r="G286" s="36">
        <v>265.73333333333335</v>
      </c>
      <c r="H286" s="36">
        <v>311.13333333333333</v>
      </c>
      <c r="I286" s="36">
        <v>319.76666666666665</v>
      </c>
      <c r="J286" s="36">
        <v>333.83333333333331</v>
      </c>
      <c r="K286" s="31">
        <v>305.7</v>
      </c>
      <c r="L286" s="31">
        <v>283</v>
      </c>
      <c r="M286" s="31">
        <v>45.591230000000003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4854.3</v>
      </c>
      <c r="D287" s="36">
        <v>4833.25</v>
      </c>
      <c r="E287" s="36">
        <v>4732.05</v>
      </c>
      <c r="F287" s="36">
        <v>4609.8</v>
      </c>
      <c r="G287" s="36">
        <v>4508.6000000000004</v>
      </c>
      <c r="H287" s="36">
        <v>4955.5</v>
      </c>
      <c r="I287" s="36">
        <v>5056.7000000000007</v>
      </c>
      <c r="J287" s="36">
        <v>5178.95</v>
      </c>
      <c r="K287" s="31">
        <v>4934.45</v>
      </c>
      <c r="L287" s="31">
        <v>4711</v>
      </c>
      <c r="M287" s="31">
        <v>0.48881000000000002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1496.25</v>
      </c>
      <c r="D288" s="36">
        <v>1472.6166666666668</v>
      </c>
      <c r="E288" s="36">
        <v>1433.1333333333337</v>
      </c>
      <c r="F288" s="36">
        <v>1370.0166666666669</v>
      </c>
      <c r="G288" s="36">
        <v>1330.5333333333338</v>
      </c>
      <c r="H288" s="36">
        <v>1535.7333333333336</v>
      </c>
      <c r="I288" s="36">
        <v>1575.2166666666667</v>
      </c>
      <c r="J288" s="36">
        <v>1638.3333333333335</v>
      </c>
      <c r="K288" s="31">
        <v>1512.1</v>
      </c>
      <c r="L288" s="31">
        <v>1409.5</v>
      </c>
      <c r="M288" s="31">
        <v>6.1538399999999998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1169.45</v>
      </c>
      <c r="D289" s="36">
        <v>1165.1499999999999</v>
      </c>
      <c r="E289" s="36">
        <v>1149.2999999999997</v>
      </c>
      <c r="F289" s="36">
        <v>1129.1499999999999</v>
      </c>
      <c r="G289" s="36">
        <v>1113.2999999999997</v>
      </c>
      <c r="H289" s="36">
        <v>1185.2999999999997</v>
      </c>
      <c r="I289" s="36">
        <v>1201.1499999999996</v>
      </c>
      <c r="J289" s="36">
        <v>1221.2999999999997</v>
      </c>
      <c r="K289" s="31">
        <v>1181</v>
      </c>
      <c r="L289" s="31">
        <v>1145</v>
      </c>
      <c r="M289" s="31">
        <v>5.9042700000000004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497.5</v>
      </c>
      <c r="D290" s="36">
        <v>495.40000000000003</v>
      </c>
      <c r="E290" s="36">
        <v>485.10000000000008</v>
      </c>
      <c r="F290" s="36">
        <v>472.70000000000005</v>
      </c>
      <c r="G290" s="36">
        <v>462.40000000000009</v>
      </c>
      <c r="H290" s="36">
        <v>507.80000000000007</v>
      </c>
      <c r="I290" s="36">
        <v>518.1</v>
      </c>
      <c r="J290" s="36">
        <v>530.5</v>
      </c>
      <c r="K290" s="31">
        <v>505.7</v>
      </c>
      <c r="L290" s="31">
        <v>483</v>
      </c>
      <c r="M290" s="31">
        <v>41.706400000000002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270</v>
      </c>
      <c r="D291" s="36">
        <v>271.26666666666665</v>
      </c>
      <c r="E291" s="36">
        <v>268.23333333333329</v>
      </c>
      <c r="F291" s="36">
        <v>266.46666666666664</v>
      </c>
      <c r="G291" s="36">
        <v>263.43333333333328</v>
      </c>
      <c r="H291" s="36">
        <v>273.0333333333333</v>
      </c>
      <c r="I291" s="36">
        <v>276.06666666666661</v>
      </c>
      <c r="J291" s="36">
        <v>277.83333333333331</v>
      </c>
      <c r="K291" s="31">
        <v>274.3</v>
      </c>
      <c r="L291" s="31">
        <v>269.5</v>
      </c>
      <c r="M291" s="31">
        <v>8.5401100000000003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207.05</v>
      </c>
      <c r="D292" s="36">
        <v>208.17333333333332</v>
      </c>
      <c r="E292" s="36">
        <v>204.27666666666664</v>
      </c>
      <c r="F292" s="36">
        <v>201.50333333333333</v>
      </c>
      <c r="G292" s="36">
        <v>197.60666666666665</v>
      </c>
      <c r="H292" s="36">
        <v>210.94666666666663</v>
      </c>
      <c r="I292" s="36">
        <v>214.84333333333333</v>
      </c>
      <c r="J292" s="36">
        <v>217.61666666666662</v>
      </c>
      <c r="K292" s="31">
        <v>212.07</v>
      </c>
      <c r="L292" s="31">
        <v>205.4</v>
      </c>
      <c r="M292" s="31">
        <v>25.191479999999999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3974.05</v>
      </c>
      <c r="D293" s="36">
        <v>3956.3166666666671</v>
      </c>
      <c r="E293" s="36">
        <v>3887.733333333334</v>
      </c>
      <c r="F293" s="36">
        <v>3801.416666666667</v>
      </c>
      <c r="G293" s="36">
        <v>3732.8333333333339</v>
      </c>
      <c r="H293" s="36">
        <v>4042.6333333333341</v>
      </c>
      <c r="I293" s="36">
        <v>4111.2166666666672</v>
      </c>
      <c r="J293" s="36">
        <v>4197.5333333333347</v>
      </c>
      <c r="K293" s="31">
        <v>4024.9</v>
      </c>
      <c r="L293" s="31">
        <v>3870</v>
      </c>
      <c r="M293" s="31">
        <v>1.10432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883.95</v>
      </c>
      <c r="D294" s="36">
        <v>887.4</v>
      </c>
      <c r="E294" s="36">
        <v>874.4</v>
      </c>
      <c r="F294" s="36">
        <v>864.85</v>
      </c>
      <c r="G294" s="36">
        <v>851.85</v>
      </c>
      <c r="H294" s="36">
        <v>896.94999999999993</v>
      </c>
      <c r="I294" s="36">
        <v>909.94999999999993</v>
      </c>
      <c r="J294" s="36">
        <v>919.49999999999989</v>
      </c>
      <c r="K294" s="31">
        <v>900.4</v>
      </c>
      <c r="L294" s="31">
        <v>877.85</v>
      </c>
      <c r="M294" s="31">
        <v>3.1595300000000002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734.3</v>
      </c>
      <c r="D295" s="36">
        <v>725.93333333333339</v>
      </c>
      <c r="E295" s="36">
        <v>713.56666666666683</v>
      </c>
      <c r="F295" s="36">
        <v>692.83333333333348</v>
      </c>
      <c r="G295" s="36">
        <v>680.46666666666692</v>
      </c>
      <c r="H295" s="36">
        <v>746.66666666666674</v>
      </c>
      <c r="I295" s="36">
        <v>759.0333333333333</v>
      </c>
      <c r="J295" s="36">
        <v>779.76666666666665</v>
      </c>
      <c r="K295" s="31">
        <v>738.3</v>
      </c>
      <c r="L295" s="31">
        <v>705.2</v>
      </c>
      <c r="M295" s="31">
        <v>8.0151000000000003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1808.1</v>
      </c>
      <c r="D296" s="36">
        <v>1803.75</v>
      </c>
      <c r="E296" s="36">
        <v>1794.35</v>
      </c>
      <c r="F296" s="36">
        <v>1780.6</v>
      </c>
      <c r="G296" s="36">
        <v>1771.1999999999998</v>
      </c>
      <c r="H296" s="36">
        <v>1817.5</v>
      </c>
      <c r="I296" s="36">
        <v>1826.9</v>
      </c>
      <c r="J296" s="36">
        <v>1840.65</v>
      </c>
      <c r="K296" s="31">
        <v>1813.15</v>
      </c>
      <c r="L296" s="31">
        <v>1790</v>
      </c>
      <c r="M296" s="31">
        <v>29.0151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2133.5500000000002</v>
      </c>
      <c r="D297" s="36">
        <v>2119.2999999999997</v>
      </c>
      <c r="E297" s="36">
        <v>2098.5999999999995</v>
      </c>
      <c r="F297" s="36">
        <v>2063.6499999999996</v>
      </c>
      <c r="G297" s="36">
        <v>2042.9499999999994</v>
      </c>
      <c r="H297" s="36">
        <v>2154.2499999999995</v>
      </c>
      <c r="I297" s="36">
        <v>2174.9499999999994</v>
      </c>
      <c r="J297" s="36">
        <v>2209.8999999999996</v>
      </c>
      <c r="K297" s="31">
        <v>2140</v>
      </c>
      <c r="L297" s="31">
        <v>2084.35</v>
      </c>
      <c r="M297" s="31">
        <v>1.4903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190.1</v>
      </c>
      <c r="D298" s="36">
        <v>188.23666666666668</v>
      </c>
      <c r="E298" s="36">
        <v>184.82333333333335</v>
      </c>
      <c r="F298" s="36">
        <v>179.54666666666668</v>
      </c>
      <c r="G298" s="36">
        <v>176.13333333333335</v>
      </c>
      <c r="H298" s="36">
        <v>193.51333333333335</v>
      </c>
      <c r="I298" s="36">
        <v>196.92666666666665</v>
      </c>
      <c r="J298" s="36">
        <v>202.20333333333335</v>
      </c>
      <c r="K298" s="31">
        <v>191.65</v>
      </c>
      <c r="L298" s="31">
        <v>182.96</v>
      </c>
      <c r="M298" s="31">
        <v>248.53967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5041.55</v>
      </c>
      <c r="D299" s="36">
        <v>4997.3</v>
      </c>
      <c r="E299" s="36">
        <v>4936.6000000000004</v>
      </c>
      <c r="F299" s="36">
        <v>4831.6500000000005</v>
      </c>
      <c r="G299" s="36">
        <v>4770.9500000000007</v>
      </c>
      <c r="H299" s="36">
        <v>5102.25</v>
      </c>
      <c r="I299" s="36">
        <v>5162.9499999999989</v>
      </c>
      <c r="J299" s="36">
        <v>5267.9</v>
      </c>
      <c r="K299" s="31">
        <v>5058</v>
      </c>
      <c r="L299" s="31">
        <v>4892.3500000000004</v>
      </c>
      <c r="M299" s="31">
        <v>2.9239099999999998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816.35</v>
      </c>
      <c r="D300" s="36">
        <v>810.86666666666667</v>
      </c>
      <c r="E300" s="36">
        <v>800.48333333333335</v>
      </c>
      <c r="F300" s="36">
        <v>784.61666666666667</v>
      </c>
      <c r="G300" s="36">
        <v>774.23333333333335</v>
      </c>
      <c r="H300" s="36">
        <v>826.73333333333335</v>
      </c>
      <c r="I300" s="36">
        <v>837.11666666666679</v>
      </c>
      <c r="J300" s="36">
        <v>852.98333333333335</v>
      </c>
      <c r="K300" s="31">
        <v>821.25</v>
      </c>
      <c r="L300" s="31">
        <v>795</v>
      </c>
      <c r="M300" s="31">
        <v>32.068100000000001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5447.5</v>
      </c>
      <c r="D301" s="36">
        <v>5449.8833333333332</v>
      </c>
      <c r="E301" s="36">
        <v>5349.7666666666664</v>
      </c>
      <c r="F301" s="36">
        <v>5252.0333333333328</v>
      </c>
      <c r="G301" s="36">
        <v>5151.9166666666661</v>
      </c>
      <c r="H301" s="36">
        <v>5547.6166666666668</v>
      </c>
      <c r="I301" s="36">
        <v>5647.7333333333336</v>
      </c>
      <c r="J301" s="36">
        <v>5745.4666666666672</v>
      </c>
      <c r="K301" s="31">
        <v>5550</v>
      </c>
      <c r="L301" s="31">
        <v>5352.15</v>
      </c>
      <c r="M301" s="31">
        <v>10.922090000000001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3526.55</v>
      </c>
      <c r="D302" s="36">
        <v>3527.3166666666671</v>
      </c>
      <c r="E302" s="36">
        <v>3513.233333333334</v>
      </c>
      <c r="F302" s="36">
        <v>3499.916666666667</v>
      </c>
      <c r="G302" s="36">
        <v>3485.8333333333339</v>
      </c>
      <c r="H302" s="36">
        <v>3540.6333333333341</v>
      </c>
      <c r="I302" s="36">
        <v>3554.7166666666672</v>
      </c>
      <c r="J302" s="36">
        <v>3568.0333333333342</v>
      </c>
      <c r="K302" s="31">
        <v>3541.4</v>
      </c>
      <c r="L302" s="31">
        <v>3514</v>
      </c>
      <c r="M302" s="31">
        <v>29.6112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507.75</v>
      </c>
      <c r="D303" s="36">
        <v>506.25</v>
      </c>
      <c r="E303" s="36">
        <v>501.5</v>
      </c>
      <c r="F303" s="36">
        <v>495.25</v>
      </c>
      <c r="G303" s="36">
        <v>490.5</v>
      </c>
      <c r="H303" s="36">
        <v>512.5</v>
      </c>
      <c r="I303" s="36">
        <v>517.25</v>
      </c>
      <c r="J303" s="36">
        <v>523.5</v>
      </c>
      <c r="K303" s="31">
        <v>511</v>
      </c>
      <c r="L303" s="31">
        <v>500</v>
      </c>
      <c r="M303" s="31">
        <v>1.90805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430.8</v>
      </c>
      <c r="D304" s="36">
        <v>429.3</v>
      </c>
      <c r="E304" s="36">
        <v>426.6</v>
      </c>
      <c r="F304" s="36">
        <v>422.40000000000003</v>
      </c>
      <c r="G304" s="36">
        <v>419.70000000000005</v>
      </c>
      <c r="H304" s="36">
        <v>433.5</v>
      </c>
      <c r="I304" s="36">
        <v>436.19999999999993</v>
      </c>
      <c r="J304" s="36">
        <v>440.4</v>
      </c>
      <c r="K304" s="31">
        <v>432</v>
      </c>
      <c r="L304" s="31">
        <v>425.1</v>
      </c>
      <c r="M304" s="31">
        <v>14.133570000000001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259.7</v>
      </c>
      <c r="D305" s="36">
        <v>257.95</v>
      </c>
      <c r="E305" s="36">
        <v>253.14999999999998</v>
      </c>
      <c r="F305" s="36">
        <v>246.6</v>
      </c>
      <c r="G305" s="36">
        <v>241.79999999999998</v>
      </c>
      <c r="H305" s="36">
        <v>264.5</v>
      </c>
      <c r="I305" s="36">
        <v>269.30000000000007</v>
      </c>
      <c r="J305" s="36">
        <v>275.84999999999997</v>
      </c>
      <c r="K305" s="31">
        <v>262.75</v>
      </c>
      <c r="L305" s="31">
        <v>251.4</v>
      </c>
      <c r="M305" s="31">
        <v>12.98573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144.88</v>
      </c>
      <c r="D306" s="36">
        <v>145.06</v>
      </c>
      <c r="E306" s="36">
        <v>143.82</v>
      </c>
      <c r="F306" s="36">
        <v>142.76</v>
      </c>
      <c r="G306" s="36">
        <v>141.51999999999998</v>
      </c>
      <c r="H306" s="36">
        <v>146.12</v>
      </c>
      <c r="I306" s="36">
        <v>147.36000000000001</v>
      </c>
      <c r="J306" s="36">
        <v>148.42000000000002</v>
      </c>
      <c r="K306" s="31">
        <v>146.30000000000001</v>
      </c>
      <c r="L306" s="31">
        <v>144</v>
      </c>
      <c r="M306" s="31">
        <v>13.311070000000001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996.35</v>
      </c>
      <c r="D307" s="36">
        <v>997.51666666666677</v>
      </c>
      <c r="E307" s="36">
        <v>988.93333333333351</v>
      </c>
      <c r="F307" s="36">
        <v>981.51666666666677</v>
      </c>
      <c r="G307" s="36">
        <v>972.93333333333351</v>
      </c>
      <c r="H307" s="36">
        <v>1004.9333333333335</v>
      </c>
      <c r="I307" s="36">
        <v>1013.5166666666668</v>
      </c>
      <c r="J307" s="36">
        <v>1020.9333333333335</v>
      </c>
      <c r="K307" s="31">
        <v>1006.1</v>
      </c>
      <c r="L307" s="31">
        <v>990.1</v>
      </c>
      <c r="M307" s="31">
        <v>18.042870000000001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8445.5</v>
      </c>
      <c r="D308" s="36">
        <v>8411.4833333333336</v>
      </c>
      <c r="E308" s="36">
        <v>8343.9666666666672</v>
      </c>
      <c r="F308" s="36">
        <v>8242.4333333333343</v>
      </c>
      <c r="G308" s="36">
        <v>8174.9166666666679</v>
      </c>
      <c r="H308" s="36">
        <v>8513.0166666666664</v>
      </c>
      <c r="I308" s="36">
        <v>8580.5333333333328</v>
      </c>
      <c r="J308" s="36">
        <v>8682.0666666666657</v>
      </c>
      <c r="K308" s="31">
        <v>8479</v>
      </c>
      <c r="L308" s="31">
        <v>8309.9500000000007</v>
      </c>
      <c r="M308" s="31">
        <v>0.60082000000000002</v>
      </c>
      <c r="N308" s="1"/>
      <c r="O308" s="1"/>
    </row>
    <row r="309" spans="1:15" ht="12.75" customHeight="1">
      <c r="A309" s="33">
        <v>299</v>
      </c>
      <c r="B309" s="53" t="s">
        <v>876</v>
      </c>
      <c r="C309" s="31">
        <v>732.85</v>
      </c>
      <c r="D309" s="36">
        <v>740.29999999999984</v>
      </c>
      <c r="E309" s="36">
        <v>720.59999999999968</v>
      </c>
      <c r="F309" s="36">
        <v>708.3499999999998</v>
      </c>
      <c r="G309" s="36">
        <v>688.64999999999964</v>
      </c>
      <c r="H309" s="36">
        <v>752.54999999999973</v>
      </c>
      <c r="I309" s="36">
        <v>772.24999999999977</v>
      </c>
      <c r="J309" s="36">
        <v>784.49999999999977</v>
      </c>
      <c r="K309" s="31">
        <v>760</v>
      </c>
      <c r="L309" s="31">
        <v>728.05</v>
      </c>
      <c r="M309" s="31">
        <v>15.065469999999999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1616.05</v>
      </c>
      <c r="D310" s="36">
        <v>1612.5833333333333</v>
      </c>
      <c r="E310" s="36">
        <v>1601.7166666666665</v>
      </c>
      <c r="F310" s="36">
        <v>1587.3833333333332</v>
      </c>
      <c r="G310" s="36">
        <v>1576.5166666666664</v>
      </c>
      <c r="H310" s="36">
        <v>1626.9166666666665</v>
      </c>
      <c r="I310" s="36">
        <v>1637.7833333333333</v>
      </c>
      <c r="J310" s="36">
        <v>1652.1166666666666</v>
      </c>
      <c r="K310" s="31">
        <v>1623.45</v>
      </c>
      <c r="L310" s="31">
        <v>1598.25</v>
      </c>
      <c r="M310" s="31">
        <v>8.6662499999999998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78.27</v>
      </c>
      <c r="D311" s="36">
        <v>78.709999999999994</v>
      </c>
      <c r="E311" s="36">
        <v>77.069999999999993</v>
      </c>
      <c r="F311" s="36">
        <v>75.87</v>
      </c>
      <c r="G311" s="36">
        <v>74.23</v>
      </c>
      <c r="H311" s="36">
        <v>79.909999999999982</v>
      </c>
      <c r="I311" s="36">
        <v>81.55</v>
      </c>
      <c r="J311" s="36">
        <v>82.749999999999972</v>
      </c>
      <c r="K311" s="31">
        <v>80.349999999999994</v>
      </c>
      <c r="L311" s="31">
        <v>77.510000000000005</v>
      </c>
      <c r="M311" s="31">
        <v>26.695450000000001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129667.95</v>
      </c>
      <c r="D312" s="36">
        <v>129289.81666666667</v>
      </c>
      <c r="E312" s="36">
        <v>128079.63333333333</v>
      </c>
      <c r="F312" s="36">
        <v>126491.31666666667</v>
      </c>
      <c r="G312" s="36">
        <v>125281.13333333333</v>
      </c>
      <c r="H312" s="36">
        <v>130878.13333333333</v>
      </c>
      <c r="I312" s="36">
        <v>132088.31666666665</v>
      </c>
      <c r="J312" s="36">
        <v>133676.63333333333</v>
      </c>
      <c r="K312" s="31">
        <v>130500</v>
      </c>
      <c r="L312" s="31">
        <v>127701.5</v>
      </c>
      <c r="M312" s="31">
        <v>0.1101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1842.2</v>
      </c>
      <c r="D313" s="36">
        <v>1849.5333333333335</v>
      </c>
      <c r="E313" s="36">
        <v>1832.666666666667</v>
      </c>
      <c r="F313" s="36">
        <v>1823.1333333333334</v>
      </c>
      <c r="G313" s="36">
        <v>1806.2666666666669</v>
      </c>
      <c r="H313" s="36">
        <v>1859.0666666666671</v>
      </c>
      <c r="I313" s="36">
        <v>1875.9333333333334</v>
      </c>
      <c r="J313" s="36">
        <v>1885.4666666666672</v>
      </c>
      <c r="K313" s="31">
        <v>1866.4</v>
      </c>
      <c r="L313" s="31">
        <v>1840</v>
      </c>
      <c r="M313" s="31">
        <v>1.5241199999999999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1521.55</v>
      </c>
      <c r="D314" s="36">
        <v>1517.3833333333332</v>
      </c>
      <c r="E314" s="36">
        <v>1499.7666666666664</v>
      </c>
      <c r="F314" s="36">
        <v>1477.9833333333331</v>
      </c>
      <c r="G314" s="36">
        <v>1460.3666666666663</v>
      </c>
      <c r="H314" s="36">
        <v>1539.1666666666665</v>
      </c>
      <c r="I314" s="36">
        <v>1556.7833333333333</v>
      </c>
      <c r="J314" s="36">
        <v>1578.5666666666666</v>
      </c>
      <c r="K314" s="31">
        <v>1535</v>
      </c>
      <c r="L314" s="31">
        <v>1495.6</v>
      </c>
      <c r="M314" s="31">
        <v>4.1792899999999999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1746.8</v>
      </c>
      <c r="D315" s="36">
        <v>1699.8166666666666</v>
      </c>
      <c r="E315" s="36">
        <v>1643.0833333333333</v>
      </c>
      <c r="F315" s="36">
        <v>1539.3666666666666</v>
      </c>
      <c r="G315" s="36">
        <v>1482.6333333333332</v>
      </c>
      <c r="H315" s="36">
        <v>1803.5333333333333</v>
      </c>
      <c r="I315" s="36">
        <v>1860.2666666666669</v>
      </c>
      <c r="J315" s="36">
        <v>1963.9833333333333</v>
      </c>
      <c r="K315" s="31">
        <v>1756.55</v>
      </c>
      <c r="L315" s="31">
        <v>1596.1</v>
      </c>
      <c r="M315" s="31">
        <v>49.866689999999998</v>
      </c>
      <c r="N315" s="1"/>
      <c r="O315" s="1"/>
    </row>
    <row r="316" spans="1:15" ht="12.75" customHeight="1">
      <c r="A316" s="33">
        <v>306</v>
      </c>
      <c r="B316" s="53" t="s">
        <v>877</v>
      </c>
      <c r="C316" s="31">
        <v>657.25</v>
      </c>
      <c r="D316" s="36">
        <v>659.48333333333335</v>
      </c>
      <c r="E316" s="36">
        <v>651.9666666666667</v>
      </c>
      <c r="F316" s="36">
        <v>646.68333333333339</v>
      </c>
      <c r="G316" s="36">
        <v>639.16666666666674</v>
      </c>
      <c r="H316" s="36">
        <v>664.76666666666665</v>
      </c>
      <c r="I316" s="36">
        <v>672.2833333333333</v>
      </c>
      <c r="J316" s="36">
        <v>677.56666666666661</v>
      </c>
      <c r="K316" s="31">
        <v>667</v>
      </c>
      <c r="L316" s="31">
        <v>654.20000000000005</v>
      </c>
      <c r="M316" s="31">
        <v>2.8660399999999999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306.60000000000002</v>
      </c>
      <c r="D317" s="36">
        <v>305.43333333333334</v>
      </c>
      <c r="E317" s="36">
        <v>302.06666666666666</v>
      </c>
      <c r="F317" s="36">
        <v>297.5333333333333</v>
      </c>
      <c r="G317" s="36">
        <v>294.16666666666663</v>
      </c>
      <c r="H317" s="36">
        <v>309.9666666666667</v>
      </c>
      <c r="I317" s="36">
        <v>313.33333333333337</v>
      </c>
      <c r="J317" s="36">
        <v>317.86666666666673</v>
      </c>
      <c r="K317" s="31">
        <v>308.8</v>
      </c>
      <c r="L317" s="31">
        <v>300.89999999999998</v>
      </c>
      <c r="M317" s="31">
        <v>20.604849999999999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2875.85</v>
      </c>
      <c r="D318" s="36">
        <v>2869.3833333333332</v>
      </c>
      <c r="E318" s="36">
        <v>2844.7166666666662</v>
      </c>
      <c r="F318" s="36">
        <v>2813.583333333333</v>
      </c>
      <c r="G318" s="36">
        <v>2788.9166666666661</v>
      </c>
      <c r="H318" s="36">
        <v>2900.5166666666664</v>
      </c>
      <c r="I318" s="36">
        <v>2925.1833333333334</v>
      </c>
      <c r="J318" s="36">
        <v>2956.3166666666666</v>
      </c>
      <c r="K318" s="31">
        <v>2894.05</v>
      </c>
      <c r="L318" s="31">
        <v>2838.25</v>
      </c>
      <c r="M318" s="31">
        <v>17.185009999999998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460.5</v>
      </c>
      <c r="D319" s="36">
        <v>461.7</v>
      </c>
      <c r="E319" s="36">
        <v>453.7</v>
      </c>
      <c r="F319" s="36">
        <v>446.9</v>
      </c>
      <c r="G319" s="36">
        <v>438.9</v>
      </c>
      <c r="H319" s="36">
        <v>468.5</v>
      </c>
      <c r="I319" s="36">
        <v>476.5</v>
      </c>
      <c r="J319" s="36">
        <v>483.3</v>
      </c>
      <c r="K319" s="31">
        <v>469.7</v>
      </c>
      <c r="L319" s="31">
        <v>454.9</v>
      </c>
      <c r="M319" s="31">
        <v>1.5917600000000001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603.1</v>
      </c>
      <c r="D320" s="36">
        <v>602.76666666666677</v>
      </c>
      <c r="E320" s="36">
        <v>598.33333333333348</v>
      </c>
      <c r="F320" s="36">
        <v>593.56666666666672</v>
      </c>
      <c r="G320" s="36">
        <v>589.13333333333344</v>
      </c>
      <c r="H320" s="36">
        <v>607.53333333333353</v>
      </c>
      <c r="I320" s="36">
        <v>611.9666666666667</v>
      </c>
      <c r="J320" s="36">
        <v>616.73333333333358</v>
      </c>
      <c r="K320" s="31">
        <v>607.20000000000005</v>
      </c>
      <c r="L320" s="31">
        <v>598</v>
      </c>
      <c r="M320" s="31">
        <v>1.0712299999999999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211.74</v>
      </c>
      <c r="D321" s="36">
        <v>211.99</v>
      </c>
      <c r="E321" s="36">
        <v>209.35000000000002</v>
      </c>
      <c r="F321" s="36">
        <v>206.96</v>
      </c>
      <c r="G321" s="36">
        <v>204.32000000000002</v>
      </c>
      <c r="H321" s="36">
        <v>214.38000000000002</v>
      </c>
      <c r="I321" s="36">
        <v>217.02</v>
      </c>
      <c r="J321" s="36">
        <v>219.41000000000003</v>
      </c>
      <c r="K321" s="31">
        <v>214.63</v>
      </c>
      <c r="L321" s="31">
        <v>209.6</v>
      </c>
      <c r="M321" s="31">
        <v>98.829300000000003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215.92</v>
      </c>
      <c r="D322" s="36">
        <v>215.37333333333331</v>
      </c>
      <c r="E322" s="36">
        <v>213.74666666666661</v>
      </c>
      <c r="F322" s="36">
        <v>211.5733333333333</v>
      </c>
      <c r="G322" s="36">
        <v>209.9466666666666</v>
      </c>
      <c r="H322" s="36">
        <v>217.54666666666662</v>
      </c>
      <c r="I322" s="36">
        <v>219.17333333333335</v>
      </c>
      <c r="J322" s="36">
        <v>221.34666666666664</v>
      </c>
      <c r="K322" s="31">
        <v>217</v>
      </c>
      <c r="L322" s="31">
        <v>213.2</v>
      </c>
      <c r="M322" s="31">
        <v>14.91018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2160.85</v>
      </c>
      <c r="D323" s="36">
        <v>2150.75</v>
      </c>
      <c r="E323" s="36">
        <v>2132.1</v>
      </c>
      <c r="F323" s="36">
        <v>2103.35</v>
      </c>
      <c r="G323" s="36">
        <v>2084.6999999999998</v>
      </c>
      <c r="H323" s="36">
        <v>2179.5</v>
      </c>
      <c r="I323" s="36">
        <v>2198.1499999999996</v>
      </c>
      <c r="J323" s="36">
        <v>2226.9</v>
      </c>
      <c r="K323" s="31">
        <v>2169.4</v>
      </c>
      <c r="L323" s="31">
        <v>2122</v>
      </c>
      <c r="M323" s="31">
        <v>3.66052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620.5</v>
      </c>
      <c r="D324" s="36">
        <v>619.20000000000005</v>
      </c>
      <c r="E324" s="36">
        <v>615.50000000000011</v>
      </c>
      <c r="F324" s="36">
        <v>610.50000000000011</v>
      </c>
      <c r="G324" s="36">
        <v>606.80000000000018</v>
      </c>
      <c r="H324" s="36">
        <v>624.20000000000005</v>
      </c>
      <c r="I324" s="36">
        <v>627.89999999999986</v>
      </c>
      <c r="J324" s="36">
        <v>632.9</v>
      </c>
      <c r="K324" s="31">
        <v>622.9</v>
      </c>
      <c r="L324" s="31">
        <v>614.20000000000005</v>
      </c>
      <c r="M324" s="31">
        <v>21.382639999999999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12108.65</v>
      </c>
      <c r="D325" s="36">
        <v>12124.733333333332</v>
      </c>
      <c r="E325" s="36">
        <v>11989.466666666664</v>
      </c>
      <c r="F325" s="36">
        <v>11870.283333333331</v>
      </c>
      <c r="G325" s="36">
        <v>11735.016666666663</v>
      </c>
      <c r="H325" s="36">
        <v>12243.916666666664</v>
      </c>
      <c r="I325" s="36">
        <v>12379.183333333331</v>
      </c>
      <c r="J325" s="36">
        <v>12498.366666666665</v>
      </c>
      <c r="K325" s="31">
        <v>12260</v>
      </c>
      <c r="L325" s="31">
        <v>12005.55</v>
      </c>
      <c r="M325" s="31">
        <v>11.349259999999999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2805.4</v>
      </c>
      <c r="D326" s="36">
        <v>2787.15</v>
      </c>
      <c r="E326" s="36">
        <v>2732.3</v>
      </c>
      <c r="F326" s="36">
        <v>2659.2000000000003</v>
      </c>
      <c r="G326" s="36">
        <v>2604.3500000000004</v>
      </c>
      <c r="H326" s="36">
        <v>2860.25</v>
      </c>
      <c r="I326" s="36">
        <v>2915.0999999999995</v>
      </c>
      <c r="J326" s="36">
        <v>2988.2</v>
      </c>
      <c r="K326" s="31">
        <v>2842</v>
      </c>
      <c r="L326" s="31">
        <v>2714.05</v>
      </c>
      <c r="M326" s="31">
        <v>1.6620200000000001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995.7</v>
      </c>
      <c r="D327" s="36">
        <v>989.36666666666667</v>
      </c>
      <c r="E327" s="36">
        <v>977.83333333333337</v>
      </c>
      <c r="F327" s="36">
        <v>959.9666666666667</v>
      </c>
      <c r="G327" s="36">
        <v>948.43333333333339</v>
      </c>
      <c r="H327" s="36">
        <v>1007.2333333333333</v>
      </c>
      <c r="I327" s="36">
        <v>1018.7666666666667</v>
      </c>
      <c r="J327" s="36">
        <v>1036.6333333333332</v>
      </c>
      <c r="K327" s="31">
        <v>1000.9</v>
      </c>
      <c r="L327" s="31">
        <v>971.5</v>
      </c>
      <c r="M327" s="31">
        <v>20.950060000000001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955.8</v>
      </c>
      <c r="D328" s="36">
        <v>947.21666666666658</v>
      </c>
      <c r="E328" s="36">
        <v>934.53333333333319</v>
      </c>
      <c r="F328" s="36">
        <v>913.26666666666665</v>
      </c>
      <c r="G328" s="36">
        <v>900.58333333333326</v>
      </c>
      <c r="H328" s="36">
        <v>968.48333333333312</v>
      </c>
      <c r="I328" s="36">
        <v>981.16666666666652</v>
      </c>
      <c r="J328" s="36">
        <v>1002.4333333333331</v>
      </c>
      <c r="K328" s="31">
        <v>959.9</v>
      </c>
      <c r="L328" s="31">
        <v>925.95</v>
      </c>
      <c r="M328" s="31">
        <v>9.9806600000000003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4393.8999999999996</v>
      </c>
      <c r="D329" s="36">
        <v>4333.3</v>
      </c>
      <c r="E329" s="36">
        <v>4242.75</v>
      </c>
      <c r="F329" s="36">
        <v>4091.5999999999995</v>
      </c>
      <c r="G329" s="36">
        <v>4001.0499999999993</v>
      </c>
      <c r="H329" s="36">
        <v>4484.4500000000007</v>
      </c>
      <c r="I329" s="36">
        <v>4575.0000000000018</v>
      </c>
      <c r="J329" s="36">
        <v>4726.1500000000015</v>
      </c>
      <c r="K329" s="31">
        <v>4423.8500000000004</v>
      </c>
      <c r="L329" s="31">
        <v>4182.1499999999996</v>
      </c>
      <c r="M329" s="31">
        <v>51.008180000000003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686.45</v>
      </c>
      <c r="D330" s="36">
        <v>685.26666666666677</v>
      </c>
      <c r="E330" s="36">
        <v>681.53333333333353</v>
      </c>
      <c r="F330" s="36">
        <v>676.61666666666679</v>
      </c>
      <c r="G330" s="36">
        <v>672.88333333333355</v>
      </c>
      <c r="H330" s="36">
        <v>690.18333333333351</v>
      </c>
      <c r="I330" s="36">
        <v>693.91666666666686</v>
      </c>
      <c r="J330" s="36">
        <v>698.83333333333348</v>
      </c>
      <c r="K330" s="31">
        <v>689</v>
      </c>
      <c r="L330" s="31">
        <v>680.35</v>
      </c>
      <c r="M330" s="31">
        <v>0.33187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1237.45</v>
      </c>
      <c r="D331" s="36">
        <v>1235.8333333333333</v>
      </c>
      <c r="E331" s="36">
        <v>1216.6666666666665</v>
      </c>
      <c r="F331" s="36">
        <v>1195.8833333333332</v>
      </c>
      <c r="G331" s="36">
        <v>1176.7166666666665</v>
      </c>
      <c r="H331" s="36">
        <v>1256.6166666666666</v>
      </c>
      <c r="I331" s="36">
        <v>1275.7833333333331</v>
      </c>
      <c r="J331" s="36">
        <v>1296.5666666666666</v>
      </c>
      <c r="K331" s="31">
        <v>1255</v>
      </c>
      <c r="L331" s="31">
        <v>1215.05</v>
      </c>
      <c r="M331" s="31">
        <v>0.40921000000000002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2054.65</v>
      </c>
      <c r="D332" s="36">
        <v>2032.0666666666668</v>
      </c>
      <c r="E332" s="36">
        <v>2001.8333333333335</v>
      </c>
      <c r="F332" s="36">
        <v>1949.0166666666667</v>
      </c>
      <c r="G332" s="36">
        <v>1918.7833333333333</v>
      </c>
      <c r="H332" s="36">
        <v>2084.8833333333337</v>
      </c>
      <c r="I332" s="36">
        <v>2115.1166666666668</v>
      </c>
      <c r="J332" s="36">
        <v>2167.9333333333338</v>
      </c>
      <c r="K332" s="31">
        <v>2062.3000000000002</v>
      </c>
      <c r="L332" s="31">
        <v>1979.25</v>
      </c>
      <c r="M332" s="31">
        <v>3.4982500000000001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496.45</v>
      </c>
      <c r="D333" s="36">
        <v>490.66666666666669</v>
      </c>
      <c r="E333" s="36">
        <v>483.78333333333336</v>
      </c>
      <c r="F333" s="36">
        <v>471.11666666666667</v>
      </c>
      <c r="G333" s="36">
        <v>464.23333333333335</v>
      </c>
      <c r="H333" s="36">
        <v>503.33333333333337</v>
      </c>
      <c r="I333" s="36">
        <v>510.2166666666667</v>
      </c>
      <c r="J333" s="36">
        <v>522.88333333333344</v>
      </c>
      <c r="K333" s="31">
        <v>497.55</v>
      </c>
      <c r="L333" s="31">
        <v>478</v>
      </c>
      <c r="M333" s="31">
        <v>8.6226000000000003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74.209999999999994</v>
      </c>
      <c r="D334" s="36">
        <v>74.739999999999995</v>
      </c>
      <c r="E334" s="36">
        <v>73.47999999999999</v>
      </c>
      <c r="F334" s="36">
        <v>72.75</v>
      </c>
      <c r="G334" s="36">
        <v>71.489999999999995</v>
      </c>
      <c r="H334" s="36">
        <v>75.469999999999985</v>
      </c>
      <c r="I334" s="36">
        <v>76.73</v>
      </c>
      <c r="J334" s="36">
        <v>77.45999999999998</v>
      </c>
      <c r="K334" s="31">
        <v>76</v>
      </c>
      <c r="L334" s="31">
        <v>74.010000000000005</v>
      </c>
      <c r="M334" s="31">
        <v>68.870170000000002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591.5</v>
      </c>
      <c r="D335" s="36">
        <v>595.35</v>
      </c>
      <c r="E335" s="36">
        <v>576.15000000000009</v>
      </c>
      <c r="F335" s="36">
        <v>560.80000000000007</v>
      </c>
      <c r="G335" s="36">
        <v>541.60000000000014</v>
      </c>
      <c r="H335" s="36">
        <v>610.70000000000005</v>
      </c>
      <c r="I335" s="36">
        <v>629.90000000000009</v>
      </c>
      <c r="J335" s="36">
        <v>645.25</v>
      </c>
      <c r="K335" s="31">
        <v>614.54999999999995</v>
      </c>
      <c r="L335" s="31">
        <v>580</v>
      </c>
      <c r="M335" s="31">
        <v>18.136569999999999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2494.9</v>
      </c>
      <c r="D336" s="36">
        <v>2498.8333333333335</v>
      </c>
      <c r="E336" s="36">
        <v>2453.8666666666668</v>
      </c>
      <c r="F336" s="36">
        <v>2412.8333333333335</v>
      </c>
      <c r="G336" s="36">
        <v>2367.8666666666668</v>
      </c>
      <c r="H336" s="36">
        <v>2539.8666666666668</v>
      </c>
      <c r="I336" s="36">
        <v>2584.833333333333</v>
      </c>
      <c r="J336" s="36">
        <v>2625.8666666666668</v>
      </c>
      <c r="K336" s="31">
        <v>2543.8000000000002</v>
      </c>
      <c r="L336" s="31">
        <v>2457.8000000000002</v>
      </c>
      <c r="M336" s="31">
        <v>12.87527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3900.95</v>
      </c>
      <c r="D337" s="36">
        <v>3906.0666666666671</v>
      </c>
      <c r="E337" s="36">
        <v>3872.1833333333343</v>
      </c>
      <c r="F337" s="36">
        <v>3843.4166666666674</v>
      </c>
      <c r="G337" s="36">
        <v>3809.5333333333347</v>
      </c>
      <c r="H337" s="36">
        <v>3934.8333333333339</v>
      </c>
      <c r="I337" s="36">
        <v>3968.7166666666662</v>
      </c>
      <c r="J337" s="36">
        <v>3997.4833333333336</v>
      </c>
      <c r="K337" s="31">
        <v>3939.95</v>
      </c>
      <c r="L337" s="31">
        <v>3877.3</v>
      </c>
      <c r="M337" s="31">
        <v>2.5469599999999999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1788.6</v>
      </c>
      <c r="D338" s="36">
        <v>1796.9333333333332</v>
      </c>
      <c r="E338" s="36">
        <v>1774.0166666666664</v>
      </c>
      <c r="F338" s="36">
        <v>1759.4333333333332</v>
      </c>
      <c r="G338" s="36">
        <v>1736.5166666666664</v>
      </c>
      <c r="H338" s="36">
        <v>1811.5166666666664</v>
      </c>
      <c r="I338" s="36">
        <v>1834.4333333333329</v>
      </c>
      <c r="J338" s="36">
        <v>1849.0166666666664</v>
      </c>
      <c r="K338" s="31">
        <v>1819.85</v>
      </c>
      <c r="L338" s="31">
        <v>1782.35</v>
      </c>
      <c r="M338" s="31">
        <v>6.2654899999999998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1198.95</v>
      </c>
      <c r="D339" s="36">
        <v>1196.8333333333335</v>
      </c>
      <c r="E339" s="36">
        <v>1164.7666666666669</v>
      </c>
      <c r="F339" s="36">
        <v>1130.5833333333335</v>
      </c>
      <c r="G339" s="36">
        <v>1098.5166666666669</v>
      </c>
      <c r="H339" s="36">
        <v>1231.0166666666669</v>
      </c>
      <c r="I339" s="36">
        <v>1263.0833333333335</v>
      </c>
      <c r="J339" s="36">
        <v>1297.2666666666669</v>
      </c>
      <c r="K339" s="31">
        <v>1228.9000000000001</v>
      </c>
      <c r="L339" s="31">
        <v>1162.6500000000001</v>
      </c>
      <c r="M339" s="31">
        <v>15.79575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156.6</v>
      </c>
      <c r="D340" s="36">
        <v>157.62666666666667</v>
      </c>
      <c r="E340" s="36">
        <v>154.77333333333334</v>
      </c>
      <c r="F340" s="36">
        <v>152.94666666666669</v>
      </c>
      <c r="G340" s="36">
        <v>150.09333333333336</v>
      </c>
      <c r="H340" s="36">
        <v>159.45333333333332</v>
      </c>
      <c r="I340" s="36">
        <v>162.30666666666667</v>
      </c>
      <c r="J340" s="36">
        <v>164.1333333333333</v>
      </c>
      <c r="K340" s="31">
        <v>160.47999999999999</v>
      </c>
      <c r="L340" s="31">
        <v>155.80000000000001</v>
      </c>
      <c r="M340" s="31">
        <v>121.94658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321.05</v>
      </c>
      <c r="D341" s="36">
        <v>320.08333333333331</v>
      </c>
      <c r="E341" s="36">
        <v>316.51666666666665</v>
      </c>
      <c r="F341" s="36">
        <v>311.98333333333335</v>
      </c>
      <c r="G341" s="36">
        <v>308.41666666666669</v>
      </c>
      <c r="H341" s="36">
        <v>324.61666666666662</v>
      </c>
      <c r="I341" s="36">
        <v>328.18333333333334</v>
      </c>
      <c r="J341" s="36">
        <v>332.71666666666658</v>
      </c>
      <c r="K341" s="31">
        <v>323.64999999999998</v>
      </c>
      <c r="L341" s="31">
        <v>315.55</v>
      </c>
      <c r="M341" s="31">
        <v>44.04983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100.1</v>
      </c>
      <c r="D342" s="36">
        <v>100.38666666666666</v>
      </c>
      <c r="E342" s="36">
        <v>99.523333333333312</v>
      </c>
      <c r="F342" s="36">
        <v>98.946666666666658</v>
      </c>
      <c r="G342" s="36">
        <v>98.083333333333314</v>
      </c>
      <c r="H342" s="36">
        <v>100.96333333333331</v>
      </c>
      <c r="I342" s="36">
        <v>101.82666666666665</v>
      </c>
      <c r="J342" s="36">
        <v>102.40333333333331</v>
      </c>
      <c r="K342" s="31">
        <v>101.25</v>
      </c>
      <c r="L342" s="31">
        <v>99.81</v>
      </c>
      <c r="M342" s="31">
        <v>209.49761000000001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244.14</v>
      </c>
      <c r="D343" s="36">
        <v>241.88</v>
      </c>
      <c r="E343" s="36">
        <v>238.51</v>
      </c>
      <c r="F343" s="36">
        <v>232.88</v>
      </c>
      <c r="G343" s="36">
        <v>229.51</v>
      </c>
      <c r="H343" s="36">
        <v>247.51</v>
      </c>
      <c r="I343" s="36">
        <v>250.88</v>
      </c>
      <c r="J343" s="36">
        <v>256.51</v>
      </c>
      <c r="K343" s="31">
        <v>245.25</v>
      </c>
      <c r="L343" s="31">
        <v>236.25</v>
      </c>
      <c r="M343" s="31">
        <v>40.75347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251.6</v>
      </c>
      <c r="D344" s="36">
        <v>249.50333333333333</v>
      </c>
      <c r="E344" s="36">
        <v>246.75666666666666</v>
      </c>
      <c r="F344" s="36">
        <v>241.91333333333333</v>
      </c>
      <c r="G344" s="36">
        <v>239.16666666666666</v>
      </c>
      <c r="H344" s="36">
        <v>254.34666666666666</v>
      </c>
      <c r="I344" s="36">
        <v>257.09333333333336</v>
      </c>
      <c r="J344" s="36">
        <v>261.93666666666667</v>
      </c>
      <c r="K344" s="31">
        <v>252.25</v>
      </c>
      <c r="L344" s="31">
        <v>244.66</v>
      </c>
      <c r="M344" s="31">
        <v>244.00032999999999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57.66</v>
      </c>
      <c r="D345" s="36">
        <v>57.493333333333332</v>
      </c>
      <c r="E345" s="36">
        <v>57.006666666666668</v>
      </c>
      <c r="F345" s="36">
        <v>56.353333333333339</v>
      </c>
      <c r="G345" s="36">
        <v>55.866666666666674</v>
      </c>
      <c r="H345" s="36">
        <v>58.146666666666661</v>
      </c>
      <c r="I345" s="36">
        <v>58.633333333333326</v>
      </c>
      <c r="J345" s="36">
        <v>59.286666666666655</v>
      </c>
      <c r="K345" s="31">
        <v>57.98</v>
      </c>
      <c r="L345" s="31">
        <v>56.84</v>
      </c>
      <c r="M345" s="31">
        <v>51.94699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369.75</v>
      </c>
      <c r="D346" s="36">
        <v>373.18333333333334</v>
      </c>
      <c r="E346" s="36">
        <v>364.36666666666667</v>
      </c>
      <c r="F346" s="36">
        <v>358.98333333333335</v>
      </c>
      <c r="G346" s="36">
        <v>350.16666666666669</v>
      </c>
      <c r="H346" s="36">
        <v>378.56666666666666</v>
      </c>
      <c r="I346" s="36">
        <v>387.38333333333338</v>
      </c>
      <c r="J346" s="36">
        <v>392.76666666666665</v>
      </c>
      <c r="K346" s="31">
        <v>382</v>
      </c>
      <c r="L346" s="31">
        <v>367.8</v>
      </c>
      <c r="M346" s="31">
        <v>233.89211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1216.0999999999999</v>
      </c>
      <c r="D347" s="36">
        <v>1214.8333333333333</v>
      </c>
      <c r="E347" s="36">
        <v>1203.6666666666665</v>
      </c>
      <c r="F347" s="36">
        <v>1191.2333333333333</v>
      </c>
      <c r="G347" s="36">
        <v>1180.0666666666666</v>
      </c>
      <c r="H347" s="36">
        <v>1227.2666666666664</v>
      </c>
      <c r="I347" s="36">
        <v>1238.4333333333329</v>
      </c>
      <c r="J347" s="36">
        <v>1250.8666666666663</v>
      </c>
      <c r="K347" s="31">
        <v>1226</v>
      </c>
      <c r="L347" s="31">
        <v>1202.4000000000001</v>
      </c>
      <c r="M347" s="31">
        <v>3.9815499999999999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191.32</v>
      </c>
      <c r="D348" s="36">
        <v>190.34333333333333</v>
      </c>
      <c r="E348" s="36">
        <v>188.38666666666666</v>
      </c>
      <c r="F348" s="36">
        <v>185.45333333333332</v>
      </c>
      <c r="G348" s="36">
        <v>183.49666666666664</v>
      </c>
      <c r="H348" s="36">
        <v>193.27666666666667</v>
      </c>
      <c r="I348" s="36">
        <v>195.23333333333332</v>
      </c>
      <c r="J348" s="36">
        <v>198.16666666666669</v>
      </c>
      <c r="K348" s="31">
        <v>192.3</v>
      </c>
      <c r="L348" s="31">
        <v>187.41</v>
      </c>
      <c r="M348" s="31">
        <v>123.93035999999999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3621</v>
      </c>
      <c r="D349" s="36">
        <v>3614.9</v>
      </c>
      <c r="E349" s="36">
        <v>3575.15</v>
      </c>
      <c r="F349" s="36">
        <v>3529.3</v>
      </c>
      <c r="G349" s="36">
        <v>3489.55</v>
      </c>
      <c r="H349" s="36">
        <v>3660.75</v>
      </c>
      <c r="I349" s="36">
        <v>3700.5</v>
      </c>
      <c r="J349" s="36">
        <v>3746.35</v>
      </c>
      <c r="K349" s="31">
        <v>3654.65</v>
      </c>
      <c r="L349" s="31">
        <v>3569.05</v>
      </c>
      <c r="M349" s="31">
        <v>2.6630600000000002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2568.1</v>
      </c>
      <c r="D350" s="36">
        <v>2572.0666666666666</v>
      </c>
      <c r="E350" s="36">
        <v>2553.0333333333333</v>
      </c>
      <c r="F350" s="36">
        <v>2537.9666666666667</v>
      </c>
      <c r="G350" s="36">
        <v>2518.9333333333334</v>
      </c>
      <c r="H350" s="36">
        <v>2587.1333333333332</v>
      </c>
      <c r="I350" s="36">
        <v>2606.1666666666661</v>
      </c>
      <c r="J350" s="36">
        <v>2621.2333333333331</v>
      </c>
      <c r="K350" s="31">
        <v>2591.1</v>
      </c>
      <c r="L350" s="31">
        <v>2557</v>
      </c>
      <c r="M350" s="31">
        <v>9.2451399999999992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82.19</v>
      </c>
      <c r="D351" s="36">
        <v>81.943333333333328</v>
      </c>
      <c r="E351" s="36">
        <v>80.48666666666665</v>
      </c>
      <c r="F351" s="36">
        <v>78.783333333333317</v>
      </c>
      <c r="G351" s="36">
        <v>77.32666666666664</v>
      </c>
      <c r="H351" s="36">
        <v>83.646666666666661</v>
      </c>
      <c r="I351" s="36">
        <v>85.103333333333339</v>
      </c>
      <c r="J351" s="36">
        <v>86.806666666666672</v>
      </c>
      <c r="K351" s="31">
        <v>83.4</v>
      </c>
      <c r="L351" s="31">
        <v>80.239999999999995</v>
      </c>
      <c r="M351" s="31">
        <v>14.02745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663.75</v>
      </c>
      <c r="D352" s="36">
        <v>660.76666666666677</v>
      </c>
      <c r="E352" s="36">
        <v>649.88333333333355</v>
      </c>
      <c r="F352" s="36">
        <v>636.01666666666677</v>
      </c>
      <c r="G352" s="36">
        <v>625.13333333333355</v>
      </c>
      <c r="H352" s="36">
        <v>674.63333333333355</v>
      </c>
      <c r="I352" s="36">
        <v>685.51666666666677</v>
      </c>
      <c r="J352" s="36">
        <v>699.38333333333355</v>
      </c>
      <c r="K352" s="31">
        <v>671.65</v>
      </c>
      <c r="L352" s="31">
        <v>646.9</v>
      </c>
      <c r="M352" s="31">
        <v>6.2119299999999997</v>
      </c>
      <c r="N352" s="1"/>
      <c r="O352" s="1"/>
    </row>
    <row r="353" spans="1:15" ht="12.75" customHeight="1">
      <c r="A353" s="33">
        <v>343</v>
      </c>
      <c r="B353" s="53" t="s">
        <v>878</v>
      </c>
      <c r="C353" s="31">
        <v>4969.55</v>
      </c>
      <c r="D353" s="36">
        <v>5023.8499999999995</v>
      </c>
      <c r="E353" s="36">
        <v>4897.6999999999989</v>
      </c>
      <c r="F353" s="36">
        <v>4825.8499999999995</v>
      </c>
      <c r="G353" s="36">
        <v>4699.6999999999989</v>
      </c>
      <c r="H353" s="36">
        <v>5095.6999999999989</v>
      </c>
      <c r="I353" s="36">
        <v>5221.8499999999985</v>
      </c>
      <c r="J353" s="36">
        <v>5293.6999999999989</v>
      </c>
      <c r="K353" s="31">
        <v>5150</v>
      </c>
      <c r="L353" s="31">
        <v>4952</v>
      </c>
      <c r="M353" s="31">
        <v>0.48198999999999997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371.5</v>
      </c>
      <c r="D354" s="36">
        <v>368.38333333333338</v>
      </c>
      <c r="E354" s="36">
        <v>360.26666666666677</v>
      </c>
      <c r="F354" s="36">
        <v>349.03333333333336</v>
      </c>
      <c r="G354" s="36">
        <v>340.91666666666674</v>
      </c>
      <c r="H354" s="36">
        <v>379.61666666666679</v>
      </c>
      <c r="I354" s="36">
        <v>387.73333333333346</v>
      </c>
      <c r="J354" s="36">
        <v>398.96666666666681</v>
      </c>
      <c r="K354" s="31">
        <v>376.5</v>
      </c>
      <c r="L354" s="31">
        <v>357.15</v>
      </c>
      <c r="M354" s="31">
        <v>14.8643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1774.75</v>
      </c>
      <c r="D355" s="36">
        <v>1773.5333333333335</v>
      </c>
      <c r="E355" s="36">
        <v>1752.2166666666672</v>
      </c>
      <c r="F355" s="36">
        <v>1729.6833333333336</v>
      </c>
      <c r="G355" s="36">
        <v>1708.3666666666672</v>
      </c>
      <c r="H355" s="36">
        <v>1796.0666666666671</v>
      </c>
      <c r="I355" s="36">
        <v>1817.3833333333332</v>
      </c>
      <c r="J355" s="36">
        <v>1839.916666666667</v>
      </c>
      <c r="K355" s="31">
        <v>1794.85</v>
      </c>
      <c r="L355" s="31">
        <v>1751</v>
      </c>
      <c r="M355" s="31">
        <v>7.6448999999999998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272.95</v>
      </c>
      <c r="D356" s="36">
        <v>273.45</v>
      </c>
      <c r="E356" s="36">
        <v>271.09999999999997</v>
      </c>
      <c r="F356" s="36">
        <v>269.25</v>
      </c>
      <c r="G356" s="36">
        <v>266.89999999999998</v>
      </c>
      <c r="H356" s="36">
        <v>275.29999999999995</v>
      </c>
      <c r="I356" s="36">
        <v>277.64999999999998</v>
      </c>
      <c r="J356" s="36">
        <v>279.49999999999994</v>
      </c>
      <c r="K356" s="31">
        <v>275.8</v>
      </c>
      <c r="L356" s="31">
        <v>271.60000000000002</v>
      </c>
      <c r="M356" s="31">
        <v>117.50972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713.85</v>
      </c>
      <c r="D357" s="36">
        <v>717.63333333333321</v>
      </c>
      <c r="E357" s="36">
        <v>701.26666666666642</v>
      </c>
      <c r="F357" s="36">
        <v>688.68333333333317</v>
      </c>
      <c r="G357" s="36">
        <v>672.31666666666638</v>
      </c>
      <c r="H357" s="36">
        <v>730.21666666666647</v>
      </c>
      <c r="I357" s="36">
        <v>746.58333333333326</v>
      </c>
      <c r="J357" s="36">
        <v>759.16666666666652</v>
      </c>
      <c r="K357" s="31">
        <v>734</v>
      </c>
      <c r="L357" s="31">
        <v>705.05</v>
      </c>
      <c r="M357" s="31">
        <v>35.167099999999998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1840.65</v>
      </c>
      <c r="D358" s="36">
        <v>1823.6666666666667</v>
      </c>
      <c r="E358" s="36">
        <v>1782.3333333333335</v>
      </c>
      <c r="F358" s="36">
        <v>1724.0166666666667</v>
      </c>
      <c r="G358" s="36">
        <v>1682.6833333333334</v>
      </c>
      <c r="H358" s="36">
        <v>1881.9833333333336</v>
      </c>
      <c r="I358" s="36">
        <v>1923.3166666666671</v>
      </c>
      <c r="J358" s="36">
        <v>1981.6333333333337</v>
      </c>
      <c r="K358" s="31">
        <v>1865</v>
      </c>
      <c r="L358" s="31">
        <v>1765.35</v>
      </c>
      <c r="M358" s="31">
        <v>18.776599999999998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411.85</v>
      </c>
      <c r="D359" s="36">
        <v>412.84999999999997</v>
      </c>
      <c r="E359" s="36">
        <v>401.99999999999994</v>
      </c>
      <c r="F359" s="36">
        <v>392.15</v>
      </c>
      <c r="G359" s="36">
        <v>381.29999999999995</v>
      </c>
      <c r="H359" s="36">
        <v>422.69999999999993</v>
      </c>
      <c r="I359" s="36">
        <v>433.54999999999995</v>
      </c>
      <c r="J359" s="36">
        <v>443.39999999999992</v>
      </c>
      <c r="K359" s="31">
        <v>423.7</v>
      </c>
      <c r="L359" s="31">
        <v>403</v>
      </c>
      <c r="M359" s="31">
        <v>40.613700000000001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10194.25</v>
      </c>
      <c r="D360" s="36">
        <v>10168.133333333333</v>
      </c>
      <c r="E360" s="36">
        <v>9916.2666666666664</v>
      </c>
      <c r="F360" s="36">
        <v>9638.2833333333328</v>
      </c>
      <c r="G360" s="36">
        <v>9386.4166666666661</v>
      </c>
      <c r="H360" s="36">
        <v>10446.116666666667</v>
      </c>
      <c r="I360" s="36">
        <v>10697.983333333332</v>
      </c>
      <c r="J360" s="36">
        <v>10975.966666666667</v>
      </c>
      <c r="K360" s="31">
        <v>10420</v>
      </c>
      <c r="L360" s="31">
        <v>9890.15</v>
      </c>
      <c r="M360" s="31">
        <v>8.8301300000000005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1517.15</v>
      </c>
      <c r="D361" s="36">
        <v>1486.7833333333335</v>
      </c>
      <c r="E361" s="36">
        <v>1430.5666666666671</v>
      </c>
      <c r="F361" s="36">
        <v>1343.9833333333336</v>
      </c>
      <c r="G361" s="36">
        <v>1287.7666666666671</v>
      </c>
      <c r="H361" s="36">
        <v>1573.366666666667</v>
      </c>
      <c r="I361" s="36">
        <v>1629.5833333333337</v>
      </c>
      <c r="J361" s="36">
        <v>1716.166666666667</v>
      </c>
      <c r="K361" s="31">
        <v>1543</v>
      </c>
      <c r="L361" s="31">
        <v>1400.2</v>
      </c>
      <c r="M361" s="31">
        <v>38.959380000000003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257.39999999999998</v>
      </c>
      <c r="D362" s="36">
        <v>256.95</v>
      </c>
      <c r="E362" s="36">
        <v>255</v>
      </c>
      <c r="F362" s="36">
        <v>252.60000000000002</v>
      </c>
      <c r="G362" s="36">
        <v>250.65000000000003</v>
      </c>
      <c r="H362" s="36">
        <v>259.34999999999997</v>
      </c>
      <c r="I362" s="36">
        <v>261.2999999999999</v>
      </c>
      <c r="J362" s="36">
        <v>263.69999999999993</v>
      </c>
      <c r="K362" s="31">
        <v>258.89999999999998</v>
      </c>
      <c r="L362" s="31">
        <v>254.55</v>
      </c>
      <c r="M362" s="31">
        <v>12.59783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3815.65</v>
      </c>
      <c r="D363" s="36">
        <v>3809.5</v>
      </c>
      <c r="E363" s="36">
        <v>3775</v>
      </c>
      <c r="F363" s="36">
        <v>3734.35</v>
      </c>
      <c r="G363" s="36">
        <v>3699.85</v>
      </c>
      <c r="H363" s="36">
        <v>3850.15</v>
      </c>
      <c r="I363" s="36">
        <v>3884.65</v>
      </c>
      <c r="J363" s="36">
        <v>3925.3</v>
      </c>
      <c r="K363" s="31">
        <v>3844</v>
      </c>
      <c r="L363" s="31">
        <v>3768.85</v>
      </c>
      <c r="M363" s="31">
        <v>2.4492600000000002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800.25</v>
      </c>
      <c r="D364" s="36">
        <v>794.41666666666663</v>
      </c>
      <c r="E364" s="36">
        <v>786.33333333333326</v>
      </c>
      <c r="F364" s="36">
        <v>772.41666666666663</v>
      </c>
      <c r="G364" s="36">
        <v>764.33333333333326</v>
      </c>
      <c r="H364" s="36">
        <v>808.33333333333326</v>
      </c>
      <c r="I364" s="36">
        <v>816.41666666666652</v>
      </c>
      <c r="J364" s="36">
        <v>830.33333333333326</v>
      </c>
      <c r="K364" s="31">
        <v>802.5</v>
      </c>
      <c r="L364" s="31">
        <v>780.5</v>
      </c>
      <c r="M364" s="31">
        <v>11.375489999999999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479.65</v>
      </c>
      <c r="D365" s="36">
        <v>480.81666666666661</v>
      </c>
      <c r="E365" s="36">
        <v>475.23333333333323</v>
      </c>
      <c r="F365" s="36">
        <v>470.81666666666661</v>
      </c>
      <c r="G365" s="36">
        <v>465.23333333333323</v>
      </c>
      <c r="H365" s="36">
        <v>485.23333333333323</v>
      </c>
      <c r="I365" s="36">
        <v>490.81666666666661</v>
      </c>
      <c r="J365" s="36">
        <v>495.23333333333323</v>
      </c>
      <c r="K365" s="31">
        <v>486.4</v>
      </c>
      <c r="L365" s="31">
        <v>476.4</v>
      </c>
      <c r="M365" s="31">
        <v>5.3464799999999997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1497.8</v>
      </c>
      <c r="D366" s="36">
        <v>1481.3166666666668</v>
      </c>
      <c r="E366" s="36">
        <v>1449.6333333333337</v>
      </c>
      <c r="F366" s="36">
        <v>1401.4666666666669</v>
      </c>
      <c r="G366" s="36">
        <v>1369.7833333333338</v>
      </c>
      <c r="H366" s="36">
        <v>1529.4833333333336</v>
      </c>
      <c r="I366" s="36">
        <v>1561.1666666666665</v>
      </c>
      <c r="J366" s="36">
        <v>1609.3333333333335</v>
      </c>
      <c r="K366" s="31">
        <v>1513</v>
      </c>
      <c r="L366" s="31">
        <v>1433.15</v>
      </c>
      <c r="M366" s="31">
        <v>28.38402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39046.550000000003</v>
      </c>
      <c r="D367" s="36">
        <v>38982.183333333334</v>
      </c>
      <c r="E367" s="36">
        <v>38664.366666666669</v>
      </c>
      <c r="F367" s="36">
        <v>38282.183333333334</v>
      </c>
      <c r="G367" s="36">
        <v>37964.366666666669</v>
      </c>
      <c r="H367" s="36">
        <v>39364.366666666669</v>
      </c>
      <c r="I367" s="36">
        <v>39682.183333333334</v>
      </c>
      <c r="J367" s="36">
        <v>40064.366666666669</v>
      </c>
      <c r="K367" s="31">
        <v>39300</v>
      </c>
      <c r="L367" s="31">
        <v>38600</v>
      </c>
      <c r="M367" s="31">
        <v>0.15870000000000001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1699.35</v>
      </c>
      <c r="D368" s="36">
        <v>1679.1166666666668</v>
      </c>
      <c r="E368" s="36">
        <v>1636.2333333333336</v>
      </c>
      <c r="F368" s="36">
        <v>1573.1166666666668</v>
      </c>
      <c r="G368" s="36">
        <v>1530.2333333333336</v>
      </c>
      <c r="H368" s="36">
        <v>1742.2333333333336</v>
      </c>
      <c r="I368" s="36">
        <v>1785.1166666666668</v>
      </c>
      <c r="J368" s="36">
        <v>1848.2333333333336</v>
      </c>
      <c r="K368" s="31">
        <v>1722</v>
      </c>
      <c r="L368" s="31">
        <v>1616</v>
      </c>
      <c r="M368" s="31">
        <v>31.255490000000002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4496.1499999999996</v>
      </c>
      <c r="D369" s="36">
        <v>4424.0999999999995</v>
      </c>
      <c r="E369" s="36">
        <v>4299.2499999999991</v>
      </c>
      <c r="F369" s="36">
        <v>4102.3499999999995</v>
      </c>
      <c r="G369" s="36">
        <v>3977.4999999999991</v>
      </c>
      <c r="H369" s="36">
        <v>4620.9999999999991</v>
      </c>
      <c r="I369" s="36">
        <v>4745.8499999999995</v>
      </c>
      <c r="J369" s="36">
        <v>4942.7499999999991</v>
      </c>
      <c r="K369" s="31">
        <v>4548.95</v>
      </c>
      <c r="L369" s="31">
        <v>4227.2</v>
      </c>
      <c r="M369" s="31">
        <v>17.485199999999999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333.8</v>
      </c>
      <c r="D370" s="36">
        <v>333.55</v>
      </c>
      <c r="E370" s="36">
        <v>331.45000000000005</v>
      </c>
      <c r="F370" s="36">
        <v>329.1</v>
      </c>
      <c r="G370" s="36">
        <v>327.00000000000006</v>
      </c>
      <c r="H370" s="36">
        <v>335.90000000000003</v>
      </c>
      <c r="I370" s="36">
        <v>338.00000000000006</v>
      </c>
      <c r="J370" s="36">
        <v>340.35</v>
      </c>
      <c r="K370" s="31">
        <v>335.65</v>
      </c>
      <c r="L370" s="31">
        <v>331.2</v>
      </c>
      <c r="M370" s="31">
        <v>48.325180000000003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3571.4</v>
      </c>
      <c r="D371" s="36">
        <v>3571.4333333333329</v>
      </c>
      <c r="E371" s="36">
        <v>3520.766666666666</v>
      </c>
      <c r="F371" s="36">
        <v>3470.1333333333332</v>
      </c>
      <c r="G371" s="36">
        <v>3419.4666666666662</v>
      </c>
      <c r="H371" s="36">
        <v>3622.0666666666657</v>
      </c>
      <c r="I371" s="36">
        <v>3672.7333333333327</v>
      </c>
      <c r="J371" s="36">
        <v>3723.3666666666654</v>
      </c>
      <c r="K371" s="31">
        <v>3622.1</v>
      </c>
      <c r="L371" s="31">
        <v>3520.8</v>
      </c>
      <c r="M371" s="31">
        <v>3.1338499999999998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3121.4</v>
      </c>
      <c r="D372" s="36">
        <v>3133.7333333333336</v>
      </c>
      <c r="E372" s="36">
        <v>3095.666666666667</v>
      </c>
      <c r="F372" s="36">
        <v>3069.9333333333334</v>
      </c>
      <c r="G372" s="36">
        <v>3031.8666666666668</v>
      </c>
      <c r="H372" s="36">
        <v>3159.4666666666672</v>
      </c>
      <c r="I372" s="36">
        <v>3197.5333333333338</v>
      </c>
      <c r="J372" s="36">
        <v>3223.2666666666673</v>
      </c>
      <c r="K372" s="31">
        <v>3171.8</v>
      </c>
      <c r="L372" s="31">
        <v>3108</v>
      </c>
      <c r="M372" s="31">
        <v>2.40293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922.9</v>
      </c>
      <c r="D373" s="36">
        <v>925.88333333333333</v>
      </c>
      <c r="E373" s="36">
        <v>913.26666666666665</v>
      </c>
      <c r="F373" s="36">
        <v>903.63333333333333</v>
      </c>
      <c r="G373" s="36">
        <v>891.01666666666665</v>
      </c>
      <c r="H373" s="36">
        <v>935.51666666666665</v>
      </c>
      <c r="I373" s="36">
        <v>948.13333333333321</v>
      </c>
      <c r="J373" s="36">
        <v>957.76666666666665</v>
      </c>
      <c r="K373" s="31">
        <v>938.5</v>
      </c>
      <c r="L373" s="31">
        <v>916.25</v>
      </c>
      <c r="M373" s="31">
        <v>11.969480000000001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158.31</v>
      </c>
      <c r="D374" s="36">
        <v>157.88999999999999</v>
      </c>
      <c r="E374" s="36">
        <v>156.68999999999997</v>
      </c>
      <c r="F374" s="36">
        <v>155.07</v>
      </c>
      <c r="G374" s="36">
        <v>153.86999999999998</v>
      </c>
      <c r="H374" s="36">
        <v>159.50999999999996</v>
      </c>
      <c r="I374" s="36">
        <v>160.71</v>
      </c>
      <c r="J374" s="36">
        <v>162.32999999999996</v>
      </c>
      <c r="K374" s="31">
        <v>159.09</v>
      </c>
      <c r="L374" s="31">
        <v>156.27000000000001</v>
      </c>
      <c r="M374" s="31">
        <v>16.009460000000001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1983.95</v>
      </c>
      <c r="D375" s="36">
        <v>1970.8500000000001</v>
      </c>
      <c r="E375" s="36">
        <v>1948.1500000000003</v>
      </c>
      <c r="F375" s="36">
        <v>1912.3500000000001</v>
      </c>
      <c r="G375" s="36">
        <v>1889.6500000000003</v>
      </c>
      <c r="H375" s="36">
        <v>2006.6500000000003</v>
      </c>
      <c r="I375" s="36">
        <v>2029.3500000000001</v>
      </c>
      <c r="J375" s="36">
        <v>2065.1500000000005</v>
      </c>
      <c r="K375" s="31">
        <v>1993.55</v>
      </c>
      <c r="L375" s="31">
        <v>1935.05</v>
      </c>
      <c r="M375" s="31">
        <v>0.48419000000000001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6735.95</v>
      </c>
      <c r="D376" s="36">
        <v>6739.9833333333336</v>
      </c>
      <c r="E376" s="36">
        <v>6699.9666666666672</v>
      </c>
      <c r="F376" s="36">
        <v>6663.9833333333336</v>
      </c>
      <c r="G376" s="36">
        <v>6623.9666666666672</v>
      </c>
      <c r="H376" s="36">
        <v>6775.9666666666672</v>
      </c>
      <c r="I376" s="36">
        <v>6815.9833333333336</v>
      </c>
      <c r="J376" s="36">
        <v>6851.9666666666672</v>
      </c>
      <c r="K376" s="31">
        <v>6780</v>
      </c>
      <c r="L376" s="31">
        <v>6704</v>
      </c>
      <c r="M376" s="31">
        <v>4.8837400000000004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422</v>
      </c>
      <c r="D377" s="36">
        <v>419.2166666666667</v>
      </c>
      <c r="E377" s="36">
        <v>415.78333333333342</v>
      </c>
      <c r="F377" s="36">
        <v>409.56666666666672</v>
      </c>
      <c r="G377" s="36">
        <v>406.13333333333344</v>
      </c>
      <c r="H377" s="36">
        <v>425.43333333333339</v>
      </c>
      <c r="I377" s="36">
        <v>428.86666666666667</v>
      </c>
      <c r="J377" s="36">
        <v>435.08333333333337</v>
      </c>
      <c r="K377" s="31">
        <v>422.65</v>
      </c>
      <c r="L377" s="31">
        <v>413</v>
      </c>
      <c r="M377" s="31">
        <v>19.31325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501.25</v>
      </c>
      <c r="D378" s="36">
        <v>496.93333333333334</v>
      </c>
      <c r="E378" s="36">
        <v>490.86666666666667</v>
      </c>
      <c r="F378" s="36">
        <v>480.48333333333335</v>
      </c>
      <c r="G378" s="36">
        <v>474.41666666666669</v>
      </c>
      <c r="H378" s="36">
        <v>507.31666666666666</v>
      </c>
      <c r="I378" s="36">
        <v>513.38333333333344</v>
      </c>
      <c r="J378" s="36">
        <v>523.76666666666665</v>
      </c>
      <c r="K378" s="31">
        <v>503</v>
      </c>
      <c r="L378" s="31">
        <v>486.55</v>
      </c>
      <c r="M378" s="31">
        <v>168.66460000000001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329.6</v>
      </c>
      <c r="D379" s="36">
        <v>328.86666666666667</v>
      </c>
      <c r="E379" s="36">
        <v>325.98333333333335</v>
      </c>
      <c r="F379" s="36">
        <v>322.36666666666667</v>
      </c>
      <c r="G379" s="36">
        <v>319.48333333333335</v>
      </c>
      <c r="H379" s="36">
        <v>332.48333333333335</v>
      </c>
      <c r="I379" s="36">
        <v>335.36666666666667</v>
      </c>
      <c r="J379" s="36">
        <v>338.98333333333335</v>
      </c>
      <c r="K379" s="31">
        <v>331.75</v>
      </c>
      <c r="L379" s="31">
        <v>325.25</v>
      </c>
      <c r="M379" s="31">
        <v>119.59181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742.75</v>
      </c>
      <c r="D380" s="36">
        <v>742.88333333333333</v>
      </c>
      <c r="E380" s="36">
        <v>730.86666666666667</v>
      </c>
      <c r="F380" s="36">
        <v>718.98333333333335</v>
      </c>
      <c r="G380" s="36">
        <v>706.9666666666667</v>
      </c>
      <c r="H380" s="36">
        <v>754.76666666666665</v>
      </c>
      <c r="I380" s="36">
        <v>766.7833333333333</v>
      </c>
      <c r="J380" s="36">
        <v>778.66666666666663</v>
      </c>
      <c r="K380" s="31">
        <v>754.9</v>
      </c>
      <c r="L380" s="31">
        <v>731</v>
      </c>
      <c r="M380" s="31">
        <v>20.311409999999999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1840.4</v>
      </c>
      <c r="D381" s="36">
        <v>1852.4333333333334</v>
      </c>
      <c r="E381" s="36">
        <v>1811.4666666666667</v>
      </c>
      <c r="F381" s="36">
        <v>1782.5333333333333</v>
      </c>
      <c r="G381" s="36">
        <v>1741.5666666666666</v>
      </c>
      <c r="H381" s="36">
        <v>1881.3666666666668</v>
      </c>
      <c r="I381" s="36">
        <v>1922.3333333333335</v>
      </c>
      <c r="J381" s="36">
        <v>1951.2666666666669</v>
      </c>
      <c r="K381" s="31">
        <v>1893.4</v>
      </c>
      <c r="L381" s="31">
        <v>1823.5</v>
      </c>
      <c r="M381" s="31">
        <v>11.434749999999999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683.4</v>
      </c>
      <c r="D382" s="36">
        <v>684.88333333333333</v>
      </c>
      <c r="E382" s="36">
        <v>677.26666666666665</v>
      </c>
      <c r="F382" s="36">
        <v>671.13333333333333</v>
      </c>
      <c r="G382" s="36">
        <v>663.51666666666665</v>
      </c>
      <c r="H382" s="36">
        <v>691.01666666666665</v>
      </c>
      <c r="I382" s="36">
        <v>698.63333333333321</v>
      </c>
      <c r="J382" s="36">
        <v>704.76666666666665</v>
      </c>
      <c r="K382" s="31">
        <v>692.5</v>
      </c>
      <c r="L382" s="31">
        <v>678.75</v>
      </c>
      <c r="M382" s="31">
        <v>1.90656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176.95</v>
      </c>
      <c r="D383" s="36">
        <v>177.06666666666663</v>
      </c>
      <c r="E383" s="36">
        <v>173.30333333333326</v>
      </c>
      <c r="F383" s="36">
        <v>169.65666666666661</v>
      </c>
      <c r="G383" s="36">
        <v>165.89333333333323</v>
      </c>
      <c r="H383" s="36">
        <v>180.71333333333328</v>
      </c>
      <c r="I383" s="36">
        <v>184.47666666666666</v>
      </c>
      <c r="J383" s="36">
        <v>188.12333333333331</v>
      </c>
      <c r="K383" s="31">
        <v>180.83</v>
      </c>
      <c r="L383" s="31">
        <v>173.42</v>
      </c>
      <c r="M383" s="31">
        <v>6.7595599999999996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16730.75</v>
      </c>
      <c r="D384" s="36">
        <v>16676.766666666666</v>
      </c>
      <c r="E384" s="36">
        <v>16474.033333333333</v>
      </c>
      <c r="F384" s="36">
        <v>16217.316666666666</v>
      </c>
      <c r="G384" s="36">
        <v>16014.583333333332</v>
      </c>
      <c r="H384" s="36">
        <v>16933.483333333334</v>
      </c>
      <c r="I384" s="36">
        <v>17136.216666666664</v>
      </c>
      <c r="J384" s="36">
        <v>17392.933333333334</v>
      </c>
      <c r="K384" s="31">
        <v>16879.5</v>
      </c>
      <c r="L384" s="31">
        <v>16420.05</v>
      </c>
      <c r="M384" s="31">
        <v>4.607E-2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122.46</v>
      </c>
      <c r="D385" s="36">
        <v>122.61</v>
      </c>
      <c r="E385" s="36">
        <v>121.61</v>
      </c>
      <c r="F385" s="36">
        <v>120.76</v>
      </c>
      <c r="G385" s="36">
        <v>119.76</v>
      </c>
      <c r="H385" s="36">
        <v>123.46</v>
      </c>
      <c r="I385" s="36">
        <v>124.46</v>
      </c>
      <c r="J385" s="36">
        <v>125.30999999999999</v>
      </c>
      <c r="K385" s="31">
        <v>123.61</v>
      </c>
      <c r="L385" s="31">
        <v>121.76</v>
      </c>
      <c r="M385" s="31">
        <v>440.39186000000001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634.85</v>
      </c>
      <c r="D386" s="36">
        <v>628.29999999999995</v>
      </c>
      <c r="E386" s="36">
        <v>605.59999999999991</v>
      </c>
      <c r="F386" s="36">
        <v>576.34999999999991</v>
      </c>
      <c r="G386" s="36">
        <v>553.64999999999986</v>
      </c>
      <c r="H386" s="36">
        <v>657.55</v>
      </c>
      <c r="I386" s="36">
        <v>680.25</v>
      </c>
      <c r="J386" s="36">
        <v>709.5</v>
      </c>
      <c r="K386" s="31">
        <v>651</v>
      </c>
      <c r="L386" s="31">
        <v>599.04999999999995</v>
      </c>
      <c r="M386" s="31">
        <v>6.7520800000000003</v>
      </c>
      <c r="N386" s="1"/>
      <c r="O386" s="1"/>
    </row>
    <row r="387" spans="1:15" ht="12.75" customHeight="1">
      <c r="A387" s="33">
        <v>377</v>
      </c>
      <c r="B387" s="53" t="s">
        <v>879</v>
      </c>
      <c r="C387" s="31">
        <v>1760.55</v>
      </c>
      <c r="D387" s="36">
        <v>1755.25</v>
      </c>
      <c r="E387" s="36">
        <v>1741.5</v>
      </c>
      <c r="F387" s="36">
        <v>1722.45</v>
      </c>
      <c r="G387" s="36">
        <v>1708.7</v>
      </c>
      <c r="H387" s="36">
        <v>1774.3</v>
      </c>
      <c r="I387" s="36">
        <v>1788.05</v>
      </c>
      <c r="J387" s="36">
        <v>1807.1</v>
      </c>
      <c r="K387" s="31">
        <v>1769</v>
      </c>
      <c r="L387" s="31">
        <v>1736.2</v>
      </c>
      <c r="M387" s="31">
        <v>0.73299000000000003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264.60000000000002</v>
      </c>
      <c r="D388" s="36">
        <v>264.23333333333335</v>
      </c>
      <c r="E388" s="36">
        <v>262.4666666666667</v>
      </c>
      <c r="F388" s="36">
        <v>260.33333333333337</v>
      </c>
      <c r="G388" s="36">
        <v>258.56666666666672</v>
      </c>
      <c r="H388" s="36">
        <v>266.36666666666667</v>
      </c>
      <c r="I388" s="36">
        <v>268.13333333333333</v>
      </c>
      <c r="J388" s="36">
        <v>270.26666666666665</v>
      </c>
      <c r="K388" s="31">
        <v>266</v>
      </c>
      <c r="L388" s="31">
        <v>262.10000000000002</v>
      </c>
      <c r="M388" s="31">
        <v>22.37886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550.65</v>
      </c>
      <c r="D389" s="36">
        <v>543.30000000000007</v>
      </c>
      <c r="E389" s="36">
        <v>533.60000000000014</v>
      </c>
      <c r="F389" s="36">
        <v>516.55000000000007</v>
      </c>
      <c r="G389" s="36">
        <v>506.85000000000014</v>
      </c>
      <c r="H389" s="36">
        <v>560.35000000000014</v>
      </c>
      <c r="I389" s="36">
        <v>570.05000000000018</v>
      </c>
      <c r="J389" s="36">
        <v>587.10000000000014</v>
      </c>
      <c r="K389" s="31">
        <v>553</v>
      </c>
      <c r="L389" s="31">
        <v>526.25</v>
      </c>
      <c r="M389" s="31">
        <v>228.72489999999999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642.65</v>
      </c>
      <c r="D390" s="36">
        <v>643.05000000000007</v>
      </c>
      <c r="E390" s="36">
        <v>638.70000000000016</v>
      </c>
      <c r="F390" s="36">
        <v>634.75000000000011</v>
      </c>
      <c r="G390" s="36">
        <v>630.4000000000002</v>
      </c>
      <c r="H390" s="36">
        <v>647.00000000000011</v>
      </c>
      <c r="I390" s="36">
        <v>651.35</v>
      </c>
      <c r="J390" s="36">
        <v>655.30000000000007</v>
      </c>
      <c r="K390" s="31">
        <v>647.4</v>
      </c>
      <c r="L390" s="31">
        <v>639.1</v>
      </c>
      <c r="M390" s="31">
        <v>0.79832999999999998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691.75</v>
      </c>
      <c r="D391" s="36">
        <v>691.54999999999984</v>
      </c>
      <c r="E391" s="36">
        <v>686.24999999999966</v>
      </c>
      <c r="F391" s="36">
        <v>680.74999999999977</v>
      </c>
      <c r="G391" s="36">
        <v>675.44999999999959</v>
      </c>
      <c r="H391" s="36">
        <v>697.04999999999973</v>
      </c>
      <c r="I391" s="36">
        <v>702.34999999999991</v>
      </c>
      <c r="J391" s="36">
        <v>707.8499999999998</v>
      </c>
      <c r="K391" s="31">
        <v>696.85</v>
      </c>
      <c r="L391" s="31">
        <v>686.05</v>
      </c>
      <c r="M391" s="31">
        <v>6.8221100000000003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1780.05</v>
      </c>
      <c r="D392" s="36">
        <v>1776.2666666666667</v>
      </c>
      <c r="E392" s="36">
        <v>1760.7333333333333</v>
      </c>
      <c r="F392" s="36">
        <v>1741.4166666666667</v>
      </c>
      <c r="G392" s="36">
        <v>1725.8833333333334</v>
      </c>
      <c r="H392" s="36">
        <v>1795.5833333333333</v>
      </c>
      <c r="I392" s="36">
        <v>1811.1166666666666</v>
      </c>
      <c r="J392" s="36">
        <v>1830.4333333333332</v>
      </c>
      <c r="K392" s="31">
        <v>1791.8</v>
      </c>
      <c r="L392" s="31">
        <v>1756.95</v>
      </c>
      <c r="M392" s="31">
        <v>0.84613000000000005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415</v>
      </c>
      <c r="D393" s="36">
        <v>416.59999999999997</v>
      </c>
      <c r="E393" s="36">
        <v>411.89999999999992</v>
      </c>
      <c r="F393" s="36">
        <v>408.79999999999995</v>
      </c>
      <c r="G393" s="36">
        <v>404.09999999999991</v>
      </c>
      <c r="H393" s="36">
        <v>419.69999999999993</v>
      </c>
      <c r="I393" s="36">
        <v>424.4</v>
      </c>
      <c r="J393" s="36">
        <v>427.49999999999994</v>
      </c>
      <c r="K393" s="31">
        <v>421.3</v>
      </c>
      <c r="L393" s="31">
        <v>413.5</v>
      </c>
      <c r="M393" s="31">
        <v>101.90705</v>
      </c>
      <c r="N393" s="1"/>
      <c r="O393" s="1"/>
    </row>
    <row r="394" spans="1:15" ht="12.75" customHeight="1">
      <c r="A394" s="33">
        <v>384</v>
      </c>
      <c r="B394" s="53" t="s">
        <v>880</v>
      </c>
      <c r="C394" s="31">
        <v>472.15</v>
      </c>
      <c r="D394" s="36">
        <v>473.48333333333335</v>
      </c>
      <c r="E394" s="36">
        <v>462.16666666666669</v>
      </c>
      <c r="F394" s="36">
        <v>452.18333333333334</v>
      </c>
      <c r="G394" s="36">
        <v>440.86666666666667</v>
      </c>
      <c r="H394" s="36">
        <v>483.4666666666667</v>
      </c>
      <c r="I394" s="36">
        <v>494.7833333333333</v>
      </c>
      <c r="J394" s="36">
        <v>504.76666666666671</v>
      </c>
      <c r="K394" s="31">
        <v>484.8</v>
      </c>
      <c r="L394" s="31">
        <v>463.5</v>
      </c>
      <c r="M394" s="31">
        <v>79.34442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1256.3499999999999</v>
      </c>
      <c r="D395" s="36">
        <v>1255.1333333333332</v>
      </c>
      <c r="E395" s="36">
        <v>1244.2666666666664</v>
      </c>
      <c r="F395" s="36">
        <v>1232.1833333333332</v>
      </c>
      <c r="G395" s="36">
        <v>1221.3166666666664</v>
      </c>
      <c r="H395" s="36">
        <v>1267.2166666666665</v>
      </c>
      <c r="I395" s="36">
        <v>1278.0833333333333</v>
      </c>
      <c r="J395" s="36">
        <v>1290.1666666666665</v>
      </c>
      <c r="K395" s="31">
        <v>1266</v>
      </c>
      <c r="L395" s="31">
        <v>1243.05</v>
      </c>
      <c r="M395" s="31">
        <v>0.35321999999999998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285.75</v>
      </c>
      <c r="D396" s="36">
        <v>285.46666666666664</v>
      </c>
      <c r="E396" s="36">
        <v>282.0333333333333</v>
      </c>
      <c r="F396" s="36">
        <v>278.31666666666666</v>
      </c>
      <c r="G396" s="36">
        <v>274.88333333333333</v>
      </c>
      <c r="H396" s="36">
        <v>289.18333333333328</v>
      </c>
      <c r="I396" s="36">
        <v>292.61666666666656</v>
      </c>
      <c r="J396" s="36">
        <v>296.33333333333326</v>
      </c>
      <c r="K396" s="31">
        <v>288.89999999999998</v>
      </c>
      <c r="L396" s="31">
        <v>281.75</v>
      </c>
      <c r="M396" s="31">
        <v>3.6191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912.1</v>
      </c>
      <c r="D397" s="36">
        <v>905</v>
      </c>
      <c r="E397" s="36">
        <v>891.05</v>
      </c>
      <c r="F397" s="36">
        <v>870</v>
      </c>
      <c r="G397" s="36">
        <v>856.05</v>
      </c>
      <c r="H397" s="36">
        <v>926.05</v>
      </c>
      <c r="I397" s="36">
        <v>940</v>
      </c>
      <c r="J397" s="36">
        <v>961.05</v>
      </c>
      <c r="K397" s="31">
        <v>918.95</v>
      </c>
      <c r="L397" s="31">
        <v>883.95</v>
      </c>
      <c r="M397" s="31">
        <v>5.8046600000000002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197</v>
      </c>
      <c r="D398" s="36">
        <v>196.96666666666667</v>
      </c>
      <c r="E398" s="36">
        <v>192.13333333333333</v>
      </c>
      <c r="F398" s="36">
        <v>187.26666666666665</v>
      </c>
      <c r="G398" s="36">
        <v>182.43333333333331</v>
      </c>
      <c r="H398" s="36">
        <v>201.83333333333334</v>
      </c>
      <c r="I398" s="36">
        <v>206.66666666666666</v>
      </c>
      <c r="J398" s="36">
        <v>211.53333333333336</v>
      </c>
      <c r="K398" s="31">
        <v>201.8</v>
      </c>
      <c r="L398" s="31">
        <v>192.1</v>
      </c>
      <c r="M398" s="31">
        <v>174.49096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3657.85</v>
      </c>
      <c r="D399" s="36">
        <v>3655.1666666666665</v>
      </c>
      <c r="E399" s="36">
        <v>3611.333333333333</v>
      </c>
      <c r="F399" s="36">
        <v>3564.8166666666666</v>
      </c>
      <c r="G399" s="36">
        <v>3520.9833333333331</v>
      </c>
      <c r="H399" s="36">
        <v>3701.6833333333329</v>
      </c>
      <c r="I399" s="36">
        <v>3745.516666666666</v>
      </c>
      <c r="J399" s="36">
        <v>3792.0333333333328</v>
      </c>
      <c r="K399" s="31">
        <v>3699</v>
      </c>
      <c r="L399" s="31">
        <v>3608.65</v>
      </c>
      <c r="M399" s="31">
        <v>0.16375999999999999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82.53</v>
      </c>
      <c r="D400" s="36">
        <v>83.199999999999989</v>
      </c>
      <c r="E400" s="36">
        <v>81.59999999999998</v>
      </c>
      <c r="F400" s="36">
        <v>80.669999999999987</v>
      </c>
      <c r="G400" s="36">
        <v>79.069999999999979</v>
      </c>
      <c r="H400" s="36">
        <v>84.129999999999981</v>
      </c>
      <c r="I400" s="36">
        <v>85.73</v>
      </c>
      <c r="J400" s="36">
        <v>86.659999999999982</v>
      </c>
      <c r="K400" s="31">
        <v>84.8</v>
      </c>
      <c r="L400" s="31">
        <v>82.27</v>
      </c>
      <c r="M400" s="31">
        <v>51.717919999999999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3043.35</v>
      </c>
      <c r="D401" s="36">
        <v>3039.4500000000003</v>
      </c>
      <c r="E401" s="36">
        <v>2928.9000000000005</v>
      </c>
      <c r="F401" s="36">
        <v>2814.4500000000003</v>
      </c>
      <c r="G401" s="36">
        <v>2703.9000000000005</v>
      </c>
      <c r="H401" s="36">
        <v>3153.9000000000005</v>
      </c>
      <c r="I401" s="36">
        <v>3264.4500000000007</v>
      </c>
      <c r="J401" s="36">
        <v>3378.9000000000005</v>
      </c>
      <c r="K401" s="31">
        <v>3150</v>
      </c>
      <c r="L401" s="31">
        <v>2925</v>
      </c>
      <c r="M401" s="31">
        <v>9.0505700000000004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222.75</v>
      </c>
      <c r="D402" s="36">
        <v>220.91666666666666</v>
      </c>
      <c r="E402" s="36">
        <v>216.83333333333331</v>
      </c>
      <c r="F402" s="36">
        <v>210.91666666666666</v>
      </c>
      <c r="G402" s="36">
        <v>206.83333333333331</v>
      </c>
      <c r="H402" s="36">
        <v>226.83333333333331</v>
      </c>
      <c r="I402" s="36">
        <v>230.91666666666663</v>
      </c>
      <c r="J402" s="36">
        <v>236.83333333333331</v>
      </c>
      <c r="K402" s="31">
        <v>225</v>
      </c>
      <c r="L402" s="31">
        <v>215</v>
      </c>
      <c r="M402" s="31">
        <v>36.723289999999999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3120.3</v>
      </c>
      <c r="D403" s="36">
        <v>3130.15</v>
      </c>
      <c r="E403" s="36">
        <v>3101.5</v>
      </c>
      <c r="F403" s="36">
        <v>3082.7</v>
      </c>
      <c r="G403" s="36">
        <v>3054.0499999999997</v>
      </c>
      <c r="H403" s="36">
        <v>3148.9500000000003</v>
      </c>
      <c r="I403" s="36">
        <v>3177.6000000000008</v>
      </c>
      <c r="J403" s="36">
        <v>3196.4000000000005</v>
      </c>
      <c r="K403" s="31">
        <v>3158.8</v>
      </c>
      <c r="L403" s="31">
        <v>3111.35</v>
      </c>
      <c r="M403" s="31">
        <v>38.62153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102.69</v>
      </c>
      <c r="D404" s="36">
        <v>102.21666666666665</v>
      </c>
      <c r="E404" s="36">
        <v>99.933333333333309</v>
      </c>
      <c r="F404" s="36">
        <v>97.176666666666648</v>
      </c>
      <c r="G404" s="36">
        <v>94.893333333333302</v>
      </c>
      <c r="H404" s="36">
        <v>104.97333333333331</v>
      </c>
      <c r="I404" s="36">
        <v>107.25666666666665</v>
      </c>
      <c r="J404" s="36">
        <v>110.01333333333332</v>
      </c>
      <c r="K404" s="31">
        <v>104.5</v>
      </c>
      <c r="L404" s="31">
        <v>99.46</v>
      </c>
      <c r="M404" s="31">
        <v>21.420839999999998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1835.95</v>
      </c>
      <c r="D405" s="36">
        <v>1849.9333333333334</v>
      </c>
      <c r="E405" s="36">
        <v>1789.1666666666667</v>
      </c>
      <c r="F405" s="36">
        <v>1742.3833333333334</v>
      </c>
      <c r="G405" s="36">
        <v>1681.6166666666668</v>
      </c>
      <c r="H405" s="36">
        <v>1896.7166666666667</v>
      </c>
      <c r="I405" s="36">
        <v>1957.4833333333331</v>
      </c>
      <c r="J405" s="36">
        <v>2004.2666666666667</v>
      </c>
      <c r="K405" s="31">
        <v>1910.7</v>
      </c>
      <c r="L405" s="31">
        <v>1803.15</v>
      </c>
      <c r="M405" s="31">
        <v>6.80769</v>
      </c>
      <c r="N405" s="1"/>
      <c r="O405" s="1"/>
    </row>
    <row r="406" spans="1:15" ht="12.75" customHeight="1">
      <c r="A406" s="33">
        <v>396</v>
      </c>
      <c r="B406" s="53" t="s">
        <v>881</v>
      </c>
      <c r="C406" s="31">
        <v>83.89</v>
      </c>
      <c r="D406" s="36">
        <v>83.460000000000008</v>
      </c>
      <c r="E406" s="36">
        <v>82.77000000000001</v>
      </c>
      <c r="F406" s="36">
        <v>81.650000000000006</v>
      </c>
      <c r="G406" s="36">
        <v>80.960000000000008</v>
      </c>
      <c r="H406" s="36">
        <v>84.580000000000013</v>
      </c>
      <c r="I406" s="36">
        <v>85.27000000000001</v>
      </c>
      <c r="J406" s="36">
        <v>86.390000000000015</v>
      </c>
      <c r="K406" s="31">
        <v>84.15</v>
      </c>
      <c r="L406" s="31">
        <v>82.34</v>
      </c>
      <c r="M406" s="31">
        <v>7.6778700000000004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723</v>
      </c>
      <c r="D407" s="36">
        <v>724.93333333333339</v>
      </c>
      <c r="E407" s="36">
        <v>720.16666666666674</v>
      </c>
      <c r="F407" s="36">
        <v>717.33333333333337</v>
      </c>
      <c r="G407" s="36">
        <v>712.56666666666672</v>
      </c>
      <c r="H407" s="36">
        <v>727.76666666666677</v>
      </c>
      <c r="I407" s="36">
        <v>732.53333333333342</v>
      </c>
      <c r="J407" s="36">
        <v>735.36666666666679</v>
      </c>
      <c r="K407" s="31">
        <v>729.7</v>
      </c>
      <c r="L407" s="31">
        <v>722.1</v>
      </c>
      <c r="M407" s="31">
        <v>11.89555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1501.85</v>
      </c>
      <c r="D408" s="36">
        <v>1498.55</v>
      </c>
      <c r="E408" s="36">
        <v>1485.1999999999998</v>
      </c>
      <c r="F408" s="36">
        <v>1468.55</v>
      </c>
      <c r="G408" s="36">
        <v>1455.1999999999998</v>
      </c>
      <c r="H408" s="36">
        <v>1515.1999999999998</v>
      </c>
      <c r="I408" s="36">
        <v>1528.5499999999997</v>
      </c>
      <c r="J408" s="36">
        <v>1545.1999999999998</v>
      </c>
      <c r="K408" s="31">
        <v>1511.9</v>
      </c>
      <c r="L408" s="31">
        <v>1481.9</v>
      </c>
      <c r="M408" s="31">
        <v>7.8856900000000003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131.78</v>
      </c>
      <c r="D409" s="36">
        <v>131.72999999999999</v>
      </c>
      <c r="E409" s="36">
        <v>130.55999999999997</v>
      </c>
      <c r="F409" s="36">
        <v>129.33999999999997</v>
      </c>
      <c r="G409" s="36">
        <v>128.16999999999996</v>
      </c>
      <c r="H409" s="36">
        <v>132.94999999999999</v>
      </c>
      <c r="I409" s="36">
        <v>134.12</v>
      </c>
      <c r="J409" s="36">
        <v>135.34</v>
      </c>
      <c r="K409" s="31">
        <v>132.9</v>
      </c>
      <c r="L409" s="31">
        <v>130.51</v>
      </c>
      <c r="M409" s="31">
        <v>84.317930000000004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6535.05</v>
      </c>
      <c r="D410" s="36">
        <v>6564.6500000000005</v>
      </c>
      <c r="E410" s="36">
        <v>6455.4000000000015</v>
      </c>
      <c r="F410" s="36">
        <v>6375.7500000000009</v>
      </c>
      <c r="G410" s="36">
        <v>6266.5000000000018</v>
      </c>
      <c r="H410" s="36">
        <v>6644.3000000000011</v>
      </c>
      <c r="I410" s="36">
        <v>6753.5499999999993</v>
      </c>
      <c r="J410" s="36">
        <v>6833.2000000000007</v>
      </c>
      <c r="K410" s="31">
        <v>6673.9</v>
      </c>
      <c r="L410" s="31">
        <v>6485</v>
      </c>
      <c r="M410" s="31">
        <v>0.45709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2462.4</v>
      </c>
      <c r="D411" s="36">
        <v>2449.6999999999998</v>
      </c>
      <c r="E411" s="36">
        <v>2428.3999999999996</v>
      </c>
      <c r="F411" s="36">
        <v>2394.3999999999996</v>
      </c>
      <c r="G411" s="36">
        <v>2373.0999999999995</v>
      </c>
      <c r="H411" s="36">
        <v>2483.6999999999998</v>
      </c>
      <c r="I411" s="36">
        <v>2505</v>
      </c>
      <c r="J411" s="36">
        <v>2539</v>
      </c>
      <c r="K411" s="31">
        <v>2471</v>
      </c>
      <c r="L411" s="31">
        <v>2415.6999999999998</v>
      </c>
      <c r="M411" s="31">
        <v>4.7159800000000001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2100.0500000000002</v>
      </c>
      <c r="D412" s="36">
        <v>2081.3666666666668</v>
      </c>
      <c r="E412" s="36">
        <v>2053.6833333333334</v>
      </c>
      <c r="F412" s="36">
        <v>2007.3166666666666</v>
      </c>
      <c r="G412" s="36">
        <v>1979.6333333333332</v>
      </c>
      <c r="H412" s="36">
        <v>2127.7333333333336</v>
      </c>
      <c r="I412" s="36">
        <v>2155.416666666667</v>
      </c>
      <c r="J412" s="36">
        <v>2201.7833333333338</v>
      </c>
      <c r="K412" s="31">
        <v>2109.0500000000002</v>
      </c>
      <c r="L412" s="31">
        <v>2035</v>
      </c>
      <c r="M412" s="31">
        <v>0.62329000000000001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196.75</v>
      </c>
      <c r="D413" s="36">
        <v>196.11</v>
      </c>
      <c r="E413" s="36">
        <v>192.73000000000002</v>
      </c>
      <c r="F413" s="36">
        <v>188.71</v>
      </c>
      <c r="G413" s="36">
        <v>185.33</v>
      </c>
      <c r="H413" s="36">
        <v>200.13000000000002</v>
      </c>
      <c r="I413" s="36">
        <v>203.51000000000002</v>
      </c>
      <c r="J413" s="36">
        <v>207.53000000000003</v>
      </c>
      <c r="K413" s="31">
        <v>199.49</v>
      </c>
      <c r="L413" s="31">
        <v>192.09</v>
      </c>
      <c r="M413" s="31">
        <v>388.71444000000002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6551.85</v>
      </c>
      <c r="D414" s="36">
        <v>6562.3166666666666</v>
      </c>
      <c r="E414" s="36">
        <v>6500.6333333333332</v>
      </c>
      <c r="F414" s="36">
        <v>6449.416666666667</v>
      </c>
      <c r="G414" s="36">
        <v>6387.7333333333336</v>
      </c>
      <c r="H414" s="36">
        <v>6613.5333333333328</v>
      </c>
      <c r="I414" s="36">
        <v>6675.2166666666653</v>
      </c>
      <c r="J414" s="36">
        <v>6726.4333333333325</v>
      </c>
      <c r="K414" s="31">
        <v>6624</v>
      </c>
      <c r="L414" s="31">
        <v>6511.1</v>
      </c>
      <c r="M414" s="31">
        <v>0.10481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1571.1</v>
      </c>
      <c r="D415" s="36">
        <v>1557.0166666666667</v>
      </c>
      <c r="E415" s="36">
        <v>1529.0833333333333</v>
      </c>
      <c r="F415" s="36">
        <v>1487.0666666666666</v>
      </c>
      <c r="G415" s="36">
        <v>1459.1333333333332</v>
      </c>
      <c r="H415" s="36">
        <v>1599.0333333333333</v>
      </c>
      <c r="I415" s="36">
        <v>1626.9666666666667</v>
      </c>
      <c r="J415" s="36">
        <v>1668.9833333333333</v>
      </c>
      <c r="K415" s="31">
        <v>1584.95</v>
      </c>
      <c r="L415" s="31">
        <v>1515</v>
      </c>
      <c r="M415" s="31">
        <v>0.73324999999999996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554</v>
      </c>
      <c r="D416" s="36">
        <v>557.43333333333328</v>
      </c>
      <c r="E416" s="36">
        <v>544.86666666666656</v>
      </c>
      <c r="F416" s="36">
        <v>535.73333333333323</v>
      </c>
      <c r="G416" s="36">
        <v>523.16666666666652</v>
      </c>
      <c r="H416" s="36">
        <v>566.56666666666661</v>
      </c>
      <c r="I416" s="36">
        <v>579.13333333333344</v>
      </c>
      <c r="J416" s="36">
        <v>588.26666666666665</v>
      </c>
      <c r="K416" s="31">
        <v>570</v>
      </c>
      <c r="L416" s="31">
        <v>548.29999999999995</v>
      </c>
      <c r="M416" s="31">
        <v>5.0545900000000001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4610.25</v>
      </c>
      <c r="D417" s="36">
        <v>4644.75</v>
      </c>
      <c r="E417" s="36">
        <v>4545.5</v>
      </c>
      <c r="F417" s="36">
        <v>4480.75</v>
      </c>
      <c r="G417" s="36">
        <v>4381.5</v>
      </c>
      <c r="H417" s="36">
        <v>4709.5</v>
      </c>
      <c r="I417" s="36">
        <v>4808.75</v>
      </c>
      <c r="J417" s="36">
        <v>4873.5</v>
      </c>
      <c r="K417" s="31">
        <v>4744</v>
      </c>
      <c r="L417" s="31">
        <v>4580</v>
      </c>
      <c r="M417" s="31">
        <v>1.9365399999999999</v>
      </c>
      <c r="N417" s="1"/>
      <c r="O417" s="1"/>
    </row>
    <row r="418" spans="1:15" ht="12.75" customHeight="1">
      <c r="A418" s="33">
        <v>408</v>
      </c>
      <c r="B418" s="53" t="s">
        <v>882</v>
      </c>
      <c r="C418" s="31">
        <v>904.65</v>
      </c>
      <c r="D418" s="36">
        <v>907.81666666666661</v>
      </c>
      <c r="E418" s="36">
        <v>874.73333333333323</v>
      </c>
      <c r="F418" s="36">
        <v>844.81666666666661</v>
      </c>
      <c r="G418" s="36">
        <v>811.73333333333323</v>
      </c>
      <c r="H418" s="36">
        <v>937.73333333333323</v>
      </c>
      <c r="I418" s="36">
        <v>970.81666666666672</v>
      </c>
      <c r="J418" s="36">
        <v>1000.7333333333332</v>
      </c>
      <c r="K418" s="31">
        <v>940.9</v>
      </c>
      <c r="L418" s="31">
        <v>877.9</v>
      </c>
      <c r="M418" s="31">
        <v>5.0763100000000003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28353.35</v>
      </c>
      <c r="D419" s="36">
        <v>28239.433333333334</v>
      </c>
      <c r="E419" s="36">
        <v>27863.916666666668</v>
      </c>
      <c r="F419" s="36">
        <v>27374.483333333334</v>
      </c>
      <c r="G419" s="36">
        <v>26998.966666666667</v>
      </c>
      <c r="H419" s="36">
        <v>28728.866666666669</v>
      </c>
      <c r="I419" s="36">
        <v>29104.383333333331</v>
      </c>
      <c r="J419" s="36">
        <v>29593.816666666669</v>
      </c>
      <c r="K419" s="31">
        <v>28614.95</v>
      </c>
      <c r="L419" s="31">
        <v>27750</v>
      </c>
      <c r="M419" s="31">
        <v>0.59357000000000004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49.12</v>
      </c>
      <c r="D420" s="36">
        <v>49.306666666666665</v>
      </c>
      <c r="E420" s="36">
        <v>48.533333333333331</v>
      </c>
      <c r="F420" s="36">
        <v>47.946666666666665</v>
      </c>
      <c r="G420" s="36">
        <v>47.173333333333332</v>
      </c>
      <c r="H420" s="36">
        <v>49.893333333333331</v>
      </c>
      <c r="I420" s="36">
        <v>50.666666666666657</v>
      </c>
      <c r="J420" s="36">
        <v>51.25333333333333</v>
      </c>
      <c r="K420" s="31">
        <v>50.08</v>
      </c>
      <c r="L420" s="31">
        <v>48.72</v>
      </c>
      <c r="M420" s="31">
        <v>144.42332999999999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2924.25</v>
      </c>
      <c r="D421" s="36">
        <v>2922.7666666666664</v>
      </c>
      <c r="E421" s="36">
        <v>2903.5333333333328</v>
      </c>
      <c r="F421" s="36">
        <v>2882.8166666666666</v>
      </c>
      <c r="G421" s="36">
        <v>2863.583333333333</v>
      </c>
      <c r="H421" s="36">
        <v>2943.4833333333327</v>
      </c>
      <c r="I421" s="36">
        <v>2962.7166666666662</v>
      </c>
      <c r="J421" s="36">
        <v>2983.4333333333325</v>
      </c>
      <c r="K421" s="31">
        <v>2942</v>
      </c>
      <c r="L421" s="31">
        <v>2902.05</v>
      </c>
      <c r="M421" s="31">
        <v>13.34666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715.1</v>
      </c>
      <c r="D422" s="36">
        <v>700.26666666666677</v>
      </c>
      <c r="E422" s="36">
        <v>680.53333333333353</v>
      </c>
      <c r="F422" s="36">
        <v>645.96666666666681</v>
      </c>
      <c r="G422" s="36">
        <v>626.23333333333358</v>
      </c>
      <c r="H422" s="36">
        <v>734.83333333333348</v>
      </c>
      <c r="I422" s="36">
        <v>754.56666666666683</v>
      </c>
      <c r="J422" s="36">
        <v>789.13333333333344</v>
      </c>
      <c r="K422" s="31">
        <v>720</v>
      </c>
      <c r="L422" s="31">
        <v>665.7</v>
      </c>
      <c r="M422" s="31">
        <v>29.616489999999999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7871.55</v>
      </c>
      <c r="D423" s="36">
        <v>7822.55</v>
      </c>
      <c r="E423" s="36">
        <v>7755.1</v>
      </c>
      <c r="F423" s="36">
        <v>7638.6500000000005</v>
      </c>
      <c r="G423" s="36">
        <v>7571.2000000000007</v>
      </c>
      <c r="H423" s="36">
        <v>7939</v>
      </c>
      <c r="I423" s="36">
        <v>8006.4499999999989</v>
      </c>
      <c r="J423" s="36">
        <v>8122.9</v>
      </c>
      <c r="K423" s="31">
        <v>7890</v>
      </c>
      <c r="L423" s="31">
        <v>7706.1</v>
      </c>
      <c r="M423" s="31">
        <v>3.4170400000000001</v>
      </c>
      <c r="N423" s="1"/>
      <c r="O423" s="1"/>
    </row>
    <row r="424" spans="1:15" ht="12.75" customHeight="1">
      <c r="A424" s="33">
        <v>414</v>
      </c>
      <c r="B424" s="53" t="s">
        <v>883</v>
      </c>
      <c r="C424" s="31">
        <v>1421.05</v>
      </c>
      <c r="D424" s="36">
        <v>1433.8</v>
      </c>
      <c r="E424" s="36">
        <v>1389.55</v>
      </c>
      <c r="F424" s="36">
        <v>1358.05</v>
      </c>
      <c r="G424" s="36">
        <v>1313.8</v>
      </c>
      <c r="H424" s="36">
        <v>1465.3</v>
      </c>
      <c r="I424" s="36">
        <v>1509.55</v>
      </c>
      <c r="J424" s="36">
        <v>1541.05</v>
      </c>
      <c r="K424" s="31">
        <v>1478.05</v>
      </c>
      <c r="L424" s="31">
        <v>1402.3</v>
      </c>
      <c r="M424" s="31">
        <v>9.0648400000000002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1908.7</v>
      </c>
      <c r="D425" s="36">
        <v>1929.8500000000001</v>
      </c>
      <c r="E425" s="36">
        <v>1874.9000000000003</v>
      </c>
      <c r="F425" s="36">
        <v>1841.1000000000001</v>
      </c>
      <c r="G425" s="36">
        <v>1786.1500000000003</v>
      </c>
      <c r="H425" s="36">
        <v>1963.6500000000003</v>
      </c>
      <c r="I425" s="36">
        <v>2018.6000000000001</v>
      </c>
      <c r="J425" s="36">
        <v>2052.4000000000005</v>
      </c>
      <c r="K425" s="31">
        <v>1984.8</v>
      </c>
      <c r="L425" s="31">
        <v>1896.05</v>
      </c>
      <c r="M425" s="31">
        <v>3.9739800000000001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10098.6</v>
      </c>
      <c r="D426" s="36">
        <v>10057.483333333334</v>
      </c>
      <c r="E426" s="36">
        <v>9966.1166666666668</v>
      </c>
      <c r="F426" s="36">
        <v>9833.6333333333332</v>
      </c>
      <c r="G426" s="36">
        <v>9742.2666666666664</v>
      </c>
      <c r="H426" s="36">
        <v>10189.966666666667</v>
      </c>
      <c r="I426" s="36">
        <v>10281.333333333336</v>
      </c>
      <c r="J426" s="36">
        <v>10413.816666666668</v>
      </c>
      <c r="K426" s="31">
        <v>10148.85</v>
      </c>
      <c r="L426" s="31">
        <v>9925</v>
      </c>
      <c r="M426" s="31">
        <v>1.1582399999999999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669.6</v>
      </c>
      <c r="D427" s="36">
        <v>661.15</v>
      </c>
      <c r="E427" s="36">
        <v>650.29999999999995</v>
      </c>
      <c r="F427" s="36">
        <v>631</v>
      </c>
      <c r="G427" s="36">
        <v>620.15</v>
      </c>
      <c r="H427" s="36">
        <v>680.44999999999993</v>
      </c>
      <c r="I427" s="36">
        <v>691.30000000000007</v>
      </c>
      <c r="J427" s="36">
        <v>710.59999999999991</v>
      </c>
      <c r="K427" s="31">
        <v>672</v>
      </c>
      <c r="L427" s="31">
        <v>641.85</v>
      </c>
      <c r="M427" s="31">
        <v>20.739350000000002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621.5</v>
      </c>
      <c r="D428" s="36">
        <v>612.94999999999993</v>
      </c>
      <c r="E428" s="36">
        <v>600.89999999999986</v>
      </c>
      <c r="F428" s="36">
        <v>580.29999999999995</v>
      </c>
      <c r="G428" s="36">
        <v>568.24999999999989</v>
      </c>
      <c r="H428" s="36">
        <v>633.54999999999984</v>
      </c>
      <c r="I428" s="36">
        <v>645.5999999999998</v>
      </c>
      <c r="J428" s="36">
        <v>666.19999999999982</v>
      </c>
      <c r="K428" s="31">
        <v>625</v>
      </c>
      <c r="L428" s="31">
        <v>592.35</v>
      </c>
      <c r="M428" s="31">
        <v>11.80597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573.20000000000005</v>
      </c>
      <c r="D429" s="36">
        <v>568.56666666666672</v>
      </c>
      <c r="E429" s="36">
        <v>560.18333333333339</v>
      </c>
      <c r="F429" s="36">
        <v>547.16666666666663</v>
      </c>
      <c r="G429" s="36">
        <v>538.7833333333333</v>
      </c>
      <c r="H429" s="36">
        <v>581.58333333333348</v>
      </c>
      <c r="I429" s="36">
        <v>589.96666666666692</v>
      </c>
      <c r="J429" s="36">
        <v>602.98333333333358</v>
      </c>
      <c r="K429" s="31">
        <v>576.95000000000005</v>
      </c>
      <c r="L429" s="31">
        <v>555.54999999999995</v>
      </c>
      <c r="M429" s="31">
        <v>20.56147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841.95</v>
      </c>
      <c r="D430" s="36">
        <v>844.13333333333333</v>
      </c>
      <c r="E430" s="36">
        <v>837.76666666666665</v>
      </c>
      <c r="F430" s="36">
        <v>833.58333333333337</v>
      </c>
      <c r="G430" s="36">
        <v>827.2166666666667</v>
      </c>
      <c r="H430" s="36">
        <v>848.31666666666661</v>
      </c>
      <c r="I430" s="36">
        <v>854.68333333333317</v>
      </c>
      <c r="J430" s="36">
        <v>858.86666666666656</v>
      </c>
      <c r="K430" s="31">
        <v>850.5</v>
      </c>
      <c r="L430" s="31">
        <v>839.95</v>
      </c>
      <c r="M430" s="31">
        <v>109.67797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149.06</v>
      </c>
      <c r="D431" s="36">
        <v>149.07666666666668</v>
      </c>
      <c r="E431" s="36">
        <v>147.70333333333338</v>
      </c>
      <c r="F431" s="36">
        <v>146.34666666666669</v>
      </c>
      <c r="G431" s="36">
        <v>144.97333333333339</v>
      </c>
      <c r="H431" s="36">
        <v>150.43333333333337</v>
      </c>
      <c r="I431" s="36">
        <v>151.80666666666664</v>
      </c>
      <c r="J431" s="36">
        <v>153.16333333333336</v>
      </c>
      <c r="K431" s="31">
        <v>150.44999999999999</v>
      </c>
      <c r="L431" s="31">
        <v>147.72</v>
      </c>
      <c r="M431" s="31">
        <v>257.11955999999998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709.5</v>
      </c>
      <c r="D432" s="36">
        <v>710.61666666666679</v>
      </c>
      <c r="E432" s="36">
        <v>697.0833333333336</v>
      </c>
      <c r="F432" s="36">
        <v>684.66666666666686</v>
      </c>
      <c r="G432" s="36">
        <v>671.13333333333367</v>
      </c>
      <c r="H432" s="36">
        <v>723.03333333333353</v>
      </c>
      <c r="I432" s="36">
        <v>736.56666666666683</v>
      </c>
      <c r="J432" s="36">
        <v>748.98333333333346</v>
      </c>
      <c r="K432" s="31">
        <v>724.15</v>
      </c>
      <c r="L432" s="31">
        <v>698.2</v>
      </c>
      <c r="M432" s="31">
        <v>6.6522100000000002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143.74</v>
      </c>
      <c r="D433" s="36">
        <v>141.64333333333335</v>
      </c>
      <c r="E433" s="36">
        <v>138.65666666666669</v>
      </c>
      <c r="F433" s="36">
        <v>133.57333333333335</v>
      </c>
      <c r="G433" s="36">
        <v>130.5866666666667</v>
      </c>
      <c r="H433" s="36">
        <v>146.72666666666669</v>
      </c>
      <c r="I433" s="36">
        <v>149.71333333333331</v>
      </c>
      <c r="J433" s="36">
        <v>154.79666666666668</v>
      </c>
      <c r="K433" s="31">
        <v>144.63</v>
      </c>
      <c r="L433" s="31">
        <v>136.56</v>
      </c>
      <c r="M433" s="31">
        <v>42.373559999999998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478.75</v>
      </c>
      <c r="D434" s="36">
        <v>483.2166666666667</v>
      </c>
      <c r="E434" s="36">
        <v>472.53333333333342</v>
      </c>
      <c r="F434" s="36">
        <v>466.31666666666672</v>
      </c>
      <c r="G434" s="36">
        <v>455.63333333333344</v>
      </c>
      <c r="H434" s="36">
        <v>489.43333333333339</v>
      </c>
      <c r="I434" s="36">
        <v>500.11666666666667</v>
      </c>
      <c r="J434" s="36">
        <v>506.33333333333337</v>
      </c>
      <c r="K434" s="31">
        <v>493.9</v>
      </c>
      <c r="L434" s="31">
        <v>477</v>
      </c>
      <c r="M434" s="31">
        <v>7.7003500000000003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241.23</v>
      </c>
      <c r="D435" s="36">
        <v>241.46333333333334</v>
      </c>
      <c r="E435" s="36">
        <v>239.11666666666667</v>
      </c>
      <c r="F435" s="36">
        <v>237.00333333333333</v>
      </c>
      <c r="G435" s="36">
        <v>234.65666666666667</v>
      </c>
      <c r="H435" s="36">
        <v>243.57666666666668</v>
      </c>
      <c r="I435" s="36">
        <v>245.92333333333332</v>
      </c>
      <c r="J435" s="36">
        <v>248.03666666666669</v>
      </c>
      <c r="K435" s="31">
        <v>243.81</v>
      </c>
      <c r="L435" s="31">
        <v>239.35</v>
      </c>
      <c r="M435" s="31">
        <v>4.8526699999999998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1520.1</v>
      </c>
      <c r="D436" s="36">
        <v>1517.9833333333333</v>
      </c>
      <c r="E436" s="36">
        <v>1505.9666666666667</v>
      </c>
      <c r="F436" s="36">
        <v>1491.8333333333333</v>
      </c>
      <c r="G436" s="36">
        <v>1479.8166666666666</v>
      </c>
      <c r="H436" s="36">
        <v>1532.1166666666668</v>
      </c>
      <c r="I436" s="36">
        <v>1544.1333333333337</v>
      </c>
      <c r="J436" s="36">
        <v>1558.2666666666669</v>
      </c>
      <c r="K436" s="31">
        <v>1530</v>
      </c>
      <c r="L436" s="31">
        <v>1503.85</v>
      </c>
      <c r="M436" s="31">
        <v>14.51094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778.15</v>
      </c>
      <c r="D437" s="36">
        <v>772.15</v>
      </c>
      <c r="E437" s="36">
        <v>759.55</v>
      </c>
      <c r="F437" s="36">
        <v>740.94999999999993</v>
      </c>
      <c r="G437" s="36">
        <v>728.34999999999991</v>
      </c>
      <c r="H437" s="36">
        <v>790.75</v>
      </c>
      <c r="I437" s="36">
        <v>803.35000000000014</v>
      </c>
      <c r="J437" s="36">
        <v>821.95</v>
      </c>
      <c r="K437" s="31">
        <v>784.75</v>
      </c>
      <c r="L437" s="31">
        <v>753.55</v>
      </c>
      <c r="M437" s="31">
        <v>13.97804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4625.75</v>
      </c>
      <c r="D438" s="36">
        <v>4628.9833333333336</v>
      </c>
      <c r="E438" s="36">
        <v>4583.7666666666673</v>
      </c>
      <c r="F438" s="36">
        <v>4541.7833333333338</v>
      </c>
      <c r="G438" s="36">
        <v>4496.5666666666675</v>
      </c>
      <c r="H438" s="36">
        <v>4670.9666666666672</v>
      </c>
      <c r="I438" s="36">
        <v>4716.1833333333343</v>
      </c>
      <c r="J438" s="36">
        <v>4758.166666666667</v>
      </c>
      <c r="K438" s="31">
        <v>4674.2</v>
      </c>
      <c r="L438" s="31">
        <v>4587</v>
      </c>
      <c r="M438" s="31">
        <v>0.58721999999999996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1357.2</v>
      </c>
      <c r="D439" s="36">
        <v>1351.0666666666668</v>
      </c>
      <c r="E439" s="36">
        <v>1328.4833333333336</v>
      </c>
      <c r="F439" s="36">
        <v>1299.7666666666667</v>
      </c>
      <c r="G439" s="36">
        <v>1277.1833333333334</v>
      </c>
      <c r="H439" s="36">
        <v>1379.7833333333338</v>
      </c>
      <c r="I439" s="36">
        <v>1402.3666666666672</v>
      </c>
      <c r="J439" s="36">
        <v>1431.0833333333339</v>
      </c>
      <c r="K439" s="31">
        <v>1373.65</v>
      </c>
      <c r="L439" s="31">
        <v>1322.35</v>
      </c>
      <c r="M439" s="31">
        <v>1.18268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563.4</v>
      </c>
      <c r="D440" s="36">
        <v>570.44999999999993</v>
      </c>
      <c r="E440" s="36">
        <v>552.19999999999982</v>
      </c>
      <c r="F440" s="36">
        <v>540.99999999999989</v>
      </c>
      <c r="G440" s="36">
        <v>522.74999999999977</v>
      </c>
      <c r="H440" s="36">
        <v>581.64999999999986</v>
      </c>
      <c r="I440" s="36">
        <v>599.90000000000009</v>
      </c>
      <c r="J440" s="36">
        <v>611.09999999999991</v>
      </c>
      <c r="K440" s="31">
        <v>588.70000000000005</v>
      </c>
      <c r="L440" s="31">
        <v>559.25</v>
      </c>
      <c r="M440" s="31">
        <v>9.9112600000000004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5966.35</v>
      </c>
      <c r="D441" s="36">
        <v>5952.9666666666672</v>
      </c>
      <c r="E441" s="36">
        <v>5885.4333333333343</v>
      </c>
      <c r="F441" s="36">
        <v>5804.5166666666673</v>
      </c>
      <c r="G441" s="36">
        <v>5736.9833333333345</v>
      </c>
      <c r="H441" s="36">
        <v>6033.8833333333341</v>
      </c>
      <c r="I441" s="36">
        <v>6101.416666666667</v>
      </c>
      <c r="J441" s="36">
        <v>6182.3333333333339</v>
      </c>
      <c r="K441" s="31">
        <v>6020.5</v>
      </c>
      <c r="L441" s="31">
        <v>5872.05</v>
      </c>
      <c r="M441" s="31">
        <v>1.07551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824.1</v>
      </c>
      <c r="D442" s="36">
        <v>816.76666666666677</v>
      </c>
      <c r="E442" s="36">
        <v>805.23333333333358</v>
      </c>
      <c r="F442" s="36">
        <v>786.36666666666679</v>
      </c>
      <c r="G442" s="36">
        <v>774.8333333333336</v>
      </c>
      <c r="H442" s="36">
        <v>835.63333333333355</v>
      </c>
      <c r="I442" s="36">
        <v>847.16666666666663</v>
      </c>
      <c r="J442" s="36">
        <v>866.03333333333353</v>
      </c>
      <c r="K442" s="31">
        <v>828.3</v>
      </c>
      <c r="L442" s="31">
        <v>797.9</v>
      </c>
      <c r="M442" s="31">
        <v>7.8454499999999996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52.93</v>
      </c>
      <c r="D443" s="36">
        <v>52.933333333333337</v>
      </c>
      <c r="E443" s="36">
        <v>52.586666666666673</v>
      </c>
      <c r="F443" s="36">
        <v>52.243333333333339</v>
      </c>
      <c r="G443" s="36">
        <v>51.896666666666675</v>
      </c>
      <c r="H443" s="36">
        <v>53.276666666666671</v>
      </c>
      <c r="I443" s="36">
        <v>53.623333333333335</v>
      </c>
      <c r="J443" s="36">
        <v>53.966666666666669</v>
      </c>
      <c r="K443" s="31">
        <v>53.28</v>
      </c>
      <c r="L443" s="31">
        <v>52.59</v>
      </c>
      <c r="M443" s="31">
        <v>254.23991000000001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614.29999999999995</v>
      </c>
      <c r="D444" s="36">
        <v>606</v>
      </c>
      <c r="E444" s="36">
        <v>595.79999999999995</v>
      </c>
      <c r="F444" s="36">
        <v>577.29999999999995</v>
      </c>
      <c r="G444" s="36">
        <v>567.09999999999991</v>
      </c>
      <c r="H444" s="36">
        <v>624.5</v>
      </c>
      <c r="I444" s="36">
        <v>634.70000000000005</v>
      </c>
      <c r="J444" s="36">
        <v>653.20000000000005</v>
      </c>
      <c r="K444" s="31">
        <v>616.20000000000005</v>
      </c>
      <c r="L444" s="31">
        <v>587.5</v>
      </c>
      <c r="M444" s="31">
        <v>12.29532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715.75</v>
      </c>
      <c r="D445" s="36">
        <v>717.06666666666661</v>
      </c>
      <c r="E445" s="36">
        <v>708.58333333333326</v>
      </c>
      <c r="F445" s="36">
        <v>701.41666666666663</v>
      </c>
      <c r="G445" s="36">
        <v>692.93333333333328</v>
      </c>
      <c r="H445" s="36">
        <v>724.23333333333323</v>
      </c>
      <c r="I445" s="36">
        <v>732.71666666666658</v>
      </c>
      <c r="J445" s="36">
        <v>739.88333333333321</v>
      </c>
      <c r="K445" s="31">
        <v>725.55</v>
      </c>
      <c r="L445" s="31">
        <v>709.9</v>
      </c>
      <c r="M445" s="31">
        <v>12.101509999999999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491.2</v>
      </c>
      <c r="D446" s="36">
        <v>492.73333333333335</v>
      </c>
      <c r="E446" s="36">
        <v>485.76666666666671</v>
      </c>
      <c r="F446" s="36">
        <v>480.33333333333337</v>
      </c>
      <c r="G446" s="36">
        <v>473.36666666666673</v>
      </c>
      <c r="H446" s="36">
        <v>498.16666666666669</v>
      </c>
      <c r="I446" s="36">
        <v>505.13333333333338</v>
      </c>
      <c r="J446" s="36">
        <v>510.56666666666666</v>
      </c>
      <c r="K446" s="31">
        <v>499.7</v>
      </c>
      <c r="L446" s="31">
        <v>487.3</v>
      </c>
      <c r="M446" s="31">
        <v>4.1565200000000004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41.53</v>
      </c>
      <c r="D447" s="36">
        <v>41.533333333333331</v>
      </c>
      <c r="E447" s="36">
        <v>41.236666666666665</v>
      </c>
      <c r="F447" s="36">
        <v>40.943333333333335</v>
      </c>
      <c r="G447" s="36">
        <v>40.646666666666668</v>
      </c>
      <c r="H447" s="36">
        <v>41.826666666666661</v>
      </c>
      <c r="I447" s="36">
        <v>42.123333333333328</v>
      </c>
      <c r="J447" s="36">
        <v>42.416666666666657</v>
      </c>
      <c r="K447" s="31">
        <v>41.83</v>
      </c>
      <c r="L447" s="31">
        <v>41.24</v>
      </c>
      <c r="M447" s="31">
        <v>88.849540000000005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2354.6</v>
      </c>
      <c r="D448" s="36">
        <v>2361.2000000000003</v>
      </c>
      <c r="E448" s="36">
        <v>2333.7500000000005</v>
      </c>
      <c r="F448" s="36">
        <v>2312.9</v>
      </c>
      <c r="G448" s="36">
        <v>2285.4500000000003</v>
      </c>
      <c r="H448" s="36">
        <v>2382.0500000000006</v>
      </c>
      <c r="I448" s="36">
        <v>2409.5000000000005</v>
      </c>
      <c r="J448" s="36">
        <v>2430.3500000000008</v>
      </c>
      <c r="K448" s="31">
        <v>2388.65</v>
      </c>
      <c r="L448" s="31">
        <v>2340.35</v>
      </c>
      <c r="M448" s="31">
        <v>5.3188800000000001</v>
      </c>
      <c r="N448" s="1"/>
      <c r="O448" s="1"/>
    </row>
    <row r="449" spans="1:15" ht="12.75" customHeight="1">
      <c r="A449" s="33">
        <v>439</v>
      </c>
      <c r="B449" s="53" t="s">
        <v>884</v>
      </c>
      <c r="C449" s="31">
        <v>181.56</v>
      </c>
      <c r="D449" s="36">
        <v>181.82000000000002</v>
      </c>
      <c r="E449" s="36">
        <v>180.64000000000004</v>
      </c>
      <c r="F449" s="36">
        <v>179.72000000000003</v>
      </c>
      <c r="G449" s="36">
        <v>178.54000000000005</v>
      </c>
      <c r="H449" s="36">
        <v>182.74000000000004</v>
      </c>
      <c r="I449" s="36">
        <v>183.92000000000004</v>
      </c>
      <c r="J449" s="36">
        <v>184.84000000000003</v>
      </c>
      <c r="K449" s="31">
        <v>183</v>
      </c>
      <c r="L449" s="31">
        <v>180.9</v>
      </c>
      <c r="M449" s="31">
        <v>6.9287900000000002</v>
      </c>
      <c r="N449" s="1"/>
      <c r="O449" s="1"/>
    </row>
    <row r="450" spans="1:15" ht="12.75" customHeight="1">
      <c r="A450" s="33">
        <v>440</v>
      </c>
      <c r="B450" s="53" t="s">
        <v>885</v>
      </c>
      <c r="C450" s="31">
        <v>473.4</v>
      </c>
      <c r="D450" s="36">
        <v>472.63333333333338</v>
      </c>
      <c r="E450" s="36">
        <v>469.76666666666677</v>
      </c>
      <c r="F450" s="36">
        <v>466.13333333333338</v>
      </c>
      <c r="G450" s="36">
        <v>463.26666666666677</v>
      </c>
      <c r="H450" s="36">
        <v>476.26666666666677</v>
      </c>
      <c r="I450" s="36">
        <v>479.13333333333344</v>
      </c>
      <c r="J450" s="36">
        <v>482.76666666666677</v>
      </c>
      <c r="K450" s="31">
        <v>475.5</v>
      </c>
      <c r="L450" s="31">
        <v>469</v>
      </c>
      <c r="M450" s="31">
        <v>0.90268000000000004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970.35</v>
      </c>
      <c r="D451" s="36">
        <v>967.73333333333323</v>
      </c>
      <c r="E451" s="36">
        <v>944.46666666666647</v>
      </c>
      <c r="F451" s="36">
        <v>918.58333333333326</v>
      </c>
      <c r="G451" s="36">
        <v>895.31666666666649</v>
      </c>
      <c r="H451" s="36">
        <v>993.61666666666645</v>
      </c>
      <c r="I451" s="36">
        <v>1016.8833333333331</v>
      </c>
      <c r="J451" s="36">
        <v>1042.7666666666664</v>
      </c>
      <c r="K451" s="31">
        <v>991</v>
      </c>
      <c r="L451" s="31">
        <v>941.85</v>
      </c>
      <c r="M451" s="31">
        <v>10.2738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1107.3499999999999</v>
      </c>
      <c r="D452" s="36">
        <v>1109.4166666666665</v>
      </c>
      <c r="E452" s="36">
        <v>1101.5333333333331</v>
      </c>
      <c r="F452" s="36">
        <v>1095.7166666666665</v>
      </c>
      <c r="G452" s="36">
        <v>1087.833333333333</v>
      </c>
      <c r="H452" s="36">
        <v>1115.2333333333331</v>
      </c>
      <c r="I452" s="36">
        <v>1123.1166666666663</v>
      </c>
      <c r="J452" s="36">
        <v>1128.9333333333332</v>
      </c>
      <c r="K452" s="31">
        <v>1117.3</v>
      </c>
      <c r="L452" s="31">
        <v>1103.5999999999999</v>
      </c>
      <c r="M452" s="31">
        <v>11.36445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1855.85</v>
      </c>
      <c r="D453" s="36">
        <v>1854</v>
      </c>
      <c r="E453" s="36">
        <v>1839.9</v>
      </c>
      <c r="F453" s="36">
        <v>1823.95</v>
      </c>
      <c r="G453" s="36">
        <v>1809.8500000000001</v>
      </c>
      <c r="H453" s="36">
        <v>1869.95</v>
      </c>
      <c r="I453" s="36">
        <v>1884.05</v>
      </c>
      <c r="J453" s="36">
        <v>1900</v>
      </c>
      <c r="K453" s="31">
        <v>1868.1</v>
      </c>
      <c r="L453" s="31">
        <v>1838.05</v>
      </c>
      <c r="M453" s="31">
        <v>2.2050700000000001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3978.2</v>
      </c>
      <c r="D454" s="36">
        <v>3954.6333333333332</v>
      </c>
      <c r="E454" s="36">
        <v>3907.5666666666666</v>
      </c>
      <c r="F454" s="36">
        <v>3836.9333333333334</v>
      </c>
      <c r="G454" s="36">
        <v>3789.8666666666668</v>
      </c>
      <c r="H454" s="36">
        <v>4025.2666666666664</v>
      </c>
      <c r="I454" s="36">
        <v>4072.333333333333</v>
      </c>
      <c r="J454" s="36">
        <v>4142.9666666666662</v>
      </c>
      <c r="K454" s="31">
        <v>4001.7</v>
      </c>
      <c r="L454" s="31">
        <v>3884</v>
      </c>
      <c r="M454" s="31">
        <v>26.587230000000002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1094.55</v>
      </c>
      <c r="D455" s="36">
        <v>1093.3333333333333</v>
      </c>
      <c r="E455" s="36">
        <v>1089.2166666666665</v>
      </c>
      <c r="F455" s="36">
        <v>1083.8833333333332</v>
      </c>
      <c r="G455" s="36">
        <v>1079.7666666666664</v>
      </c>
      <c r="H455" s="36">
        <v>1098.6666666666665</v>
      </c>
      <c r="I455" s="36">
        <v>1102.7833333333333</v>
      </c>
      <c r="J455" s="36">
        <v>1108.1166666666666</v>
      </c>
      <c r="K455" s="31">
        <v>1097.45</v>
      </c>
      <c r="L455" s="31">
        <v>1088</v>
      </c>
      <c r="M455" s="31">
        <v>7.6770500000000004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7072.95</v>
      </c>
      <c r="D456" s="36">
        <v>7047.2833333333328</v>
      </c>
      <c r="E456" s="36">
        <v>7005.6666666666661</v>
      </c>
      <c r="F456" s="36">
        <v>6938.3833333333332</v>
      </c>
      <c r="G456" s="36">
        <v>6896.7666666666664</v>
      </c>
      <c r="H456" s="36">
        <v>7114.5666666666657</v>
      </c>
      <c r="I456" s="36">
        <v>7156.1833333333325</v>
      </c>
      <c r="J456" s="36">
        <v>7223.4666666666653</v>
      </c>
      <c r="K456" s="31">
        <v>7088.9</v>
      </c>
      <c r="L456" s="31">
        <v>6980</v>
      </c>
      <c r="M456" s="31">
        <v>0.93996999999999997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6595.95</v>
      </c>
      <c r="D457" s="36">
        <v>6640.3166666666666</v>
      </c>
      <c r="E457" s="36">
        <v>6480.6333333333332</v>
      </c>
      <c r="F457" s="36">
        <v>6365.3166666666666</v>
      </c>
      <c r="G457" s="36">
        <v>6205.6333333333332</v>
      </c>
      <c r="H457" s="36">
        <v>6755.6333333333332</v>
      </c>
      <c r="I457" s="36">
        <v>6915.3166666666657</v>
      </c>
      <c r="J457" s="36">
        <v>7030.6333333333332</v>
      </c>
      <c r="K457" s="31">
        <v>6800</v>
      </c>
      <c r="L457" s="31">
        <v>6525</v>
      </c>
      <c r="M457" s="31">
        <v>0.61395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675.7</v>
      </c>
      <c r="D458" s="36">
        <v>672.68333333333339</v>
      </c>
      <c r="E458" s="36">
        <v>666.36666666666679</v>
      </c>
      <c r="F458" s="36">
        <v>657.03333333333342</v>
      </c>
      <c r="G458" s="36">
        <v>650.71666666666681</v>
      </c>
      <c r="H458" s="36">
        <v>682.01666666666677</v>
      </c>
      <c r="I458" s="36">
        <v>688.33333333333337</v>
      </c>
      <c r="J458" s="36">
        <v>697.66666666666674</v>
      </c>
      <c r="K458" s="31">
        <v>679</v>
      </c>
      <c r="L458" s="31">
        <v>663.35</v>
      </c>
      <c r="M458" s="31">
        <v>11.5738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1002.05</v>
      </c>
      <c r="D459" s="36">
        <v>997.58333333333337</v>
      </c>
      <c r="E459" s="36">
        <v>989.66666666666674</v>
      </c>
      <c r="F459" s="36">
        <v>977.28333333333342</v>
      </c>
      <c r="G459" s="36">
        <v>969.36666666666679</v>
      </c>
      <c r="H459" s="36">
        <v>1009.9666666666667</v>
      </c>
      <c r="I459" s="36">
        <v>1017.8833333333334</v>
      </c>
      <c r="J459" s="36">
        <v>1030.2666666666667</v>
      </c>
      <c r="K459" s="31">
        <v>1005.5</v>
      </c>
      <c r="L459" s="31">
        <v>985.2</v>
      </c>
      <c r="M459" s="31">
        <v>140.06104999999999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435.4</v>
      </c>
      <c r="D460" s="36">
        <v>437.13333333333338</v>
      </c>
      <c r="E460" s="36">
        <v>432.61666666666679</v>
      </c>
      <c r="F460" s="36">
        <v>429.83333333333343</v>
      </c>
      <c r="G460" s="36">
        <v>425.31666666666683</v>
      </c>
      <c r="H460" s="36">
        <v>439.91666666666674</v>
      </c>
      <c r="I460" s="36">
        <v>444.43333333333328</v>
      </c>
      <c r="J460" s="36">
        <v>447.2166666666667</v>
      </c>
      <c r="K460" s="31">
        <v>441.65</v>
      </c>
      <c r="L460" s="31">
        <v>434.35</v>
      </c>
      <c r="M460" s="31">
        <v>80.206419999999994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174.07</v>
      </c>
      <c r="D461" s="36">
        <v>174.52333333333331</v>
      </c>
      <c r="E461" s="36">
        <v>173.05666666666662</v>
      </c>
      <c r="F461" s="36">
        <v>172.04333333333329</v>
      </c>
      <c r="G461" s="36">
        <v>170.5766666666666</v>
      </c>
      <c r="H461" s="36">
        <v>175.53666666666663</v>
      </c>
      <c r="I461" s="36">
        <v>177.00333333333333</v>
      </c>
      <c r="J461" s="36">
        <v>178.01666666666665</v>
      </c>
      <c r="K461" s="31">
        <v>175.99</v>
      </c>
      <c r="L461" s="31">
        <v>173.51</v>
      </c>
      <c r="M461" s="31">
        <v>278.07688000000002</v>
      </c>
      <c r="N461" s="1"/>
      <c r="O461" s="1"/>
    </row>
    <row r="462" spans="1:15" ht="12.75" customHeight="1">
      <c r="A462" s="33">
        <v>452</v>
      </c>
      <c r="B462" s="53" t="s">
        <v>886</v>
      </c>
      <c r="C462" s="31">
        <v>1014.85</v>
      </c>
      <c r="D462" s="36">
        <v>1018.7833333333333</v>
      </c>
      <c r="E462" s="36">
        <v>1008.0666666666666</v>
      </c>
      <c r="F462" s="36">
        <v>1001.2833333333333</v>
      </c>
      <c r="G462" s="36">
        <v>990.56666666666661</v>
      </c>
      <c r="H462" s="36">
        <v>1025.5666666666666</v>
      </c>
      <c r="I462" s="36">
        <v>1036.2833333333333</v>
      </c>
      <c r="J462" s="36">
        <v>1043.0666666666666</v>
      </c>
      <c r="K462" s="31">
        <v>1029.5</v>
      </c>
      <c r="L462" s="31">
        <v>1012</v>
      </c>
      <c r="M462" s="31">
        <v>6.2719899999999997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77.94</v>
      </c>
      <c r="D463" s="36">
        <v>78.213333333333324</v>
      </c>
      <c r="E463" s="36">
        <v>77.426666666666648</v>
      </c>
      <c r="F463" s="36">
        <v>76.913333333333327</v>
      </c>
      <c r="G463" s="36">
        <v>76.126666666666651</v>
      </c>
      <c r="H463" s="36">
        <v>78.726666666666645</v>
      </c>
      <c r="I463" s="36">
        <v>79.513333333333307</v>
      </c>
      <c r="J463" s="36">
        <v>80.026666666666642</v>
      </c>
      <c r="K463" s="31">
        <v>79</v>
      </c>
      <c r="L463" s="31">
        <v>77.7</v>
      </c>
      <c r="M463" s="31">
        <v>18.660139999999998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1472.1</v>
      </c>
      <c r="D464" s="36">
        <v>1458.25</v>
      </c>
      <c r="E464" s="36">
        <v>1438</v>
      </c>
      <c r="F464" s="36">
        <v>1403.9</v>
      </c>
      <c r="G464" s="36">
        <v>1383.65</v>
      </c>
      <c r="H464" s="36">
        <v>1492.35</v>
      </c>
      <c r="I464" s="36">
        <v>1512.6</v>
      </c>
      <c r="J464" s="36">
        <v>1546.6999999999998</v>
      </c>
      <c r="K464" s="31">
        <v>1478.5</v>
      </c>
      <c r="L464" s="31">
        <v>1424.15</v>
      </c>
      <c r="M464" s="31">
        <v>38.373010000000001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1426.05</v>
      </c>
      <c r="D465" s="36">
        <v>1432.6833333333334</v>
      </c>
      <c r="E465" s="36">
        <v>1401.3666666666668</v>
      </c>
      <c r="F465" s="36">
        <v>1376.6833333333334</v>
      </c>
      <c r="G465" s="36">
        <v>1345.3666666666668</v>
      </c>
      <c r="H465" s="36">
        <v>1457.3666666666668</v>
      </c>
      <c r="I465" s="36">
        <v>1488.6833333333334</v>
      </c>
      <c r="J465" s="36">
        <v>1513.3666666666668</v>
      </c>
      <c r="K465" s="31">
        <v>1464</v>
      </c>
      <c r="L465" s="31">
        <v>1408</v>
      </c>
      <c r="M465" s="31">
        <v>6.8772099999999998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245.49</v>
      </c>
      <c r="D466" s="36">
        <v>244.51333333333332</v>
      </c>
      <c r="E466" s="36">
        <v>237.02666666666664</v>
      </c>
      <c r="F466" s="36">
        <v>228.56333333333333</v>
      </c>
      <c r="G466" s="36">
        <v>221.07666666666665</v>
      </c>
      <c r="H466" s="36">
        <v>252.97666666666663</v>
      </c>
      <c r="I466" s="36">
        <v>260.46333333333331</v>
      </c>
      <c r="J466" s="36">
        <v>268.92666666666662</v>
      </c>
      <c r="K466" s="31">
        <v>252</v>
      </c>
      <c r="L466" s="31">
        <v>236.05</v>
      </c>
      <c r="M466" s="31">
        <v>32.4315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857.25</v>
      </c>
      <c r="D467" s="36">
        <v>851.69999999999993</v>
      </c>
      <c r="E467" s="36">
        <v>843.39999999999986</v>
      </c>
      <c r="F467" s="36">
        <v>829.55</v>
      </c>
      <c r="G467" s="36">
        <v>821.24999999999989</v>
      </c>
      <c r="H467" s="36">
        <v>865.54999999999984</v>
      </c>
      <c r="I467" s="36">
        <v>873.8499999999998</v>
      </c>
      <c r="J467" s="36">
        <v>887.69999999999982</v>
      </c>
      <c r="K467" s="31">
        <v>860</v>
      </c>
      <c r="L467" s="31">
        <v>837.85</v>
      </c>
      <c r="M467" s="31">
        <v>13.597289999999999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5298.15</v>
      </c>
      <c r="D468" s="36">
        <v>5302.4666666666662</v>
      </c>
      <c r="E468" s="36">
        <v>5236.7833333333328</v>
      </c>
      <c r="F468" s="36">
        <v>5175.416666666667</v>
      </c>
      <c r="G468" s="36">
        <v>5109.7333333333336</v>
      </c>
      <c r="H468" s="36">
        <v>5363.8333333333321</v>
      </c>
      <c r="I468" s="36">
        <v>5429.5166666666646</v>
      </c>
      <c r="J468" s="36">
        <v>5490.8833333333314</v>
      </c>
      <c r="K468" s="31">
        <v>5368.15</v>
      </c>
      <c r="L468" s="31">
        <v>5241.1000000000004</v>
      </c>
      <c r="M468" s="31">
        <v>0.44174999999999998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4320.6000000000004</v>
      </c>
      <c r="D469" s="36">
        <v>4314.4000000000005</v>
      </c>
      <c r="E469" s="36">
        <v>4278.8000000000011</v>
      </c>
      <c r="F469" s="36">
        <v>4237.0000000000009</v>
      </c>
      <c r="G469" s="36">
        <v>4201.4000000000015</v>
      </c>
      <c r="H469" s="36">
        <v>4356.2000000000007</v>
      </c>
      <c r="I469" s="36">
        <v>4391.8000000000011</v>
      </c>
      <c r="J469" s="36">
        <v>4433.6000000000004</v>
      </c>
      <c r="K469" s="31">
        <v>4350</v>
      </c>
      <c r="L469" s="31">
        <v>4272.6000000000004</v>
      </c>
      <c r="M469" s="31">
        <v>0.39584999999999998</v>
      </c>
      <c r="N469" s="1"/>
      <c r="O469" s="1"/>
    </row>
    <row r="470" spans="1:15" ht="12.75" customHeight="1">
      <c r="A470" s="33">
        <v>460</v>
      </c>
      <c r="B470" s="53" t="s">
        <v>887</v>
      </c>
      <c r="C470" s="31">
        <v>1825.55</v>
      </c>
      <c r="D470" s="36">
        <v>1822.8666666666668</v>
      </c>
      <c r="E470" s="36">
        <v>1792.7333333333336</v>
      </c>
      <c r="F470" s="36">
        <v>1759.9166666666667</v>
      </c>
      <c r="G470" s="36">
        <v>1729.7833333333335</v>
      </c>
      <c r="H470" s="36">
        <v>1855.6833333333336</v>
      </c>
      <c r="I470" s="36">
        <v>1885.8166666666668</v>
      </c>
      <c r="J470" s="36">
        <v>1918.6333333333337</v>
      </c>
      <c r="K470" s="31">
        <v>1853</v>
      </c>
      <c r="L470" s="31">
        <v>1790.05</v>
      </c>
      <c r="M470" s="31">
        <v>13.20323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3431.45</v>
      </c>
      <c r="D471" s="36">
        <v>3415.9833333333336</v>
      </c>
      <c r="E471" s="36">
        <v>3396.9666666666672</v>
      </c>
      <c r="F471" s="36">
        <v>3362.4833333333336</v>
      </c>
      <c r="G471" s="36">
        <v>3343.4666666666672</v>
      </c>
      <c r="H471" s="36">
        <v>3450.4666666666672</v>
      </c>
      <c r="I471" s="36">
        <v>3469.4833333333336</v>
      </c>
      <c r="J471" s="36">
        <v>3503.9666666666672</v>
      </c>
      <c r="K471" s="31">
        <v>3435</v>
      </c>
      <c r="L471" s="31">
        <v>3381.5</v>
      </c>
      <c r="M471" s="31">
        <v>10.018319999999999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2781.2</v>
      </c>
      <c r="D472" s="36">
        <v>2785.2333333333331</v>
      </c>
      <c r="E472" s="36">
        <v>2753.8666666666663</v>
      </c>
      <c r="F472" s="36">
        <v>2726.5333333333333</v>
      </c>
      <c r="G472" s="36">
        <v>2695.1666666666665</v>
      </c>
      <c r="H472" s="36">
        <v>2812.5666666666662</v>
      </c>
      <c r="I472" s="36">
        <v>2843.9333333333329</v>
      </c>
      <c r="J472" s="36">
        <v>2871.266666666666</v>
      </c>
      <c r="K472" s="31">
        <v>2816.6</v>
      </c>
      <c r="L472" s="31">
        <v>2757.9</v>
      </c>
      <c r="M472" s="31">
        <v>3.7612399999999999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1456.45</v>
      </c>
      <c r="D473" s="36">
        <v>1468.3166666666666</v>
      </c>
      <c r="E473" s="36">
        <v>1438.1333333333332</v>
      </c>
      <c r="F473" s="36">
        <v>1419.8166666666666</v>
      </c>
      <c r="G473" s="36">
        <v>1389.6333333333332</v>
      </c>
      <c r="H473" s="36">
        <v>1486.6333333333332</v>
      </c>
      <c r="I473" s="36">
        <v>1516.8166666666666</v>
      </c>
      <c r="J473" s="36">
        <v>1535.1333333333332</v>
      </c>
      <c r="K473" s="31">
        <v>1498.5</v>
      </c>
      <c r="L473" s="31">
        <v>1450</v>
      </c>
      <c r="M473" s="31">
        <v>3.1216499999999998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5515.65</v>
      </c>
      <c r="D474" s="36">
        <v>5483.55</v>
      </c>
      <c r="E474" s="36">
        <v>5412.1</v>
      </c>
      <c r="F474" s="36">
        <v>5308.55</v>
      </c>
      <c r="G474" s="36">
        <v>5237.1000000000004</v>
      </c>
      <c r="H474" s="36">
        <v>5587.1</v>
      </c>
      <c r="I474" s="36">
        <v>5658.5499999999993</v>
      </c>
      <c r="J474" s="36">
        <v>5762.1</v>
      </c>
      <c r="K474" s="31">
        <v>5555</v>
      </c>
      <c r="L474" s="31">
        <v>5380</v>
      </c>
      <c r="M474" s="31">
        <v>5.4402999999999997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38.909999999999997</v>
      </c>
      <c r="D475" s="36">
        <v>38.706666666666671</v>
      </c>
      <c r="E475" s="36">
        <v>38.323333333333338</v>
      </c>
      <c r="F475" s="36">
        <v>37.736666666666665</v>
      </c>
      <c r="G475" s="36">
        <v>37.353333333333332</v>
      </c>
      <c r="H475" s="36">
        <v>39.293333333333344</v>
      </c>
      <c r="I475" s="36">
        <v>39.676666666666684</v>
      </c>
      <c r="J475" s="36">
        <v>40.26333333333335</v>
      </c>
      <c r="K475" s="31">
        <v>39.090000000000003</v>
      </c>
      <c r="L475" s="31">
        <v>38.119999999999997</v>
      </c>
      <c r="M475" s="31">
        <v>117.33271000000001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396.9</v>
      </c>
      <c r="D476" s="36">
        <v>398.58333333333331</v>
      </c>
      <c r="E476" s="36">
        <v>393.81666666666661</v>
      </c>
      <c r="F476" s="36">
        <v>390.73333333333329</v>
      </c>
      <c r="G476" s="36">
        <v>385.96666666666658</v>
      </c>
      <c r="H476" s="36">
        <v>401.66666666666663</v>
      </c>
      <c r="I476" s="36">
        <v>406.43333333333339</v>
      </c>
      <c r="J476" s="36">
        <v>409.51666666666665</v>
      </c>
      <c r="K476" s="31">
        <v>403.35</v>
      </c>
      <c r="L476" s="31">
        <v>395.5</v>
      </c>
      <c r="M476" s="31">
        <v>4.9137300000000002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609.70000000000005</v>
      </c>
      <c r="D477" s="36">
        <v>611.88333333333333</v>
      </c>
      <c r="E477" s="36">
        <v>604.86666666666667</v>
      </c>
      <c r="F477" s="36">
        <v>600.0333333333333</v>
      </c>
      <c r="G477" s="36">
        <v>593.01666666666665</v>
      </c>
      <c r="H477" s="36">
        <v>616.7166666666667</v>
      </c>
      <c r="I477" s="36">
        <v>623.73333333333335</v>
      </c>
      <c r="J477" s="31">
        <v>628.56666666666672</v>
      </c>
      <c r="K477" s="31">
        <v>618.9</v>
      </c>
      <c r="L477" s="31">
        <v>607.04999999999995</v>
      </c>
      <c r="M477" s="53">
        <v>2.8824200000000002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4235.1000000000004</v>
      </c>
      <c r="D478" s="36">
        <v>4223.166666666667</v>
      </c>
      <c r="E478" s="36">
        <v>4187.3833333333341</v>
      </c>
      <c r="F478" s="36">
        <v>4139.666666666667</v>
      </c>
      <c r="G478" s="36">
        <v>4103.8833333333341</v>
      </c>
      <c r="H478" s="36">
        <v>4270.8833333333341</v>
      </c>
      <c r="I478" s="36">
        <v>4306.666666666667</v>
      </c>
      <c r="J478" s="31">
        <v>4354.3833333333341</v>
      </c>
      <c r="K478" s="31">
        <v>4258.95</v>
      </c>
      <c r="L478" s="31">
        <v>4175.45</v>
      </c>
      <c r="M478" s="53">
        <v>1.9282900000000001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54.66</v>
      </c>
      <c r="D479" s="36">
        <v>55.493333333333339</v>
      </c>
      <c r="E479" s="36">
        <v>53.466666666666676</v>
      </c>
      <c r="F479" s="36">
        <v>52.273333333333333</v>
      </c>
      <c r="G479" s="36">
        <v>50.24666666666667</v>
      </c>
      <c r="H479" s="36">
        <v>56.686666666666682</v>
      </c>
      <c r="I479" s="36">
        <v>58.713333333333352</v>
      </c>
      <c r="J479" s="36">
        <v>59.906666666666688</v>
      </c>
      <c r="K479" s="31">
        <v>57.52</v>
      </c>
      <c r="L479" s="31">
        <v>54.3</v>
      </c>
      <c r="M479" s="31">
        <v>138.45822999999999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1142.3</v>
      </c>
      <c r="D480" s="36">
        <v>1133.7666666666667</v>
      </c>
      <c r="E480" s="36">
        <v>1108.5333333333333</v>
      </c>
      <c r="F480" s="36">
        <v>1074.7666666666667</v>
      </c>
      <c r="G480" s="36">
        <v>1049.5333333333333</v>
      </c>
      <c r="H480" s="36">
        <v>1167.5333333333333</v>
      </c>
      <c r="I480" s="36">
        <v>1192.7666666666664</v>
      </c>
      <c r="J480" s="31">
        <v>1226.5333333333333</v>
      </c>
      <c r="K480" s="31">
        <v>1159</v>
      </c>
      <c r="L480" s="31">
        <v>1100</v>
      </c>
      <c r="M480" s="53">
        <v>20.622029999999999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573.45000000000005</v>
      </c>
      <c r="D481" s="36">
        <v>571.81666666666672</v>
      </c>
      <c r="E481" s="36">
        <v>568.93333333333339</v>
      </c>
      <c r="F481" s="36">
        <v>564.41666666666663</v>
      </c>
      <c r="G481" s="36">
        <v>561.5333333333333</v>
      </c>
      <c r="H481" s="36">
        <v>576.33333333333348</v>
      </c>
      <c r="I481" s="36">
        <v>579.21666666666692</v>
      </c>
      <c r="J481" s="36">
        <v>583.73333333333358</v>
      </c>
      <c r="K481" s="31">
        <v>574.70000000000005</v>
      </c>
      <c r="L481" s="31">
        <v>567.29999999999995</v>
      </c>
      <c r="M481" s="31">
        <v>14.51065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1029.75</v>
      </c>
      <c r="D482" s="36">
        <v>1028.5833333333333</v>
      </c>
      <c r="E482" s="36">
        <v>1009.1666666666665</v>
      </c>
      <c r="F482" s="36">
        <v>988.58333333333326</v>
      </c>
      <c r="G482" s="36">
        <v>969.16666666666652</v>
      </c>
      <c r="H482" s="36">
        <v>1049.1666666666665</v>
      </c>
      <c r="I482" s="36">
        <v>1068.583333333333</v>
      </c>
      <c r="J482" s="36">
        <v>1089.1666666666665</v>
      </c>
      <c r="K482" s="31">
        <v>1048</v>
      </c>
      <c r="L482" s="31">
        <v>1008</v>
      </c>
      <c r="M482" s="31">
        <v>2.8258100000000002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44.45</v>
      </c>
      <c r="D483" s="36">
        <v>44.816666666666663</v>
      </c>
      <c r="E483" s="36">
        <v>43.833333333333329</v>
      </c>
      <c r="F483" s="36">
        <v>43.216666666666669</v>
      </c>
      <c r="G483" s="36">
        <v>42.233333333333334</v>
      </c>
      <c r="H483" s="36">
        <v>45.433333333333323</v>
      </c>
      <c r="I483" s="36">
        <v>46.416666666666657</v>
      </c>
      <c r="J483" s="36">
        <v>47.033333333333317</v>
      </c>
      <c r="K483" s="31">
        <v>45.8</v>
      </c>
      <c r="L483" s="31">
        <v>44.2</v>
      </c>
      <c r="M483" s="31">
        <v>255.13856000000001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11904.65</v>
      </c>
      <c r="D484" s="36">
        <v>11868.050000000001</v>
      </c>
      <c r="E484" s="36">
        <v>11704.500000000002</v>
      </c>
      <c r="F484" s="36">
        <v>11504.35</v>
      </c>
      <c r="G484" s="36">
        <v>11340.800000000001</v>
      </c>
      <c r="H484" s="36">
        <v>12068.200000000003</v>
      </c>
      <c r="I484" s="36">
        <v>12231.750000000002</v>
      </c>
      <c r="J484" s="36">
        <v>12431.900000000003</v>
      </c>
      <c r="K484" s="31">
        <v>12031.6</v>
      </c>
      <c r="L484" s="31">
        <v>11667.9</v>
      </c>
      <c r="M484" s="31">
        <v>5.2033899999999997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135.4</v>
      </c>
      <c r="D485" s="36">
        <v>135.93333333333334</v>
      </c>
      <c r="E485" s="36">
        <v>134.46666666666667</v>
      </c>
      <c r="F485" s="36">
        <v>133.53333333333333</v>
      </c>
      <c r="G485" s="36">
        <v>132.06666666666666</v>
      </c>
      <c r="H485" s="36">
        <v>136.86666666666667</v>
      </c>
      <c r="I485" s="36">
        <v>138.33333333333337</v>
      </c>
      <c r="J485" s="36">
        <v>139.26666666666668</v>
      </c>
      <c r="K485" s="31">
        <v>137.4</v>
      </c>
      <c r="L485" s="31">
        <v>135</v>
      </c>
      <c r="M485" s="31">
        <v>157.52734000000001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2009.6</v>
      </c>
      <c r="D486" s="36">
        <v>2001.4666666666665</v>
      </c>
      <c r="E486" s="36">
        <v>1980.9333333333329</v>
      </c>
      <c r="F486" s="36">
        <v>1952.2666666666664</v>
      </c>
      <c r="G486" s="36">
        <v>1931.7333333333329</v>
      </c>
      <c r="H486" s="36">
        <v>2030.133333333333</v>
      </c>
      <c r="I486" s="36">
        <v>2050.6666666666661</v>
      </c>
      <c r="J486" s="36">
        <v>2079.333333333333</v>
      </c>
      <c r="K486" s="31">
        <v>2022</v>
      </c>
      <c r="L486" s="31">
        <v>1972.8</v>
      </c>
      <c r="M486" s="31">
        <v>1.3234699999999999</v>
      </c>
      <c r="N486" s="1"/>
      <c r="O486" s="1"/>
    </row>
    <row r="487" spans="1:15" ht="12.75" customHeight="1">
      <c r="A487" s="33">
        <v>477</v>
      </c>
      <c r="B487" s="53" t="s">
        <v>940</v>
      </c>
      <c r="C487" s="31">
        <v>1267.8</v>
      </c>
      <c r="D487" s="36">
        <v>1266.5666666666666</v>
      </c>
      <c r="E487" s="36">
        <v>1256.4833333333331</v>
      </c>
      <c r="F487" s="36">
        <v>1245.1666666666665</v>
      </c>
      <c r="G487" s="36">
        <v>1235.083333333333</v>
      </c>
      <c r="H487" s="36">
        <v>1277.8833333333332</v>
      </c>
      <c r="I487" s="36">
        <v>1287.9666666666667</v>
      </c>
      <c r="J487" s="36">
        <v>1299.2833333333333</v>
      </c>
      <c r="K487" s="31">
        <v>1276.6500000000001</v>
      </c>
      <c r="L487" s="31">
        <v>1255.25</v>
      </c>
      <c r="M487" s="31">
        <v>5.3370499999999996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402.2</v>
      </c>
      <c r="D488" s="36">
        <v>397.55</v>
      </c>
      <c r="E488" s="36">
        <v>389.1</v>
      </c>
      <c r="F488" s="36">
        <v>376</v>
      </c>
      <c r="G488" s="36">
        <v>367.55</v>
      </c>
      <c r="H488" s="36">
        <v>410.65000000000003</v>
      </c>
      <c r="I488" s="36">
        <v>419.09999999999997</v>
      </c>
      <c r="J488" s="36">
        <v>432.20000000000005</v>
      </c>
      <c r="K488" s="31">
        <v>406</v>
      </c>
      <c r="L488" s="31">
        <v>384.45</v>
      </c>
      <c r="M488" s="31">
        <v>8.4828399999999995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434</v>
      </c>
      <c r="D489" s="36">
        <v>434.3</v>
      </c>
      <c r="E489" s="36">
        <v>430.70000000000005</v>
      </c>
      <c r="F489" s="36">
        <v>427.40000000000003</v>
      </c>
      <c r="G489" s="36">
        <v>423.80000000000007</v>
      </c>
      <c r="H489" s="36">
        <v>437.6</v>
      </c>
      <c r="I489" s="36">
        <v>441.20000000000005</v>
      </c>
      <c r="J489" s="36">
        <v>444.5</v>
      </c>
      <c r="K489" s="31">
        <v>437.9</v>
      </c>
      <c r="L489" s="31">
        <v>431</v>
      </c>
      <c r="M489" s="31">
        <v>2.7054900000000002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483.65</v>
      </c>
      <c r="D490" s="36">
        <v>484.45</v>
      </c>
      <c r="E490" s="36">
        <v>480.95</v>
      </c>
      <c r="F490" s="36">
        <v>478.25</v>
      </c>
      <c r="G490" s="36">
        <v>474.75</v>
      </c>
      <c r="H490" s="36">
        <v>487.15</v>
      </c>
      <c r="I490" s="36">
        <v>490.65</v>
      </c>
      <c r="J490" s="36">
        <v>493.34999999999997</v>
      </c>
      <c r="K490" s="31">
        <v>487.95</v>
      </c>
      <c r="L490" s="31">
        <v>481.75</v>
      </c>
      <c r="M490" s="31">
        <v>2.3797000000000001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331.75</v>
      </c>
      <c r="D491" s="36">
        <v>328.09999999999997</v>
      </c>
      <c r="E491" s="36">
        <v>314.29999999999995</v>
      </c>
      <c r="F491" s="36">
        <v>296.84999999999997</v>
      </c>
      <c r="G491" s="36">
        <v>283.04999999999995</v>
      </c>
      <c r="H491" s="36">
        <v>345.54999999999995</v>
      </c>
      <c r="I491" s="36">
        <v>359.35</v>
      </c>
      <c r="J491" s="36">
        <v>376.79999999999995</v>
      </c>
      <c r="K491" s="31">
        <v>341.9</v>
      </c>
      <c r="L491" s="31">
        <v>310.64999999999998</v>
      </c>
      <c r="M491" s="31">
        <v>35.690289999999997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491.25</v>
      </c>
      <c r="D492" s="36">
        <v>490.55</v>
      </c>
      <c r="E492" s="36">
        <v>481.1</v>
      </c>
      <c r="F492" s="36">
        <v>470.95</v>
      </c>
      <c r="G492" s="36">
        <v>461.5</v>
      </c>
      <c r="H492" s="36">
        <v>500.70000000000005</v>
      </c>
      <c r="I492" s="36">
        <v>510.15</v>
      </c>
      <c r="J492" s="36">
        <v>520.30000000000007</v>
      </c>
      <c r="K492" s="31">
        <v>500</v>
      </c>
      <c r="L492" s="31">
        <v>480.4</v>
      </c>
      <c r="M492" s="31">
        <v>2.19693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671.15</v>
      </c>
      <c r="D493" s="36">
        <v>666.15</v>
      </c>
      <c r="E493" s="36">
        <v>654.59999999999991</v>
      </c>
      <c r="F493" s="36">
        <v>638.04999999999995</v>
      </c>
      <c r="G493" s="36">
        <v>626.49999999999989</v>
      </c>
      <c r="H493" s="36">
        <v>682.69999999999993</v>
      </c>
      <c r="I493" s="36">
        <v>694.24999999999989</v>
      </c>
      <c r="J493" s="36">
        <v>710.8</v>
      </c>
      <c r="K493" s="31">
        <v>677.7</v>
      </c>
      <c r="L493" s="31">
        <v>649.6</v>
      </c>
      <c r="M493" s="31">
        <v>2.8924500000000002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1607.85</v>
      </c>
      <c r="D494" s="36">
        <v>1612.6166666666668</v>
      </c>
      <c r="E494" s="36">
        <v>1591.2333333333336</v>
      </c>
      <c r="F494" s="36">
        <v>1574.6166666666668</v>
      </c>
      <c r="G494" s="36">
        <v>1553.2333333333336</v>
      </c>
      <c r="H494" s="36">
        <v>1629.2333333333336</v>
      </c>
      <c r="I494" s="36">
        <v>1650.6166666666668</v>
      </c>
      <c r="J494" s="36">
        <v>1667.2333333333336</v>
      </c>
      <c r="K494" s="31">
        <v>1634</v>
      </c>
      <c r="L494" s="31">
        <v>1596</v>
      </c>
      <c r="M494" s="31">
        <v>11.347329999999999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1088.9000000000001</v>
      </c>
      <c r="D495" s="36">
        <v>1081.3833333333334</v>
      </c>
      <c r="E495" s="36">
        <v>1053.2666666666669</v>
      </c>
      <c r="F495" s="36">
        <v>1017.6333333333334</v>
      </c>
      <c r="G495" s="36">
        <v>989.51666666666688</v>
      </c>
      <c r="H495" s="36">
        <v>1117.0166666666669</v>
      </c>
      <c r="I495" s="36">
        <v>1145.1333333333332</v>
      </c>
      <c r="J495" s="36">
        <v>1180.7666666666669</v>
      </c>
      <c r="K495" s="31">
        <v>1109.5</v>
      </c>
      <c r="L495" s="31">
        <v>1045.75</v>
      </c>
      <c r="M495" s="31">
        <v>1.3303199999999999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465</v>
      </c>
      <c r="D496" s="36">
        <v>463.36666666666662</v>
      </c>
      <c r="E496" s="36">
        <v>457.88333333333321</v>
      </c>
      <c r="F496" s="36">
        <v>450.76666666666659</v>
      </c>
      <c r="G496" s="36">
        <v>445.28333333333319</v>
      </c>
      <c r="H496" s="36">
        <v>470.48333333333323</v>
      </c>
      <c r="I496" s="36">
        <v>475.9666666666667</v>
      </c>
      <c r="J496" s="36">
        <v>483.08333333333326</v>
      </c>
      <c r="K496" s="31">
        <v>468.85</v>
      </c>
      <c r="L496" s="31">
        <v>456.25</v>
      </c>
      <c r="M496" s="31">
        <v>154.08362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779.35</v>
      </c>
      <c r="D497" s="36">
        <v>774.0333333333333</v>
      </c>
      <c r="E497" s="36">
        <v>750.31666666666661</v>
      </c>
      <c r="F497" s="36">
        <v>721.2833333333333</v>
      </c>
      <c r="G497" s="36">
        <v>697.56666666666661</v>
      </c>
      <c r="H497" s="36">
        <v>803.06666666666661</v>
      </c>
      <c r="I497" s="36">
        <v>826.7833333333333</v>
      </c>
      <c r="J497" s="36">
        <v>855.81666666666661</v>
      </c>
      <c r="K497" s="31">
        <v>797.75</v>
      </c>
      <c r="L497" s="31">
        <v>745</v>
      </c>
      <c r="M497" s="31">
        <v>3.0971099999999998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17.62</v>
      </c>
      <c r="D498" s="36">
        <v>17.693333333333332</v>
      </c>
      <c r="E498" s="36">
        <v>17.326666666666664</v>
      </c>
      <c r="F498" s="36">
        <v>17.033333333333331</v>
      </c>
      <c r="G498" s="36">
        <v>16.666666666666664</v>
      </c>
      <c r="H498" s="36">
        <v>17.986666666666665</v>
      </c>
      <c r="I498" s="36">
        <v>18.353333333333332</v>
      </c>
      <c r="J498" s="36">
        <v>18.646666666666665</v>
      </c>
      <c r="K498" s="31">
        <v>18.059999999999999</v>
      </c>
      <c r="L498" s="31">
        <v>17.399999999999999</v>
      </c>
      <c r="M498" s="31">
        <v>8779.8491200000008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1444.25</v>
      </c>
      <c r="D499" s="36">
        <v>1457.7</v>
      </c>
      <c r="E499" s="36">
        <v>1426.5500000000002</v>
      </c>
      <c r="F499" s="36">
        <v>1408.8500000000001</v>
      </c>
      <c r="G499" s="36">
        <v>1377.7000000000003</v>
      </c>
      <c r="H499" s="36">
        <v>1475.4</v>
      </c>
      <c r="I499" s="36">
        <v>1506.5500000000002</v>
      </c>
      <c r="J499" s="31">
        <v>1524.25</v>
      </c>
      <c r="K499" s="31">
        <v>1488.85</v>
      </c>
      <c r="L499" s="31">
        <v>1440</v>
      </c>
      <c r="M499" s="53">
        <v>8.5609500000000001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558.6</v>
      </c>
      <c r="D500" s="36">
        <v>555.48333333333323</v>
      </c>
      <c r="E500" s="36">
        <v>547.96666666666647</v>
      </c>
      <c r="F500" s="36">
        <v>537.33333333333326</v>
      </c>
      <c r="G500" s="36">
        <v>529.81666666666649</v>
      </c>
      <c r="H500" s="36">
        <v>566.11666666666645</v>
      </c>
      <c r="I500" s="36">
        <v>573.6333333333331</v>
      </c>
      <c r="J500" s="31">
        <v>584.26666666666642</v>
      </c>
      <c r="K500" s="31">
        <v>563</v>
      </c>
      <c r="L500" s="31">
        <v>544.85</v>
      </c>
      <c r="M500" s="53">
        <v>12.3301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154.88</v>
      </c>
      <c r="D501" s="36">
        <v>154.82666666666668</v>
      </c>
      <c r="E501" s="36">
        <v>153.15333333333336</v>
      </c>
      <c r="F501" s="36">
        <v>151.42666666666668</v>
      </c>
      <c r="G501" s="36">
        <v>149.75333333333336</v>
      </c>
      <c r="H501" s="36">
        <v>156.55333333333337</v>
      </c>
      <c r="I501" s="36">
        <v>158.22666666666672</v>
      </c>
      <c r="J501" s="36">
        <v>159.95333333333338</v>
      </c>
      <c r="K501" s="31">
        <v>156.5</v>
      </c>
      <c r="L501" s="31">
        <v>153.1</v>
      </c>
      <c r="M501" s="31">
        <v>20.587779999999999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826.35</v>
      </c>
      <c r="D502" s="36">
        <v>832.30000000000007</v>
      </c>
      <c r="E502" s="36">
        <v>815.65000000000009</v>
      </c>
      <c r="F502" s="36">
        <v>804.95</v>
      </c>
      <c r="G502" s="36">
        <v>788.30000000000007</v>
      </c>
      <c r="H502" s="36">
        <v>843.00000000000011</v>
      </c>
      <c r="I502" s="36">
        <v>859.65</v>
      </c>
      <c r="J502" s="36">
        <v>870.35000000000014</v>
      </c>
      <c r="K502" s="31">
        <v>848.95</v>
      </c>
      <c r="L502" s="31">
        <v>821.6</v>
      </c>
      <c r="M502" s="31">
        <v>0.55561000000000005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1957</v>
      </c>
      <c r="D503" s="36">
        <v>1980.9333333333334</v>
      </c>
      <c r="E503" s="36">
        <v>1916.1166666666668</v>
      </c>
      <c r="F503" s="36">
        <v>1875.2333333333333</v>
      </c>
      <c r="G503" s="36">
        <v>1810.4166666666667</v>
      </c>
      <c r="H503" s="36">
        <v>2021.8166666666668</v>
      </c>
      <c r="I503" s="36">
        <v>2086.6333333333332</v>
      </c>
      <c r="J503" s="31">
        <v>2127.5166666666669</v>
      </c>
      <c r="K503" s="31">
        <v>2045.75</v>
      </c>
      <c r="L503" s="31">
        <v>1940.05</v>
      </c>
      <c r="M503" s="53">
        <v>2.8275299999999999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527.35</v>
      </c>
      <c r="D504" s="36">
        <v>525.75</v>
      </c>
      <c r="E504" s="36">
        <v>515.70000000000005</v>
      </c>
      <c r="F504" s="36">
        <v>504.05000000000007</v>
      </c>
      <c r="G504" s="36">
        <v>494.00000000000011</v>
      </c>
      <c r="H504" s="36">
        <v>537.4</v>
      </c>
      <c r="I504" s="36">
        <v>547.44999999999993</v>
      </c>
      <c r="J504" s="36">
        <v>559.09999999999991</v>
      </c>
      <c r="K504" s="31">
        <v>535.79999999999995</v>
      </c>
      <c r="L504" s="31">
        <v>514.1</v>
      </c>
      <c r="M504" s="31">
        <v>153.78764000000001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24.06</v>
      </c>
      <c r="D505" s="200">
        <v>23.933333333333334</v>
      </c>
      <c r="E505" s="200">
        <v>23.736666666666668</v>
      </c>
      <c r="F505" s="200">
        <v>23.413333333333334</v>
      </c>
      <c r="G505" s="200">
        <v>23.216666666666669</v>
      </c>
      <c r="H505" s="200">
        <v>24.256666666666668</v>
      </c>
      <c r="I505" s="200">
        <v>24.453333333333333</v>
      </c>
      <c r="J505" s="200">
        <v>24.776666666666667</v>
      </c>
      <c r="K505" s="201">
        <v>24.13</v>
      </c>
      <c r="L505" s="201">
        <v>23.61</v>
      </c>
      <c r="M505" s="201">
        <v>1324.8975700000001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16008.25</v>
      </c>
      <c r="D506" s="276">
        <v>15897.733333333332</v>
      </c>
      <c r="E506" s="276">
        <v>15700.616666666663</v>
      </c>
      <c r="F506" s="276">
        <v>15392.983333333332</v>
      </c>
      <c r="G506" s="276">
        <v>15195.866666666663</v>
      </c>
      <c r="H506" s="276">
        <v>16205.366666666663</v>
      </c>
      <c r="I506" s="276">
        <v>16402.48333333333</v>
      </c>
      <c r="J506" s="276">
        <v>16710.116666666661</v>
      </c>
      <c r="K506" s="277">
        <v>16094.85</v>
      </c>
      <c r="L506" s="277">
        <v>15590.1</v>
      </c>
      <c r="M506" s="277">
        <v>0.20288999999999999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152.93</v>
      </c>
      <c r="D507" s="215">
        <v>152.77666666666667</v>
      </c>
      <c r="E507" s="215">
        <v>151.15333333333334</v>
      </c>
      <c r="F507" s="215">
        <v>149.37666666666667</v>
      </c>
      <c r="G507" s="215">
        <v>147.75333333333333</v>
      </c>
      <c r="H507" s="215">
        <v>154.55333333333334</v>
      </c>
      <c r="I507" s="215">
        <v>156.17666666666668</v>
      </c>
      <c r="J507" s="215">
        <v>157.95333333333335</v>
      </c>
      <c r="K507" s="213">
        <v>154.4</v>
      </c>
      <c r="L507" s="213">
        <v>151</v>
      </c>
      <c r="M507" s="213">
        <v>90.145870000000002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754.95</v>
      </c>
      <c r="D508" s="278">
        <v>752.98333333333323</v>
      </c>
      <c r="E508" s="278">
        <v>739.96666666666647</v>
      </c>
      <c r="F508" s="278">
        <v>724.98333333333323</v>
      </c>
      <c r="G508" s="278">
        <v>711.96666666666647</v>
      </c>
      <c r="H508" s="278">
        <v>767.96666666666647</v>
      </c>
      <c r="I508" s="278">
        <v>780.98333333333312</v>
      </c>
      <c r="J508" s="278">
        <v>795.96666666666647</v>
      </c>
      <c r="K508" s="278">
        <v>766</v>
      </c>
      <c r="L508" s="278">
        <v>738</v>
      </c>
      <c r="M508" s="278">
        <v>7.1581299999999999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203.97</v>
      </c>
      <c r="D509" s="280">
        <v>201.01</v>
      </c>
      <c r="E509" s="280">
        <v>197.51999999999998</v>
      </c>
      <c r="F509" s="280">
        <v>191.07</v>
      </c>
      <c r="G509" s="280">
        <v>187.57999999999998</v>
      </c>
      <c r="H509" s="280">
        <v>207.45999999999998</v>
      </c>
      <c r="I509" s="280">
        <v>210.95</v>
      </c>
      <c r="J509" s="280">
        <v>217.39999999999998</v>
      </c>
      <c r="K509" s="280">
        <v>204.5</v>
      </c>
      <c r="L509" s="280">
        <v>194.56</v>
      </c>
      <c r="M509" s="280">
        <v>535.36850000000004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1067.3</v>
      </c>
      <c r="D510" s="278">
        <v>1074.6833333333334</v>
      </c>
      <c r="E510" s="278">
        <v>1052.6666666666667</v>
      </c>
      <c r="F510" s="278">
        <v>1038.0333333333333</v>
      </c>
      <c r="G510" s="278">
        <v>1016.0166666666667</v>
      </c>
      <c r="H510" s="278">
        <v>1089.3166666666668</v>
      </c>
      <c r="I510" s="278">
        <v>1111.3333333333333</v>
      </c>
      <c r="J510" s="278">
        <v>1125.9666666666669</v>
      </c>
      <c r="K510" s="278">
        <v>1096.7</v>
      </c>
      <c r="L510" s="278">
        <v>1060.05</v>
      </c>
      <c r="M510" s="278">
        <v>19.106470000000002</v>
      </c>
      <c r="N510" s="198"/>
      <c r="O510" s="198"/>
    </row>
    <row r="511" spans="1:15" ht="12.75" customHeight="1">
      <c r="A511" s="213">
        <v>501</v>
      </c>
      <c r="B511" s="281" t="s">
        <v>888</v>
      </c>
      <c r="C511" s="281">
        <v>2444.85</v>
      </c>
      <c r="D511" s="281">
        <v>2427.9333333333329</v>
      </c>
      <c r="E511" s="281">
        <v>2402.0666666666657</v>
      </c>
      <c r="F511" s="281">
        <v>2359.2833333333328</v>
      </c>
      <c r="G511" s="281">
        <v>2333.4166666666656</v>
      </c>
      <c r="H511" s="281">
        <v>2470.7166666666658</v>
      </c>
      <c r="I511" s="281">
        <v>2496.5833333333335</v>
      </c>
      <c r="J511" s="281">
        <v>2539.3666666666659</v>
      </c>
      <c r="K511" s="281">
        <v>2453.8000000000002</v>
      </c>
      <c r="L511" s="281">
        <v>2385.15</v>
      </c>
      <c r="M511" s="281">
        <v>1.29155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2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32"/>
      <c r="B5" s="333"/>
      <c r="C5" s="332"/>
      <c r="D5" s="33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34" t="s">
        <v>520</v>
      </c>
      <c r="C7" s="334"/>
      <c r="D7" s="7">
        <f>Main!B10</f>
        <v>45475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45474</v>
      </c>
      <c r="B10" s="32">
        <v>524288</v>
      </c>
      <c r="C10" s="31" t="s">
        <v>1099</v>
      </c>
      <c r="D10" s="31" t="s">
        <v>1100</v>
      </c>
      <c r="E10" s="31" t="s">
        <v>529</v>
      </c>
      <c r="F10" s="84">
        <v>50000</v>
      </c>
      <c r="G10" s="32">
        <v>102.79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45474</v>
      </c>
      <c r="B11" s="32">
        <v>539300</v>
      </c>
      <c r="C11" s="31" t="s">
        <v>1045</v>
      </c>
      <c r="D11" s="31" t="s">
        <v>965</v>
      </c>
      <c r="E11" s="31" t="s">
        <v>530</v>
      </c>
      <c r="F11" s="84">
        <v>39603</v>
      </c>
      <c r="G11" s="32">
        <v>255.12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45474</v>
      </c>
      <c r="B12" s="32">
        <v>539300</v>
      </c>
      <c r="C12" s="31" t="s">
        <v>1045</v>
      </c>
      <c r="D12" s="31" t="s">
        <v>965</v>
      </c>
      <c r="E12" s="31" t="s">
        <v>529</v>
      </c>
      <c r="F12" s="84">
        <v>31018</v>
      </c>
      <c r="G12" s="32">
        <v>259.33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45474</v>
      </c>
      <c r="B13" s="32">
        <v>539300</v>
      </c>
      <c r="C13" s="31" t="s">
        <v>1045</v>
      </c>
      <c r="D13" s="31" t="s">
        <v>1101</v>
      </c>
      <c r="E13" s="31" t="s">
        <v>530</v>
      </c>
      <c r="F13" s="84">
        <v>30541</v>
      </c>
      <c r="G13" s="32">
        <v>257.58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45474</v>
      </c>
      <c r="B14" s="32">
        <v>538952</v>
      </c>
      <c r="C14" s="31" t="s">
        <v>1102</v>
      </c>
      <c r="D14" s="31" t="s">
        <v>1103</v>
      </c>
      <c r="E14" s="31" t="s">
        <v>530</v>
      </c>
      <c r="F14" s="84">
        <v>378886</v>
      </c>
      <c r="G14" s="32">
        <v>2.95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45474</v>
      </c>
      <c r="B15" s="32">
        <v>531991</v>
      </c>
      <c r="C15" s="31" t="s">
        <v>1104</v>
      </c>
      <c r="D15" s="31" t="s">
        <v>1054</v>
      </c>
      <c r="E15" s="31" t="s">
        <v>530</v>
      </c>
      <c r="F15" s="84">
        <v>391337</v>
      </c>
      <c r="G15" s="32">
        <v>1.18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45474</v>
      </c>
      <c r="B16" s="32">
        <v>531991</v>
      </c>
      <c r="C16" s="31" t="s">
        <v>1104</v>
      </c>
      <c r="D16" s="31" t="s">
        <v>1054</v>
      </c>
      <c r="E16" s="31" t="s">
        <v>529</v>
      </c>
      <c r="F16" s="84">
        <v>917971</v>
      </c>
      <c r="G16" s="32">
        <v>1.17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45474</v>
      </c>
      <c r="B17" s="32">
        <v>542176</v>
      </c>
      <c r="C17" s="31" t="s">
        <v>1105</v>
      </c>
      <c r="D17" s="31" t="s">
        <v>1106</v>
      </c>
      <c r="E17" s="31" t="s">
        <v>530</v>
      </c>
      <c r="F17" s="84">
        <v>16608</v>
      </c>
      <c r="G17" s="32">
        <v>20.11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45474</v>
      </c>
      <c r="B18" s="32">
        <v>542176</v>
      </c>
      <c r="C18" s="31" t="s">
        <v>1105</v>
      </c>
      <c r="D18" s="31" t="s">
        <v>1107</v>
      </c>
      <c r="E18" s="31" t="s">
        <v>529</v>
      </c>
      <c r="F18" s="84">
        <v>16000</v>
      </c>
      <c r="G18" s="32">
        <v>20.05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45474</v>
      </c>
      <c r="B19" s="32">
        <v>538713</v>
      </c>
      <c r="C19" s="31" t="s">
        <v>1108</v>
      </c>
      <c r="D19" s="31" t="s">
        <v>1109</v>
      </c>
      <c r="E19" s="31" t="s">
        <v>530</v>
      </c>
      <c r="F19" s="84">
        <v>80000</v>
      </c>
      <c r="G19" s="32">
        <v>127.85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45474</v>
      </c>
      <c r="B20" s="32">
        <v>512149</v>
      </c>
      <c r="C20" s="31" t="s">
        <v>1110</v>
      </c>
      <c r="D20" s="31" t="s">
        <v>1111</v>
      </c>
      <c r="E20" s="31" t="s">
        <v>530</v>
      </c>
      <c r="F20" s="84">
        <v>38381881</v>
      </c>
      <c r="G20" s="32">
        <v>0.94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45474</v>
      </c>
      <c r="B21" s="32">
        <v>512149</v>
      </c>
      <c r="C21" s="31" t="s">
        <v>1110</v>
      </c>
      <c r="D21" s="31" t="s">
        <v>950</v>
      </c>
      <c r="E21" s="31" t="s">
        <v>529</v>
      </c>
      <c r="F21" s="84">
        <v>13000000</v>
      </c>
      <c r="G21" s="32">
        <v>0.97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45474</v>
      </c>
      <c r="B22" s="32">
        <v>512149</v>
      </c>
      <c r="C22" s="31" t="s">
        <v>1110</v>
      </c>
      <c r="D22" s="31" t="s">
        <v>919</v>
      </c>
      <c r="E22" s="31" t="s">
        <v>530</v>
      </c>
      <c r="F22" s="84">
        <v>25</v>
      </c>
      <c r="G22" s="32">
        <v>0.95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45474</v>
      </c>
      <c r="B23" s="32">
        <v>512149</v>
      </c>
      <c r="C23" s="31" t="s">
        <v>1110</v>
      </c>
      <c r="D23" s="31" t="s">
        <v>919</v>
      </c>
      <c r="E23" s="31" t="s">
        <v>529</v>
      </c>
      <c r="F23" s="84">
        <v>20000025</v>
      </c>
      <c r="G23" s="32">
        <v>0.93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45474</v>
      </c>
      <c r="B24" s="32">
        <v>504340</v>
      </c>
      <c r="C24" s="31" t="s">
        <v>1112</v>
      </c>
      <c r="D24" s="31" t="s">
        <v>1113</v>
      </c>
      <c r="E24" s="31" t="s">
        <v>530</v>
      </c>
      <c r="F24" s="84">
        <v>74000</v>
      </c>
      <c r="G24" s="32">
        <v>7.52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45474</v>
      </c>
      <c r="B25" s="32">
        <v>544195</v>
      </c>
      <c r="C25" s="31" t="s">
        <v>979</v>
      </c>
      <c r="D25" s="31" t="s">
        <v>1046</v>
      </c>
      <c r="E25" s="31" t="s">
        <v>530</v>
      </c>
      <c r="F25" s="84">
        <v>114000</v>
      </c>
      <c r="G25" s="32">
        <v>72.040000000000006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45474</v>
      </c>
      <c r="B26" s="32">
        <v>539770</v>
      </c>
      <c r="C26" s="31" t="s">
        <v>1114</v>
      </c>
      <c r="D26" s="31" t="s">
        <v>1115</v>
      </c>
      <c r="E26" s="31" t="s">
        <v>530</v>
      </c>
      <c r="F26" s="84">
        <v>20982</v>
      </c>
      <c r="G26" s="32">
        <v>7.01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45474</v>
      </c>
      <c r="B27" s="32">
        <v>543516</v>
      </c>
      <c r="C27" s="31" t="s">
        <v>980</v>
      </c>
      <c r="D27" s="31" t="s">
        <v>1116</v>
      </c>
      <c r="E27" s="31" t="s">
        <v>529</v>
      </c>
      <c r="F27" s="84">
        <v>25200</v>
      </c>
      <c r="G27" s="32">
        <v>23.02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45474</v>
      </c>
      <c r="B28" s="32">
        <v>543516</v>
      </c>
      <c r="C28" s="31" t="s">
        <v>980</v>
      </c>
      <c r="D28" s="31" t="s">
        <v>991</v>
      </c>
      <c r="E28" s="31" t="s">
        <v>530</v>
      </c>
      <c r="F28" s="84">
        <v>47600</v>
      </c>
      <c r="G28" s="32">
        <v>23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45474</v>
      </c>
      <c r="B29" s="32">
        <v>543516</v>
      </c>
      <c r="C29" s="31" t="s">
        <v>980</v>
      </c>
      <c r="D29" s="31" t="s">
        <v>1117</v>
      </c>
      <c r="E29" s="31" t="s">
        <v>529</v>
      </c>
      <c r="F29" s="84">
        <v>28000</v>
      </c>
      <c r="G29" s="32">
        <v>23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45474</v>
      </c>
      <c r="B30" s="32">
        <v>512008</v>
      </c>
      <c r="C30" s="31" t="s">
        <v>1118</v>
      </c>
      <c r="D30" s="31" t="s">
        <v>1119</v>
      </c>
      <c r="E30" s="31" t="s">
        <v>530</v>
      </c>
      <c r="F30" s="84">
        <v>250000</v>
      </c>
      <c r="G30" s="32">
        <v>565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45474</v>
      </c>
      <c r="B31" s="32">
        <v>512008</v>
      </c>
      <c r="C31" s="31" t="s">
        <v>1118</v>
      </c>
      <c r="D31" s="31" t="s">
        <v>1009</v>
      </c>
      <c r="E31" s="31" t="s">
        <v>529</v>
      </c>
      <c r="F31" s="84">
        <v>350000</v>
      </c>
      <c r="G31" s="32">
        <v>565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45474</v>
      </c>
      <c r="B32" s="32">
        <v>514386</v>
      </c>
      <c r="C32" s="31" t="s">
        <v>1120</v>
      </c>
      <c r="D32" s="31" t="s">
        <v>919</v>
      </c>
      <c r="E32" s="31" t="s">
        <v>529</v>
      </c>
      <c r="F32" s="84">
        <v>93581</v>
      </c>
      <c r="G32" s="32">
        <v>5.99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45474</v>
      </c>
      <c r="B33" s="32">
        <v>513337</v>
      </c>
      <c r="C33" s="31" t="s">
        <v>1121</v>
      </c>
      <c r="D33" s="31" t="s">
        <v>1122</v>
      </c>
      <c r="E33" s="31" t="s">
        <v>529</v>
      </c>
      <c r="F33" s="84">
        <v>300000</v>
      </c>
      <c r="G33" s="32">
        <v>14.5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45474</v>
      </c>
      <c r="B34" s="32">
        <v>540377</v>
      </c>
      <c r="C34" s="31" t="s">
        <v>1123</v>
      </c>
      <c r="D34" s="31" t="s">
        <v>949</v>
      </c>
      <c r="E34" s="31" t="s">
        <v>530</v>
      </c>
      <c r="F34" s="84">
        <v>2869376</v>
      </c>
      <c r="G34" s="32">
        <v>1.67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45474</v>
      </c>
      <c r="B35" s="32">
        <v>540377</v>
      </c>
      <c r="C35" s="31" t="s">
        <v>1123</v>
      </c>
      <c r="D35" s="31" t="s">
        <v>949</v>
      </c>
      <c r="E35" s="31" t="s">
        <v>529</v>
      </c>
      <c r="F35" s="84">
        <v>11574</v>
      </c>
      <c r="G35" s="32">
        <v>1.66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45474</v>
      </c>
      <c r="B36" s="32">
        <v>509051</v>
      </c>
      <c r="C36" s="31" t="s">
        <v>1124</v>
      </c>
      <c r="D36" s="31" t="s">
        <v>950</v>
      </c>
      <c r="E36" s="31" t="s">
        <v>530</v>
      </c>
      <c r="F36" s="84">
        <v>3714482</v>
      </c>
      <c r="G36" s="32">
        <v>1.49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45474</v>
      </c>
      <c r="B37" s="32">
        <v>509051</v>
      </c>
      <c r="C37" s="31" t="s">
        <v>1124</v>
      </c>
      <c r="D37" s="31" t="s">
        <v>950</v>
      </c>
      <c r="E37" s="31" t="s">
        <v>529</v>
      </c>
      <c r="F37" s="84">
        <v>6514482</v>
      </c>
      <c r="G37" s="32">
        <v>1.48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45474</v>
      </c>
      <c r="B38" s="32">
        <v>590041</v>
      </c>
      <c r="C38" s="31" t="s">
        <v>1125</v>
      </c>
      <c r="D38" s="31" t="s">
        <v>919</v>
      </c>
      <c r="E38" s="31" t="s">
        <v>530</v>
      </c>
      <c r="F38" s="84">
        <v>151783</v>
      </c>
      <c r="G38" s="32">
        <v>22.44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45474</v>
      </c>
      <c r="B39" s="32">
        <v>514060</v>
      </c>
      <c r="C39" s="31" t="s">
        <v>1030</v>
      </c>
      <c r="D39" s="31" t="s">
        <v>1126</v>
      </c>
      <c r="E39" s="31" t="s">
        <v>529</v>
      </c>
      <c r="F39" s="84">
        <v>97611</v>
      </c>
      <c r="G39" s="32">
        <v>17.600000000000001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45474</v>
      </c>
      <c r="B40" s="32">
        <v>514060</v>
      </c>
      <c r="C40" s="31" t="s">
        <v>1030</v>
      </c>
      <c r="D40" s="31" t="s">
        <v>1127</v>
      </c>
      <c r="E40" s="31" t="s">
        <v>529</v>
      </c>
      <c r="F40" s="84">
        <v>100000</v>
      </c>
      <c r="G40" s="32">
        <v>17.61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45474</v>
      </c>
      <c r="B41" s="32">
        <v>514060</v>
      </c>
      <c r="C41" s="31" t="s">
        <v>1030</v>
      </c>
      <c r="D41" s="31" t="s">
        <v>1128</v>
      </c>
      <c r="E41" s="31" t="s">
        <v>530</v>
      </c>
      <c r="F41" s="84">
        <v>235000</v>
      </c>
      <c r="G41" s="32">
        <v>17.64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45474</v>
      </c>
      <c r="B42" s="32">
        <v>538895</v>
      </c>
      <c r="C42" s="31" t="s">
        <v>1129</v>
      </c>
      <c r="D42" s="31" t="s">
        <v>1130</v>
      </c>
      <c r="E42" s="31" t="s">
        <v>530</v>
      </c>
      <c r="F42" s="84">
        <v>53530</v>
      </c>
      <c r="G42" s="32">
        <v>26.19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45474</v>
      </c>
      <c r="B43" s="32">
        <v>541337</v>
      </c>
      <c r="C43" s="31" t="s">
        <v>1047</v>
      </c>
      <c r="D43" s="31" t="s">
        <v>1131</v>
      </c>
      <c r="E43" s="31" t="s">
        <v>529</v>
      </c>
      <c r="F43" s="84">
        <v>87000</v>
      </c>
      <c r="G43" s="32">
        <v>9.32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45474</v>
      </c>
      <c r="B44" s="32">
        <v>541337</v>
      </c>
      <c r="C44" s="31" t="s">
        <v>1047</v>
      </c>
      <c r="D44" s="31" t="s">
        <v>1048</v>
      </c>
      <c r="E44" s="31" t="s">
        <v>530</v>
      </c>
      <c r="F44" s="84">
        <v>48000</v>
      </c>
      <c r="G44" s="32">
        <v>9.6300000000000008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45474</v>
      </c>
      <c r="B45" s="32">
        <v>543280</v>
      </c>
      <c r="C45" s="31" t="s">
        <v>1132</v>
      </c>
      <c r="D45" s="31" t="s">
        <v>1133</v>
      </c>
      <c r="E45" s="31" t="s">
        <v>529</v>
      </c>
      <c r="F45" s="84">
        <v>1200000</v>
      </c>
      <c r="G45" s="32">
        <v>872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45474</v>
      </c>
      <c r="B46" s="32">
        <v>543280</v>
      </c>
      <c r="C46" s="31" t="s">
        <v>1132</v>
      </c>
      <c r="D46" s="31" t="s">
        <v>1134</v>
      </c>
      <c r="E46" s="31" t="s">
        <v>530</v>
      </c>
      <c r="F46" s="84">
        <v>600000</v>
      </c>
      <c r="G46" s="32">
        <v>872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45474</v>
      </c>
      <c r="B47" s="32">
        <v>543280</v>
      </c>
      <c r="C47" s="31" t="s">
        <v>1132</v>
      </c>
      <c r="D47" s="31" t="s">
        <v>1135</v>
      </c>
      <c r="E47" s="31" t="s">
        <v>530</v>
      </c>
      <c r="F47" s="84">
        <v>600000</v>
      </c>
      <c r="G47" s="32">
        <v>872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45474</v>
      </c>
      <c r="B48" s="32">
        <v>543280</v>
      </c>
      <c r="C48" s="31" t="s">
        <v>1132</v>
      </c>
      <c r="D48" s="31" t="s">
        <v>1136</v>
      </c>
      <c r="E48" s="31" t="s">
        <v>530</v>
      </c>
      <c r="F48" s="84">
        <v>600000</v>
      </c>
      <c r="G48" s="32">
        <v>872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45474</v>
      </c>
      <c r="B49" s="32">
        <v>514330</v>
      </c>
      <c r="C49" s="31" t="s">
        <v>1031</v>
      </c>
      <c r="D49" s="31" t="s">
        <v>1137</v>
      </c>
      <c r="E49" s="31" t="s">
        <v>529</v>
      </c>
      <c r="F49" s="84">
        <v>95000</v>
      </c>
      <c r="G49" s="32">
        <v>146.16999999999999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45474</v>
      </c>
      <c r="B50" s="32">
        <v>514330</v>
      </c>
      <c r="C50" s="31" t="s">
        <v>1031</v>
      </c>
      <c r="D50" s="31" t="s">
        <v>919</v>
      </c>
      <c r="E50" s="31" t="s">
        <v>530</v>
      </c>
      <c r="F50" s="84">
        <v>67923</v>
      </c>
      <c r="G50" s="32">
        <v>146.16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45474</v>
      </c>
      <c r="B51" s="32">
        <v>531512</v>
      </c>
      <c r="C51" s="31" t="s">
        <v>1049</v>
      </c>
      <c r="D51" s="31" t="s">
        <v>1138</v>
      </c>
      <c r="E51" s="31" t="s">
        <v>529</v>
      </c>
      <c r="F51" s="84">
        <v>82300</v>
      </c>
      <c r="G51" s="32">
        <v>12.15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45474</v>
      </c>
      <c r="B52" s="32">
        <v>531512</v>
      </c>
      <c r="C52" s="31" t="s">
        <v>1049</v>
      </c>
      <c r="D52" s="31" t="s">
        <v>1050</v>
      </c>
      <c r="E52" s="31" t="s">
        <v>530</v>
      </c>
      <c r="F52" s="84">
        <v>246182</v>
      </c>
      <c r="G52" s="32">
        <v>12.14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45474</v>
      </c>
      <c r="B53" s="32">
        <v>531512</v>
      </c>
      <c r="C53" s="31" t="s">
        <v>1049</v>
      </c>
      <c r="D53" s="31" t="s">
        <v>1050</v>
      </c>
      <c r="E53" s="31" t="s">
        <v>529</v>
      </c>
      <c r="F53" s="84">
        <v>7621</v>
      </c>
      <c r="G53" s="32">
        <v>12.24</v>
      </c>
      <c r="H53" s="32" t="s">
        <v>325</v>
      </c>
    </row>
    <row r="54" spans="1:28" ht="15" customHeight="1">
      <c r="A54" s="83">
        <v>45474</v>
      </c>
      <c r="B54" s="32">
        <v>540198</v>
      </c>
      <c r="C54" s="31" t="s">
        <v>1139</v>
      </c>
      <c r="D54" s="31" t="s">
        <v>1140</v>
      </c>
      <c r="E54" s="31" t="s">
        <v>530</v>
      </c>
      <c r="F54" s="84">
        <v>43399</v>
      </c>
      <c r="G54" s="32">
        <v>39.299999999999997</v>
      </c>
      <c r="H54" s="32" t="s">
        <v>325</v>
      </c>
    </row>
    <row r="55" spans="1:28" ht="15" customHeight="1">
      <c r="A55" s="83">
        <v>45474</v>
      </c>
      <c r="B55" s="32">
        <v>540198</v>
      </c>
      <c r="C55" s="31" t="s">
        <v>1139</v>
      </c>
      <c r="D55" s="31" t="s">
        <v>1141</v>
      </c>
      <c r="E55" s="31" t="s">
        <v>529</v>
      </c>
      <c r="F55" s="84">
        <v>32925</v>
      </c>
      <c r="G55" s="32">
        <v>39.39</v>
      </c>
      <c r="H55" s="32" t="s">
        <v>325</v>
      </c>
    </row>
    <row r="56" spans="1:28" ht="15" customHeight="1">
      <c r="A56" s="83">
        <v>45474</v>
      </c>
      <c r="B56" s="32">
        <v>511557</v>
      </c>
      <c r="C56" s="31" t="s">
        <v>1142</v>
      </c>
      <c r="D56" s="31" t="s">
        <v>1143</v>
      </c>
      <c r="E56" s="31" t="s">
        <v>529</v>
      </c>
      <c r="F56" s="84">
        <v>1730001</v>
      </c>
      <c r="G56" s="32">
        <v>1.22</v>
      </c>
      <c r="H56" s="32" t="s">
        <v>325</v>
      </c>
    </row>
    <row r="57" spans="1:28" ht="15" customHeight="1">
      <c r="A57" s="83">
        <v>45474</v>
      </c>
      <c r="B57" s="32">
        <v>544091</v>
      </c>
      <c r="C57" s="31" t="s">
        <v>1144</v>
      </c>
      <c r="D57" s="31" t="s">
        <v>1145</v>
      </c>
      <c r="E57" s="31" t="s">
        <v>530</v>
      </c>
      <c r="F57" s="84">
        <v>104400</v>
      </c>
      <c r="G57" s="32">
        <v>201.55</v>
      </c>
      <c r="H57" s="32" t="s">
        <v>325</v>
      </c>
    </row>
    <row r="58" spans="1:28" ht="15" customHeight="1">
      <c r="A58" s="83">
        <v>45474</v>
      </c>
      <c r="B58" s="32">
        <v>544091</v>
      </c>
      <c r="C58" s="31" t="s">
        <v>1144</v>
      </c>
      <c r="D58" s="31" t="s">
        <v>1146</v>
      </c>
      <c r="E58" s="31" t="s">
        <v>530</v>
      </c>
      <c r="F58" s="84">
        <v>50400</v>
      </c>
      <c r="G58" s="32">
        <v>193.29</v>
      </c>
      <c r="H58" s="32" t="s">
        <v>325</v>
      </c>
    </row>
    <row r="59" spans="1:28" ht="15" customHeight="1">
      <c r="A59" s="83">
        <v>45474</v>
      </c>
      <c r="B59" s="32">
        <v>544091</v>
      </c>
      <c r="C59" s="31" t="s">
        <v>1144</v>
      </c>
      <c r="D59" s="31" t="s">
        <v>1147</v>
      </c>
      <c r="E59" s="31" t="s">
        <v>530</v>
      </c>
      <c r="F59" s="84">
        <v>62400</v>
      </c>
      <c r="G59" s="32">
        <v>204.56</v>
      </c>
      <c r="H59" s="32" t="s">
        <v>325</v>
      </c>
    </row>
    <row r="60" spans="1:28" ht="15" customHeight="1">
      <c r="A60" s="83">
        <v>45474</v>
      </c>
      <c r="B60" s="32">
        <v>544091</v>
      </c>
      <c r="C60" s="31" t="s">
        <v>1144</v>
      </c>
      <c r="D60" s="31" t="s">
        <v>1147</v>
      </c>
      <c r="E60" s="31" t="s">
        <v>529</v>
      </c>
      <c r="F60" s="84">
        <v>62400</v>
      </c>
      <c r="G60" s="32">
        <v>203.95</v>
      </c>
      <c r="H60" s="32" t="s">
        <v>325</v>
      </c>
    </row>
    <row r="61" spans="1:28" ht="15" customHeight="1">
      <c r="A61" s="83">
        <v>45474</v>
      </c>
      <c r="B61" s="32">
        <v>544091</v>
      </c>
      <c r="C61" s="31" t="s">
        <v>1144</v>
      </c>
      <c r="D61" s="31" t="s">
        <v>1148</v>
      </c>
      <c r="E61" s="31" t="s">
        <v>529</v>
      </c>
      <c r="F61" s="84">
        <v>52800</v>
      </c>
      <c r="G61" s="32">
        <v>195.28</v>
      </c>
      <c r="H61" s="32" t="s">
        <v>325</v>
      </c>
    </row>
    <row r="62" spans="1:28" ht="15" customHeight="1">
      <c r="A62" s="83">
        <v>45474</v>
      </c>
      <c r="B62" s="32">
        <v>541601</v>
      </c>
      <c r="C62" s="31" t="s">
        <v>1051</v>
      </c>
      <c r="D62" s="31" t="s">
        <v>1053</v>
      </c>
      <c r="E62" s="31" t="s">
        <v>529</v>
      </c>
      <c r="F62" s="84">
        <v>300000</v>
      </c>
      <c r="G62" s="32">
        <v>5.8</v>
      </c>
      <c r="H62" s="32" t="s">
        <v>325</v>
      </c>
    </row>
    <row r="63" spans="1:28" ht="15" customHeight="1">
      <c r="A63" s="83">
        <v>45474</v>
      </c>
      <c r="B63" s="32">
        <v>541601</v>
      </c>
      <c r="C63" s="31" t="s">
        <v>1051</v>
      </c>
      <c r="D63" s="31" t="s">
        <v>1053</v>
      </c>
      <c r="E63" s="31" t="s">
        <v>530</v>
      </c>
      <c r="F63" s="84">
        <v>7271044</v>
      </c>
      <c r="G63" s="32">
        <v>5.75</v>
      </c>
      <c r="H63" s="32" t="s">
        <v>325</v>
      </c>
    </row>
    <row r="64" spans="1:28" ht="15" customHeight="1">
      <c r="A64" s="83">
        <v>45474</v>
      </c>
      <c r="B64" s="32">
        <v>541601</v>
      </c>
      <c r="C64" s="31" t="s">
        <v>1051</v>
      </c>
      <c r="D64" s="31" t="s">
        <v>1058</v>
      </c>
      <c r="E64" s="31" t="s">
        <v>530</v>
      </c>
      <c r="F64" s="84">
        <v>7360310</v>
      </c>
      <c r="G64" s="32">
        <v>5.82</v>
      </c>
      <c r="H64" s="32" t="s">
        <v>325</v>
      </c>
    </row>
    <row r="65" spans="1:8" ht="15" customHeight="1">
      <c r="A65" s="83">
        <v>45474</v>
      </c>
      <c r="B65" s="32">
        <v>541601</v>
      </c>
      <c r="C65" s="31" t="s">
        <v>1051</v>
      </c>
      <c r="D65" s="31" t="s">
        <v>1058</v>
      </c>
      <c r="E65" s="31" t="s">
        <v>529</v>
      </c>
      <c r="F65" s="84">
        <v>1500</v>
      </c>
      <c r="G65" s="32">
        <v>5.92</v>
      </c>
      <c r="H65" s="32" t="s">
        <v>325</v>
      </c>
    </row>
    <row r="66" spans="1:8" ht="15" customHeight="1">
      <c r="A66" s="83">
        <v>45474</v>
      </c>
      <c r="B66" s="32">
        <v>541601</v>
      </c>
      <c r="C66" s="31" t="s">
        <v>1051</v>
      </c>
      <c r="D66" s="31" t="s">
        <v>1050</v>
      </c>
      <c r="E66" s="31" t="s">
        <v>529</v>
      </c>
      <c r="F66" s="84">
        <v>4071190</v>
      </c>
      <c r="G66" s="32">
        <v>5.85</v>
      </c>
      <c r="H66" s="32" t="s">
        <v>325</v>
      </c>
    </row>
    <row r="67" spans="1:8" ht="15" customHeight="1">
      <c r="A67" s="83">
        <v>45474</v>
      </c>
      <c r="B67" s="32">
        <v>541601</v>
      </c>
      <c r="C67" s="31" t="s">
        <v>1051</v>
      </c>
      <c r="D67" s="31" t="s">
        <v>1050</v>
      </c>
      <c r="E67" s="31" t="s">
        <v>530</v>
      </c>
      <c r="F67" s="84">
        <v>4486788</v>
      </c>
      <c r="G67" s="32">
        <v>5.87</v>
      </c>
      <c r="H67" s="32" t="s">
        <v>325</v>
      </c>
    </row>
    <row r="68" spans="1:8" ht="15" customHeight="1">
      <c r="A68" s="83">
        <v>45474</v>
      </c>
      <c r="B68" s="32">
        <v>541601</v>
      </c>
      <c r="C68" s="31" t="s">
        <v>1051</v>
      </c>
      <c r="D68" s="31" t="s">
        <v>1052</v>
      </c>
      <c r="E68" s="31" t="s">
        <v>529</v>
      </c>
      <c r="F68" s="84">
        <v>4485014</v>
      </c>
      <c r="G68" s="32">
        <v>5.84</v>
      </c>
      <c r="H68" s="32" t="s">
        <v>325</v>
      </c>
    </row>
    <row r="69" spans="1:8" ht="15" customHeight="1">
      <c r="A69" s="83">
        <v>45474</v>
      </c>
      <c r="B69" s="32">
        <v>531893</v>
      </c>
      <c r="C69" s="31" t="s">
        <v>946</v>
      </c>
      <c r="D69" s="31" t="s">
        <v>949</v>
      </c>
      <c r="E69" s="31" t="s">
        <v>529</v>
      </c>
      <c r="F69" s="84">
        <v>968517</v>
      </c>
      <c r="G69" s="32">
        <v>0.85</v>
      </c>
      <c r="H69" s="32" t="s">
        <v>325</v>
      </c>
    </row>
    <row r="70" spans="1:8" ht="15" customHeight="1">
      <c r="A70" s="83">
        <v>45474</v>
      </c>
      <c r="B70" s="32">
        <v>531893</v>
      </c>
      <c r="C70" s="31" t="s">
        <v>946</v>
      </c>
      <c r="D70" s="31" t="s">
        <v>1036</v>
      </c>
      <c r="E70" s="31" t="s">
        <v>530</v>
      </c>
      <c r="F70" s="84">
        <v>4447006</v>
      </c>
      <c r="G70" s="32">
        <v>0.86</v>
      </c>
      <c r="H70" s="32" t="s">
        <v>325</v>
      </c>
    </row>
    <row r="71" spans="1:8" ht="15" customHeight="1">
      <c r="A71" s="83">
        <v>45474</v>
      </c>
      <c r="B71" s="32">
        <v>531893</v>
      </c>
      <c r="C71" s="31" t="s">
        <v>946</v>
      </c>
      <c r="D71" s="31" t="s">
        <v>949</v>
      </c>
      <c r="E71" s="31" t="s">
        <v>530</v>
      </c>
      <c r="F71" s="84">
        <v>3050000</v>
      </c>
      <c r="G71" s="32">
        <v>0.86</v>
      </c>
      <c r="H71" s="32" t="s">
        <v>325</v>
      </c>
    </row>
    <row r="72" spans="1:8" ht="15" customHeight="1">
      <c r="A72" s="83">
        <v>45474</v>
      </c>
      <c r="B72" s="32">
        <v>531893</v>
      </c>
      <c r="C72" s="31" t="s">
        <v>946</v>
      </c>
      <c r="D72" s="31" t="s">
        <v>1149</v>
      </c>
      <c r="E72" s="31" t="s">
        <v>530</v>
      </c>
      <c r="F72" s="84">
        <v>3000000</v>
      </c>
      <c r="G72" s="32">
        <v>0.86</v>
      </c>
      <c r="H72" s="32" t="s">
        <v>325</v>
      </c>
    </row>
    <row r="73" spans="1:8" ht="15" customHeight="1">
      <c r="A73" s="83">
        <v>45474</v>
      </c>
      <c r="B73" s="32">
        <v>506906</v>
      </c>
      <c r="C73" s="31" t="s">
        <v>1150</v>
      </c>
      <c r="D73" s="31" t="s">
        <v>1151</v>
      </c>
      <c r="E73" s="31" t="s">
        <v>529</v>
      </c>
      <c r="F73" s="84">
        <v>127509</v>
      </c>
      <c r="G73" s="32">
        <v>3.08</v>
      </c>
      <c r="H73" s="32" t="s">
        <v>325</v>
      </c>
    </row>
    <row r="74" spans="1:8" ht="15" customHeight="1">
      <c r="A74" s="83">
        <v>45474</v>
      </c>
      <c r="B74" s="32">
        <v>506906</v>
      </c>
      <c r="C74" s="31" t="s">
        <v>1150</v>
      </c>
      <c r="D74" s="31" t="s">
        <v>1152</v>
      </c>
      <c r="E74" s="31" t="s">
        <v>530</v>
      </c>
      <c r="F74" s="84">
        <v>139359</v>
      </c>
      <c r="G74" s="32">
        <v>2.95</v>
      </c>
      <c r="H74" s="32" t="s">
        <v>325</v>
      </c>
    </row>
    <row r="75" spans="1:8" ht="15" customHeight="1">
      <c r="A75" s="83">
        <v>45474</v>
      </c>
      <c r="B75" s="32">
        <v>512399</v>
      </c>
      <c r="C75" s="31" t="s">
        <v>1153</v>
      </c>
      <c r="D75" s="31" t="s">
        <v>1154</v>
      </c>
      <c r="E75" s="31" t="s">
        <v>529</v>
      </c>
      <c r="F75" s="84">
        <v>1187945</v>
      </c>
      <c r="G75" s="32">
        <v>18.579999999999998</v>
      </c>
      <c r="H75" s="32" t="s">
        <v>325</v>
      </c>
    </row>
    <row r="76" spans="1:8" ht="15" customHeight="1">
      <c r="A76" s="83">
        <v>45474</v>
      </c>
      <c r="B76" s="32">
        <v>512399</v>
      </c>
      <c r="C76" s="31" t="s">
        <v>1153</v>
      </c>
      <c r="D76" s="31" t="s">
        <v>1155</v>
      </c>
      <c r="E76" s="31" t="s">
        <v>530</v>
      </c>
      <c r="F76" s="84">
        <v>1750000</v>
      </c>
      <c r="G76" s="32">
        <v>18.579999999999998</v>
      </c>
      <c r="H76" s="32" t="s">
        <v>325</v>
      </c>
    </row>
    <row r="77" spans="1:8" ht="15" customHeight="1">
      <c r="A77" s="83">
        <v>45474</v>
      </c>
      <c r="B77" s="32">
        <v>512399</v>
      </c>
      <c r="C77" s="31" t="s">
        <v>1153</v>
      </c>
      <c r="D77" s="31" t="s">
        <v>1156</v>
      </c>
      <c r="E77" s="31" t="s">
        <v>530</v>
      </c>
      <c r="F77" s="84">
        <v>602500</v>
      </c>
      <c r="G77" s="32">
        <v>18.579999999999998</v>
      </c>
      <c r="H77" s="32" t="s">
        <v>325</v>
      </c>
    </row>
    <row r="78" spans="1:8" ht="15" customHeight="1">
      <c r="A78" s="83">
        <v>45474</v>
      </c>
      <c r="B78" s="32">
        <v>512399</v>
      </c>
      <c r="C78" s="31" t="s">
        <v>1153</v>
      </c>
      <c r="D78" s="31" t="s">
        <v>1157</v>
      </c>
      <c r="E78" s="31" t="s">
        <v>529</v>
      </c>
      <c r="F78" s="84">
        <v>1000000</v>
      </c>
      <c r="G78" s="32">
        <v>18.579999999999998</v>
      </c>
      <c r="H78" s="32" t="s">
        <v>325</v>
      </c>
    </row>
    <row r="79" spans="1:8" ht="15" customHeight="1">
      <c r="A79" s="83">
        <v>45474</v>
      </c>
      <c r="B79" s="32">
        <v>539199</v>
      </c>
      <c r="C79" s="31" t="s">
        <v>1158</v>
      </c>
      <c r="D79" s="31" t="s">
        <v>1159</v>
      </c>
      <c r="E79" s="31" t="s">
        <v>530</v>
      </c>
      <c r="F79" s="84">
        <v>1044153</v>
      </c>
      <c r="G79" s="32">
        <v>400.19</v>
      </c>
      <c r="H79" s="32" t="s">
        <v>325</v>
      </c>
    </row>
    <row r="80" spans="1:8" ht="15" customHeight="1">
      <c r="A80" s="83">
        <v>45474</v>
      </c>
      <c r="B80" s="32">
        <v>539199</v>
      </c>
      <c r="C80" s="31" t="s">
        <v>1158</v>
      </c>
      <c r="D80" s="31" t="s">
        <v>1160</v>
      </c>
      <c r="E80" s="31" t="s">
        <v>529</v>
      </c>
      <c r="F80" s="84">
        <v>850000</v>
      </c>
      <c r="G80" s="32">
        <v>396.34</v>
      </c>
      <c r="H80" s="32" t="s">
        <v>325</v>
      </c>
    </row>
    <row r="81" spans="1:8" ht="15" customHeight="1">
      <c r="A81" s="83">
        <v>45474</v>
      </c>
      <c r="B81" s="32">
        <v>540147</v>
      </c>
      <c r="C81" s="31" t="s">
        <v>1055</v>
      </c>
      <c r="D81" s="31" t="s">
        <v>949</v>
      </c>
      <c r="E81" s="31" t="s">
        <v>530</v>
      </c>
      <c r="F81" s="84">
        <v>373302</v>
      </c>
      <c r="G81" s="32">
        <v>6.79</v>
      </c>
      <c r="H81" s="32" t="s">
        <v>325</v>
      </c>
    </row>
    <row r="82" spans="1:8" ht="15" customHeight="1">
      <c r="A82" s="83">
        <v>45474</v>
      </c>
      <c r="B82" s="32">
        <v>540147</v>
      </c>
      <c r="C82" s="31" t="s">
        <v>1055</v>
      </c>
      <c r="D82" s="31" t="s">
        <v>949</v>
      </c>
      <c r="E82" s="31" t="s">
        <v>529</v>
      </c>
      <c r="F82" s="84">
        <v>383302</v>
      </c>
      <c r="G82" s="32">
        <v>6.98</v>
      </c>
      <c r="H82" s="32" t="s">
        <v>325</v>
      </c>
    </row>
    <row r="83" spans="1:8" ht="15" customHeight="1">
      <c r="A83" s="83">
        <v>45474</v>
      </c>
      <c r="B83" s="32">
        <v>538975</v>
      </c>
      <c r="C83" s="31" t="s">
        <v>1161</v>
      </c>
      <c r="D83" s="31" t="s">
        <v>950</v>
      </c>
      <c r="E83" s="31" t="s">
        <v>529</v>
      </c>
      <c r="F83" s="84">
        <v>11631672</v>
      </c>
      <c r="G83" s="32">
        <v>0.39</v>
      </c>
      <c r="H83" s="32" t="s">
        <v>325</v>
      </c>
    </row>
    <row r="84" spans="1:8" ht="15" customHeight="1">
      <c r="A84" s="83">
        <v>45474</v>
      </c>
      <c r="B84" s="32">
        <v>538975</v>
      </c>
      <c r="C84" s="31" t="s">
        <v>1161</v>
      </c>
      <c r="D84" s="31" t="s">
        <v>950</v>
      </c>
      <c r="E84" s="31" t="s">
        <v>530</v>
      </c>
      <c r="F84" s="84">
        <v>5731672</v>
      </c>
      <c r="G84" s="32">
        <v>0.39</v>
      </c>
      <c r="H84" s="32" t="s">
        <v>325</v>
      </c>
    </row>
    <row r="85" spans="1:8" ht="15" customHeight="1">
      <c r="A85" s="83">
        <v>45474</v>
      </c>
      <c r="B85" s="32">
        <v>538975</v>
      </c>
      <c r="C85" s="31" t="s">
        <v>1161</v>
      </c>
      <c r="D85" s="31" t="s">
        <v>956</v>
      </c>
      <c r="E85" s="31" t="s">
        <v>529</v>
      </c>
      <c r="F85" s="84">
        <v>11832423</v>
      </c>
      <c r="G85" s="32">
        <v>0.38</v>
      </c>
      <c r="H85" s="32" t="s">
        <v>325</v>
      </c>
    </row>
    <row r="86" spans="1:8" ht="15" customHeight="1">
      <c r="A86" s="83">
        <v>45474</v>
      </c>
      <c r="B86" s="32">
        <v>538975</v>
      </c>
      <c r="C86" s="31" t="s">
        <v>1161</v>
      </c>
      <c r="D86" s="31" t="s">
        <v>956</v>
      </c>
      <c r="E86" s="31" t="s">
        <v>530</v>
      </c>
      <c r="F86" s="84">
        <v>11832423</v>
      </c>
      <c r="G86" s="32">
        <v>0.39</v>
      </c>
      <c r="H86" s="32" t="s">
        <v>325</v>
      </c>
    </row>
    <row r="87" spans="1:8" ht="15" customHeight="1">
      <c r="A87" s="83">
        <v>45474</v>
      </c>
      <c r="B87" s="32">
        <v>526479</v>
      </c>
      <c r="C87" s="31" t="s">
        <v>1162</v>
      </c>
      <c r="D87" s="31" t="s">
        <v>1163</v>
      </c>
      <c r="E87" s="31" t="s">
        <v>530</v>
      </c>
      <c r="F87" s="84">
        <v>50013</v>
      </c>
      <c r="G87" s="32">
        <v>90</v>
      </c>
      <c r="H87" s="32" t="s">
        <v>325</v>
      </c>
    </row>
    <row r="88" spans="1:8" ht="15" customHeight="1">
      <c r="A88" s="83">
        <v>45474</v>
      </c>
      <c r="B88" s="32">
        <v>526479</v>
      </c>
      <c r="C88" s="31" t="s">
        <v>1162</v>
      </c>
      <c r="D88" s="31" t="s">
        <v>1101</v>
      </c>
      <c r="E88" s="31" t="s">
        <v>529</v>
      </c>
      <c r="F88" s="84">
        <v>51807</v>
      </c>
      <c r="G88" s="32">
        <v>90</v>
      </c>
      <c r="H88" s="32" t="s">
        <v>325</v>
      </c>
    </row>
    <row r="89" spans="1:8" ht="15" customHeight="1">
      <c r="A89" s="83">
        <v>45474</v>
      </c>
      <c r="B89" s="32">
        <v>531398</v>
      </c>
      <c r="C89" s="31" t="s">
        <v>1164</v>
      </c>
      <c r="D89" s="31" t="s">
        <v>1165</v>
      </c>
      <c r="E89" s="31" t="s">
        <v>529</v>
      </c>
      <c r="F89" s="84">
        <v>59359</v>
      </c>
      <c r="G89" s="32">
        <v>182.23</v>
      </c>
      <c r="H89" s="32" t="s">
        <v>325</v>
      </c>
    </row>
    <row r="90" spans="1:8" ht="15" customHeight="1">
      <c r="A90" s="83">
        <v>45474</v>
      </c>
      <c r="B90" s="32">
        <v>543745</v>
      </c>
      <c r="C90" s="31" t="s">
        <v>1166</v>
      </c>
      <c r="D90" s="31" t="s">
        <v>1167</v>
      </c>
      <c r="E90" s="31" t="s">
        <v>530</v>
      </c>
      <c r="F90" s="84">
        <v>480000</v>
      </c>
      <c r="G90" s="32">
        <v>10.98</v>
      </c>
      <c r="H90" s="32" t="s">
        <v>325</v>
      </c>
    </row>
    <row r="91" spans="1:8" ht="15" customHeight="1">
      <c r="A91" s="83">
        <v>45474</v>
      </c>
      <c r="B91" s="32">
        <v>543745</v>
      </c>
      <c r="C91" s="31" t="s">
        <v>1166</v>
      </c>
      <c r="D91" s="31" t="s">
        <v>1168</v>
      </c>
      <c r="E91" s="31" t="s">
        <v>529</v>
      </c>
      <c r="F91" s="84">
        <v>300000</v>
      </c>
      <c r="G91" s="32">
        <v>10.94</v>
      </c>
      <c r="H91" s="32" t="s">
        <v>325</v>
      </c>
    </row>
    <row r="92" spans="1:8" ht="15" customHeight="1">
      <c r="A92" s="83">
        <v>45474</v>
      </c>
      <c r="B92" s="32">
        <v>531039</v>
      </c>
      <c r="C92" s="31" t="s">
        <v>1169</v>
      </c>
      <c r="D92" s="31" t="s">
        <v>1170</v>
      </c>
      <c r="E92" s="31" t="s">
        <v>529</v>
      </c>
      <c r="F92" s="84">
        <v>40529</v>
      </c>
      <c r="G92" s="32">
        <v>12.73</v>
      </c>
      <c r="H92" s="32" t="s">
        <v>325</v>
      </c>
    </row>
    <row r="93" spans="1:8" ht="15" customHeight="1">
      <c r="A93" s="83">
        <v>45474</v>
      </c>
      <c r="B93" s="32">
        <v>531039</v>
      </c>
      <c r="C93" s="31" t="s">
        <v>1169</v>
      </c>
      <c r="D93" s="31" t="s">
        <v>1171</v>
      </c>
      <c r="E93" s="31" t="s">
        <v>529</v>
      </c>
      <c r="F93" s="84">
        <v>50000</v>
      </c>
      <c r="G93" s="32">
        <v>12.73</v>
      </c>
      <c r="H93" s="32" t="s">
        <v>325</v>
      </c>
    </row>
    <row r="94" spans="1:8" ht="15" customHeight="1">
      <c r="A94" s="83">
        <v>45474</v>
      </c>
      <c r="B94" s="32">
        <v>531039</v>
      </c>
      <c r="C94" s="31" t="s">
        <v>1169</v>
      </c>
      <c r="D94" s="31" t="s">
        <v>1172</v>
      </c>
      <c r="E94" s="31" t="s">
        <v>529</v>
      </c>
      <c r="F94" s="84">
        <v>70894</v>
      </c>
      <c r="G94" s="32">
        <v>12.73</v>
      </c>
      <c r="H94" s="32" t="s">
        <v>325</v>
      </c>
    </row>
    <row r="95" spans="1:8" ht="15" customHeight="1">
      <c r="A95" s="83">
        <v>45474</v>
      </c>
      <c r="B95" s="32">
        <v>531039</v>
      </c>
      <c r="C95" s="31" t="s">
        <v>1169</v>
      </c>
      <c r="D95" s="31" t="s">
        <v>1173</v>
      </c>
      <c r="E95" s="31" t="s">
        <v>530</v>
      </c>
      <c r="F95" s="84">
        <v>32000</v>
      </c>
      <c r="G95" s="32">
        <v>12.73</v>
      </c>
      <c r="H95" s="32" t="s">
        <v>325</v>
      </c>
    </row>
    <row r="96" spans="1:8" ht="15" customHeight="1">
      <c r="A96" s="83">
        <v>45474</v>
      </c>
      <c r="B96" s="32">
        <v>531039</v>
      </c>
      <c r="C96" s="31" t="s">
        <v>1169</v>
      </c>
      <c r="D96" s="31" t="s">
        <v>1174</v>
      </c>
      <c r="E96" s="31" t="s">
        <v>530</v>
      </c>
      <c r="F96" s="84">
        <v>41200</v>
      </c>
      <c r="G96" s="32">
        <v>12.73</v>
      </c>
      <c r="H96" s="32" t="s">
        <v>325</v>
      </c>
    </row>
    <row r="97" spans="1:8" ht="15" customHeight="1">
      <c r="A97" s="83">
        <v>45474</v>
      </c>
      <c r="B97" s="32">
        <v>531039</v>
      </c>
      <c r="C97" s="31" t="s">
        <v>1169</v>
      </c>
      <c r="D97" s="31" t="s">
        <v>919</v>
      </c>
      <c r="E97" s="31" t="s">
        <v>530</v>
      </c>
      <c r="F97" s="84">
        <v>100000</v>
      </c>
      <c r="G97" s="32">
        <v>12.73</v>
      </c>
      <c r="H97" s="32" t="s">
        <v>325</v>
      </c>
    </row>
    <row r="98" spans="1:8" ht="15" customHeight="1">
      <c r="A98" s="83">
        <v>45474</v>
      </c>
      <c r="B98" s="32">
        <v>521005</v>
      </c>
      <c r="C98" s="31" t="s">
        <v>1175</v>
      </c>
      <c r="D98" s="31" t="s">
        <v>1176</v>
      </c>
      <c r="E98" s="31" t="s">
        <v>530</v>
      </c>
      <c r="F98" s="84">
        <v>80000</v>
      </c>
      <c r="G98" s="32">
        <v>44.68</v>
      </c>
      <c r="H98" s="32" t="s">
        <v>325</v>
      </c>
    </row>
    <row r="99" spans="1:8" ht="15" customHeight="1">
      <c r="A99" s="83">
        <v>45474</v>
      </c>
      <c r="B99" s="32">
        <v>542765</v>
      </c>
      <c r="C99" s="31" t="s">
        <v>1177</v>
      </c>
      <c r="D99" s="31" t="s">
        <v>1178</v>
      </c>
      <c r="E99" s="31" t="s">
        <v>530</v>
      </c>
      <c r="F99" s="84">
        <v>2000</v>
      </c>
      <c r="G99" s="32">
        <v>237.6</v>
      </c>
      <c r="H99" s="32" t="s">
        <v>325</v>
      </c>
    </row>
    <row r="100" spans="1:8" ht="15" customHeight="1">
      <c r="A100" s="83">
        <v>45474</v>
      </c>
      <c r="B100" s="32">
        <v>542765</v>
      </c>
      <c r="C100" s="31" t="s">
        <v>1177</v>
      </c>
      <c r="D100" s="31" t="s">
        <v>1179</v>
      </c>
      <c r="E100" s="31" t="s">
        <v>529</v>
      </c>
      <c r="F100" s="84">
        <v>4000</v>
      </c>
      <c r="G100" s="32">
        <v>250.05</v>
      </c>
      <c r="H100" s="32" t="s">
        <v>325</v>
      </c>
    </row>
    <row r="101" spans="1:8" ht="15" customHeight="1">
      <c r="A101" s="83">
        <v>45474</v>
      </c>
      <c r="B101" s="32">
        <v>540726</v>
      </c>
      <c r="C101" s="31" t="s">
        <v>992</v>
      </c>
      <c r="D101" s="31" t="s">
        <v>1180</v>
      </c>
      <c r="E101" s="31" t="s">
        <v>530</v>
      </c>
      <c r="F101" s="84">
        <v>75000</v>
      </c>
      <c r="G101" s="32">
        <v>39.29</v>
      </c>
      <c r="H101" s="32" t="s">
        <v>325</v>
      </c>
    </row>
    <row r="102" spans="1:8" ht="15" customHeight="1">
      <c r="A102" s="83">
        <v>45474</v>
      </c>
      <c r="B102" s="32">
        <v>539040</v>
      </c>
      <c r="C102" s="31" t="s">
        <v>1057</v>
      </c>
      <c r="D102" s="31" t="s">
        <v>1181</v>
      </c>
      <c r="E102" s="31" t="s">
        <v>529</v>
      </c>
      <c r="F102" s="84">
        <v>300000</v>
      </c>
      <c r="G102" s="32">
        <v>24.38</v>
      </c>
      <c r="H102" s="32" t="s">
        <v>325</v>
      </c>
    </row>
    <row r="103" spans="1:8" ht="15" customHeight="1">
      <c r="A103" s="83">
        <v>45474</v>
      </c>
      <c r="B103" s="32">
        <v>539040</v>
      </c>
      <c r="C103" s="31" t="s">
        <v>1057</v>
      </c>
      <c r="D103" s="31" t="s">
        <v>1182</v>
      </c>
      <c r="E103" s="31" t="s">
        <v>530</v>
      </c>
      <c r="F103" s="84">
        <v>357544</v>
      </c>
      <c r="G103" s="32">
        <v>24.38</v>
      </c>
      <c r="H103" s="32" t="s">
        <v>325</v>
      </c>
    </row>
    <row r="104" spans="1:8" ht="15" customHeight="1">
      <c r="A104" s="83">
        <v>45474</v>
      </c>
      <c r="B104" s="32">
        <v>531025</v>
      </c>
      <c r="C104" s="31" t="s">
        <v>1059</v>
      </c>
      <c r="D104" s="31" t="s">
        <v>1060</v>
      </c>
      <c r="E104" s="31" t="s">
        <v>529</v>
      </c>
      <c r="F104" s="84">
        <v>4138166</v>
      </c>
      <c r="G104" s="32">
        <v>0.89</v>
      </c>
      <c r="H104" s="32" t="s">
        <v>325</v>
      </c>
    </row>
    <row r="105" spans="1:8" ht="15" customHeight="1">
      <c r="A105" s="83">
        <v>45474</v>
      </c>
      <c r="B105" s="32">
        <v>531025</v>
      </c>
      <c r="C105" s="31" t="s">
        <v>1059</v>
      </c>
      <c r="D105" s="31" t="s">
        <v>1060</v>
      </c>
      <c r="E105" s="31" t="s">
        <v>530</v>
      </c>
      <c r="F105" s="84">
        <v>943965</v>
      </c>
      <c r="G105" s="32">
        <v>0.88</v>
      </c>
      <c r="H105" s="32" t="s">
        <v>325</v>
      </c>
    </row>
    <row r="106" spans="1:8" ht="15" customHeight="1">
      <c r="A106" s="83">
        <v>45474</v>
      </c>
      <c r="B106" s="32" t="s">
        <v>1061</v>
      </c>
      <c r="C106" s="31" t="s">
        <v>1062</v>
      </c>
      <c r="D106" s="31" t="s">
        <v>1064</v>
      </c>
      <c r="E106" s="31" t="s">
        <v>529</v>
      </c>
      <c r="F106" s="84">
        <v>526998</v>
      </c>
      <c r="G106" s="32">
        <v>205.86</v>
      </c>
      <c r="H106" s="32" t="s">
        <v>847</v>
      </c>
    </row>
    <row r="107" spans="1:8" ht="15" customHeight="1">
      <c r="A107" s="83">
        <v>45474</v>
      </c>
      <c r="B107" s="32" t="s">
        <v>1061</v>
      </c>
      <c r="C107" s="31" t="s">
        <v>1062</v>
      </c>
      <c r="D107" s="31" t="s">
        <v>889</v>
      </c>
      <c r="E107" s="31" t="s">
        <v>529</v>
      </c>
      <c r="F107" s="84">
        <v>614428</v>
      </c>
      <c r="G107" s="32">
        <v>200.26</v>
      </c>
      <c r="H107" s="32" t="s">
        <v>847</v>
      </c>
    </row>
    <row r="108" spans="1:8" ht="15" customHeight="1">
      <c r="A108" s="83">
        <v>45474</v>
      </c>
      <c r="B108" s="32" t="s">
        <v>1061</v>
      </c>
      <c r="C108" s="31" t="s">
        <v>1062</v>
      </c>
      <c r="D108" s="31" t="s">
        <v>993</v>
      </c>
      <c r="E108" s="31" t="s">
        <v>529</v>
      </c>
      <c r="F108" s="84">
        <v>313892</v>
      </c>
      <c r="G108" s="32">
        <v>202.92</v>
      </c>
      <c r="H108" s="32" t="s">
        <v>847</v>
      </c>
    </row>
    <row r="109" spans="1:8" ht="15" customHeight="1">
      <c r="A109" s="83">
        <v>45474</v>
      </c>
      <c r="B109" s="32" t="s">
        <v>1061</v>
      </c>
      <c r="C109" s="31" t="s">
        <v>1062</v>
      </c>
      <c r="D109" s="31" t="s">
        <v>929</v>
      </c>
      <c r="E109" s="31" t="s">
        <v>529</v>
      </c>
      <c r="F109" s="84">
        <v>603689</v>
      </c>
      <c r="G109" s="32">
        <v>204.82</v>
      </c>
      <c r="H109" s="32" t="s">
        <v>847</v>
      </c>
    </row>
    <row r="110" spans="1:8" ht="15" customHeight="1">
      <c r="A110" s="83">
        <v>45474</v>
      </c>
      <c r="B110" s="32" t="s">
        <v>1061</v>
      </c>
      <c r="C110" s="31" t="s">
        <v>1062</v>
      </c>
      <c r="D110" s="31" t="s">
        <v>1183</v>
      </c>
      <c r="E110" s="31" t="s">
        <v>529</v>
      </c>
      <c r="F110" s="84">
        <v>361941</v>
      </c>
      <c r="G110" s="32">
        <v>205.69</v>
      </c>
      <c r="H110" s="32" t="s">
        <v>847</v>
      </c>
    </row>
    <row r="111" spans="1:8" ht="15" customHeight="1">
      <c r="A111" s="83">
        <v>45474</v>
      </c>
      <c r="B111" s="32" t="s">
        <v>1184</v>
      </c>
      <c r="C111" s="31" t="s">
        <v>1185</v>
      </c>
      <c r="D111" s="31" t="s">
        <v>1032</v>
      </c>
      <c r="E111" s="31" t="s">
        <v>529</v>
      </c>
      <c r="F111" s="84">
        <v>250012</v>
      </c>
      <c r="G111" s="32">
        <v>114.32</v>
      </c>
      <c r="H111" s="32" t="s">
        <v>847</v>
      </c>
    </row>
    <row r="112" spans="1:8" ht="15" customHeight="1">
      <c r="A112" s="83">
        <v>45474</v>
      </c>
      <c r="B112" s="32" t="s">
        <v>1186</v>
      </c>
      <c r="C112" s="31" t="s">
        <v>1187</v>
      </c>
      <c r="D112" s="31" t="s">
        <v>1188</v>
      </c>
      <c r="E112" s="31" t="s">
        <v>529</v>
      </c>
      <c r="F112" s="84">
        <v>1764819</v>
      </c>
      <c r="G112" s="32">
        <v>22.53</v>
      </c>
      <c r="H112" s="32" t="s">
        <v>847</v>
      </c>
    </row>
    <row r="113" spans="1:8" ht="15" customHeight="1">
      <c r="A113" s="83">
        <v>45474</v>
      </c>
      <c r="B113" s="32" t="s">
        <v>1189</v>
      </c>
      <c r="C113" s="31" t="s">
        <v>1190</v>
      </c>
      <c r="D113" s="31" t="s">
        <v>1191</v>
      </c>
      <c r="E113" s="31" t="s">
        <v>529</v>
      </c>
      <c r="F113" s="84">
        <v>6400</v>
      </c>
      <c r="G113" s="32">
        <v>79.180000000000007</v>
      </c>
      <c r="H113" s="32" t="s">
        <v>847</v>
      </c>
    </row>
    <row r="114" spans="1:8" ht="15" customHeight="1">
      <c r="A114" s="83">
        <v>45474</v>
      </c>
      <c r="B114" s="32" t="s">
        <v>1189</v>
      </c>
      <c r="C114" s="31" t="s">
        <v>1190</v>
      </c>
      <c r="D114" s="31" t="s">
        <v>1192</v>
      </c>
      <c r="E114" s="31" t="s">
        <v>529</v>
      </c>
      <c r="F114" s="84">
        <v>3200</v>
      </c>
      <c r="G114" s="32">
        <v>86.5</v>
      </c>
      <c r="H114" s="32" t="s">
        <v>847</v>
      </c>
    </row>
    <row r="115" spans="1:8" ht="15" customHeight="1">
      <c r="A115" s="83">
        <v>45474</v>
      </c>
      <c r="B115" s="32" t="s">
        <v>1193</v>
      </c>
      <c r="C115" s="31" t="s">
        <v>1194</v>
      </c>
      <c r="D115" s="31" t="s">
        <v>889</v>
      </c>
      <c r="E115" s="31" t="s">
        <v>529</v>
      </c>
      <c r="F115" s="84">
        <v>273203</v>
      </c>
      <c r="G115" s="32">
        <v>683.26</v>
      </c>
      <c r="H115" s="32" t="s">
        <v>847</v>
      </c>
    </row>
    <row r="116" spans="1:8" ht="15" customHeight="1">
      <c r="A116" s="83">
        <v>45474</v>
      </c>
      <c r="B116" s="32" t="s">
        <v>1193</v>
      </c>
      <c r="C116" s="31" t="s">
        <v>1194</v>
      </c>
      <c r="D116" s="31" t="s">
        <v>1064</v>
      </c>
      <c r="E116" s="31" t="s">
        <v>529</v>
      </c>
      <c r="F116" s="84">
        <v>219112</v>
      </c>
      <c r="G116" s="32">
        <v>713.35</v>
      </c>
      <c r="H116" s="32" t="s">
        <v>847</v>
      </c>
    </row>
    <row r="117" spans="1:8" ht="15" customHeight="1">
      <c r="A117" s="83">
        <v>45474</v>
      </c>
      <c r="B117" s="32" t="s">
        <v>1193</v>
      </c>
      <c r="C117" s="31" t="s">
        <v>1194</v>
      </c>
      <c r="D117" s="31" t="s">
        <v>1195</v>
      </c>
      <c r="E117" s="31" t="s">
        <v>529</v>
      </c>
      <c r="F117" s="84">
        <v>141960</v>
      </c>
      <c r="G117" s="32">
        <v>707.2</v>
      </c>
      <c r="H117" s="32" t="s">
        <v>847</v>
      </c>
    </row>
    <row r="118" spans="1:8" ht="15" customHeight="1">
      <c r="A118" s="83">
        <v>45474</v>
      </c>
      <c r="B118" s="32" t="s">
        <v>1193</v>
      </c>
      <c r="C118" s="31" t="s">
        <v>1194</v>
      </c>
      <c r="D118" s="31" t="s">
        <v>929</v>
      </c>
      <c r="E118" s="31" t="s">
        <v>529</v>
      </c>
      <c r="F118" s="84">
        <v>298975</v>
      </c>
      <c r="G118" s="32">
        <v>700.6</v>
      </c>
      <c r="H118" s="32" t="s">
        <v>847</v>
      </c>
    </row>
    <row r="119" spans="1:8" ht="15" customHeight="1">
      <c r="A119" s="83">
        <v>45474</v>
      </c>
      <c r="B119" s="32" t="s">
        <v>1196</v>
      </c>
      <c r="C119" s="31" t="s">
        <v>1197</v>
      </c>
      <c r="D119" s="31" t="s">
        <v>889</v>
      </c>
      <c r="E119" s="31" t="s">
        <v>529</v>
      </c>
      <c r="F119" s="84">
        <v>156644</v>
      </c>
      <c r="G119" s="32">
        <v>540.04999999999995</v>
      </c>
      <c r="H119" s="32" t="s">
        <v>847</v>
      </c>
    </row>
    <row r="120" spans="1:8" ht="15" customHeight="1">
      <c r="A120" s="83">
        <v>45474</v>
      </c>
      <c r="B120" s="32" t="s">
        <v>1198</v>
      </c>
      <c r="C120" s="31" t="s">
        <v>1199</v>
      </c>
      <c r="D120" s="31" t="s">
        <v>889</v>
      </c>
      <c r="E120" s="31" t="s">
        <v>529</v>
      </c>
      <c r="F120" s="84">
        <v>933865</v>
      </c>
      <c r="G120" s="32">
        <v>384.79</v>
      </c>
      <c r="H120" s="32" t="s">
        <v>847</v>
      </c>
    </row>
    <row r="121" spans="1:8" ht="15" customHeight="1">
      <c r="A121" s="83">
        <v>45474</v>
      </c>
      <c r="B121" s="32" t="s">
        <v>1200</v>
      </c>
      <c r="C121" s="31" t="s">
        <v>1201</v>
      </c>
      <c r="D121" s="31" t="s">
        <v>1202</v>
      </c>
      <c r="E121" s="31" t="s">
        <v>529</v>
      </c>
      <c r="F121" s="84">
        <v>391135</v>
      </c>
      <c r="G121" s="32">
        <v>9.3699999999999992</v>
      </c>
      <c r="H121" s="32" t="s">
        <v>847</v>
      </c>
    </row>
    <row r="122" spans="1:8" ht="15" customHeight="1">
      <c r="A122" s="83">
        <v>45474</v>
      </c>
      <c r="B122" s="32" t="s">
        <v>348</v>
      </c>
      <c r="C122" s="31" t="s">
        <v>1063</v>
      </c>
      <c r="D122" s="31" t="s">
        <v>889</v>
      </c>
      <c r="E122" s="31" t="s">
        <v>529</v>
      </c>
      <c r="F122" s="84">
        <v>592010</v>
      </c>
      <c r="G122" s="32">
        <v>2441.58</v>
      </c>
      <c r="H122" s="32" t="s">
        <v>847</v>
      </c>
    </row>
    <row r="123" spans="1:8" ht="15" customHeight="1">
      <c r="A123" s="83">
        <v>45474</v>
      </c>
      <c r="B123" s="32" t="s">
        <v>1203</v>
      </c>
      <c r="C123" s="31" t="s">
        <v>1204</v>
      </c>
      <c r="D123" s="31" t="s">
        <v>919</v>
      </c>
      <c r="E123" s="31" t="s">
        <v>529</v>
      </c>
      <c r="F123" s="84">
        <v>253000</v>
      </c>
      <c r="G123" s="32">
        <v>30.84</v>
      </c>
      <c r="H123" s="32" t="s">
        <v>847</v>
      </c>
    </row>
    <row r="124" spans="1:8" ht="15" customHeight="1">
      <c r="A124" s="83">
        <v>45474</v>
      </c>
      <c r="B124" s="32" t="s">
        <v>1203</v>
      </c>
      <c r="C124" s="31" t="s">
        <v>1204</v>
      </c>
      <c r="D124" s="31" t="s">
        <v>956</v>
      </c>
      <c r="E124" s="31" t="s">
        <v>529</v>
      </c>
      <c r="F124" s="84">
        <v>237000</v>
      </c>
      <c r="G124" s="32">
        <v>30.68</v>
      </c>
      <c r="H124" s="32" t="s">
        <v>847</v>
      </c>
    </row>
    <row r="125" spans="1:8" ht="15" customHeight="1">
      <c r="A125" s="83">
        <v>45474</v>
      </c>
      <c r="B125" s="32" t="s">
        <v>1203</v>
      </c>
      <c r="C125" s="31" t="s">
        <v>1204</v>
      </c>
      <c r="D125" s="31" t="s">
        <v>1060</v>
      </c>
      <c r="E125" s="31" t="s">
        <v>529</v>
      </c>
      <c r="F125" s="84">
        <v>895000</v>
      </c>
      <c r="G125" s="32">
        <v>30.95</v>
      </c>
      <c r="H125" s="32" t="s">
        <v>847</v>
      </c>
    </row>
    <row r="126" spans="1:8" ht="15" customHeight="1">
      <c r="A126" s="83">
        <v>45474</v>
      </c>
      <c r="B126" s="32" t="s">
        <v>1065</v>
      </c>
      <c r="C126" s="31" t="s">
        <v>1066</v>
      </c>
      <c r="D126" s="31" t="s">
        <v>1205</v>
      </c>
      <c r="E126" s="31" t="s">
        <v>529</v>
      </c>
      <c r="F126" s="84">
        <v>159000</v>
      </c>
      <c r="G126" s="32">
        <v>2.0299999999999998</v>
      </c>
      <c r="H126" s="32" t="s">
        <v>847</v>
      </c>
    </row>
    <row r="127" spans="1:8" ht="15" customHeight="1">
      <c r="A127" s="83">
        <v>45474</v>
      </c>
      <c r="B127" s="32" t="s">
        <v>1206</v>
      </c>
      <c r="C127" s="31" t="s">
        <v>1207</v>
      </c>
      <c r="D127" s="31" t="s">
        <v>1208</v>
      </c>
      <c r="E127" s="31" t="s">
        <v>529</v>
      </c>
      <c r="F127" s="84">
        <v>103200</v>
      </c>
      <c r="G127" s="32">
        <v>138.33000000000001</v>
      </c>
      <c r="H127" s="32" t="s">
        <v>847</v>
      </c>
    </row>
    <row r="128" spans="1:8" ht="15" customHeight="1">
      <c r="A128" s="83">
        <v>45474</v>
      </c>
      <c r="B128" s="32" t="s">
        <v>1206</v>
      </c>
      <c r="C128" s="31" t="s">
        <v>1207</v>
      </c>
      <c r="D128" s="31" t="s">
        <v>965</v>
      </c>
      <c r="E128" s="31" t="s">
        <v>529</v>
      </c>
      <c r="F128" s="84">
        <v>130800</v>
      </c>
      <c r="G128" s="32">
        <v>147.26</v>
      </c>
      <c r="H128" s="32" t="s">
        <v>847</v>
      </c>
    </row>
    <row r="129" spans="1:8" ht="15" customHeight="1">
      <c r="A129" s="83">
        <v>45474</v>
      </c>
      <c r="B129" s="32" t="s">
        <v>1206</v>
      </c>
      <c r="C129" s="31" t="s">
        <v>1207</v>
      </c>
      <c r="D129" s="31" t="s">
        <v>1081</v>
      </c>
      <c r="E129" s="31" t="s">
        <v>529</v>
      </c>
      <c r="F129" s="84">
        <v>108000</v>
      </c>
      <c r="G129" s="32">
        <v>144.87</v>
      </c>
      <c r="H129" s="32" t="s">
        <v>847</v>
      </c>
    </row>
    <row r="130" spans="1:8" ht="15" customHeight="1">
      <c r="A130" s="83">
        <v>45474</v>
      </c>
      <c r="B130" s="32" t="s">
        <v>1206</v>
      </c>
      <c r="C130" s="31" t="s">
        <v>1207</v>
      </c>
      <c r="D130" s="31" t="s">
        <v>994</v>
      </c>
      <c r="E130" s="31" t="s">
        <v>529</v>
      </c>
      <c r="F130" s="84">
        <v>140400</v>
      </c>
      <c r="G130" s="32">
        <v>138.43</v>
      </c>
      <c r="H130" s="32" t="s">
        <v>847</v>
      </c>
    </row>
    <row r="131" spans="1:8" ht="15" customHeight="1">
      <c r="A131" s="83">
        <v>45474</v>
      </c>
      <c r="B131" s="32" t="s">
        <v>1209</v>
      </c>
      <c r="C131" s="31" t="s">
        <v>1210</v>
      </c>
      <c r="D131" s="31" t="s">
        <v>889</v>
      </c>
      <c r="E131" s="31" t="s">
        <v>529</v>
      </c>
      <c r="F131" s="84">
        <v>1174958</v>
      </c>
      <c r="G131" s="32">
        <v>49.11</v>
      </c>
      <c r="H131" s="32" t="s">
        <v>847</v>
      </c>
    </row>
    <row r="132" spans="1:8" ht="15" customHeight="1">
      <c r="A132" s="83">
        <v>45474</v>
      </c>
      <c r="B132" s="32" t="s">
        <v>1211</v>
      </c>
      <c r="C132" s="31" t="s">
        <v>1212</v>
      </c>
      <c r="D132" s="31" t="s">
        <v>889</v>
      </c>
      <c r="E132" s="31" t="s">
        <v>529</v>
      </c>
      <c r="F132" s="84">
        <v>524851</v>
      </c>
      <c r="G132" s="32">
        <v>260.41000000000003</v>
      </c>
      <c r="H132" s="32" t="s">
        <v>847</v>
      </c>
    </row>
    <row r="133" spans="1:8" ht="15" customHeight="1">
      <c r="A133" s="83">
        <v>45474</v>
      </c>
      <c r="B133" s="32" t="s">
        <v>1010</v>
      </c>
      <c r="C133" s="31" t="s">
        <v>1011</v>
      </c>
      <c r="D133" s="31" t="s">
        <v>950</v>
      </c>
      <c r="E133" s="31" t="s">
        <v>529</v>
      </c>
      <c r="F133" s="84">
        <v>34948</v>
      </c>
      <c r="G133" s="32">
        <v>0.89</v>
      </c>
      <c r="H133" s="32" t="s">
        <v>847</v>
      </c>
    </row>
    <row r="134" spans="1:8" ht="15" customHeight="1">
      <c r="A134" s="83">
        <v>45474</v>
      </c>
      <c r="B134" s="32" t="s">
        <v>1010</v>
      </c>
      <c r="C134" s="31" t="s">
        <v>1011</v>
      </c>
      <c r="D134" s="31" t="s">
        <v>1060</v>
      </c>
      <c r="E134" s="31" t="s">
        <v>529</v>
      </c>
      <c r="F134" s="84">
        <v>14038526</v>
      </c>
      <c r="G134" s="32">
        <v>0.93</v>
      </c>
      <c r="H134" s="32" t="s">
        <v>847</v>
      </c>
    </row>
    <row r="135" spans="1:8" ht="15" customHeight="1">
      <c r="A135" s="83">
        <v>45474</v>
      </c>
      <c r="B135" s="32" t="s">
        <v>784</v>
      </c>
      <c r="C135" s="31" t="s">
        <v>1213</v>
      </c>
      <c r="D135" s="31" t="s">
        <v>929</v>
      </c>
      <c r="E135" s="31" t="s">
        <v>529</v>
      </c>
      <c r="F135" s="84">
        <v>614192</v>
      </c>
      <c r="G135" s="32">
        <v>2269.64</v>
      </c>
      <c r="H135" s="32" t="s">
        <v>847</v>
      </c>
    </row>
    <row r="136" spans="1:8" ht="15" customHeight="1">
      <c r="A136" s="83">
        <v>45474</v>
      </c>
      <c r="B136" s="32" t="s">
        <v>1033</v>
      </c>
      <c r="C136" s="31" t="s">
        <v>1034</v>
      </c>
      <c r="D136" s="31" t="s">
        <v>1064</v>
      </c>
      <c r="E136" s="31" t="s">
        <v>529</v>
      </c>
      <c r="F136" s="84">
        <v>120804</v>
      </c>
      <c r="G136" s="32">
        <v>93.15</v>
      </c>
      <c r="H136" s="32" t="s">
        <v>847</v>
      </c>
    </row>
    <row r="137" spans="1:8" ht="15" customHeight="1">
      <c r="A137" s="83">
        <v>45474</v>
      </c>
      <c r="B137" s="32" t="s">
        <v>1033</v>
      </c>
      <c r="C137" s="31" t="s">
        <v>1034</v>
      </c>
      <c r="D137" s="31" t="s">
        <v>1035</v>
      </c>
      <c r="E137" s="31" t="s">
        <v>529</v>
      </c>
      <c r="F137" s="84">
        <v>133467</v>
      </c>
      <c r="G137" s="32">
        <v>93.44</v>
      </c>
      <c r="H137" s="32" t="s">
        <v>847</v>
      </c>
    </row>
    <row r="138" spans="1:8" ht="15" customHeight="1">
      <c r="A138" s="83">
        <v>45474</v>
      </c>
      <c r="B138" s="32" t="s">
        <v>1214</v>
      </c>
      <c r="C138" s="31" t="s">
        <v>1215</v>
      </c>
      <c r="D138" s="31" t="s">
        <v>889</v>
      </c>
      <c r="E138" s="31" t="s">
        <v>529</v>
      </c>
      <c r="F138" s="84">
        <v>998802</v>
      </c>
      <c r="G138" s="32">
        <v>431.74</v>
      </c>
      <c r="H138" s="32" t="s">
        <v>847</v>
      </c>
    </row>
    <row r="139" spans="1:8" ht="15" customHeight="1">
      <c r="A139" s="83">
        <v>45474</v>
      </c>
      <c r="B139" s="32" t="s">
        <v>144</v>
      </c>
      <c r="C139" s="31" t="s">
        <v>1012</v>
      </c>
      <c r="D139" s="31" t="s">
        <v>929</v>
      </c>
      <c r="E139" s="31" t="s">
        <v>529</v>
      </c>
      <c r="F139" s="84">
        <v>1338495</v>
      </c>
      <c r="G139" s="32">
        <v>287.41000000000003</v>
      </c>
      <c r="H139" s="32" t="s">
        <v>847</v>
      </c>
    </row>
    <row r="140" spans="1:8" ht="15" customHeight="1">
      <c r="A140" s="83">
        <v>45474</v>
      </c>
      <c r="B140" s="32" t="s">
        <v>995</v>
      </c>
      <c r="C140" s="31" t="s">
        <v>996</v>
      </c>
      <c r="D140" s="31" t="s">
        <v>1122</v>
      </c>
      <c r="E140" s="31" t="s">
        <v>529</v>
      </c>
      <c r="F140" s="84">
        <v>1677277</v>
      </c>
      <c r="G140" s="32">
        <v>41.92</v>
      </c>
      <c r="H140" s="32" t="s">
        <v>847</v>
      </c>
    </row>
    <row r="141" spans="1:8" ht="15" customHeight="1">
      <c r="A141" s="83">
        <v>45474</v>
      </c>
      <c r="B141" s="32" t="s">
        <v>995</v>
      </c>
      <c r="C141" s="31" t="s">
        <v>996</v>
      </c>
      <c r="D141" s="31" t="s">
        <v>1216</v>
      </c>
      <c r="E141" s="31" t="s">
        <v>529</v>
      </c>
      <c r="F141" s="84">
        <v>1610049</v>
      </c>
      <c r="G141" s="32">
        <v>42.27</v>
      </c>
      <c r="H141" s="32" t="s">
        <v>847</v>
      </c>
    </row>
    <row r="142" spans="1:8" ht="15" customHeight="1">
      <c r="A142" s="83">
        <v>45474</v>
      </c>
      <c r="B142" s="32" t="s">
        <v>995</v>
      </c>
      <c r="C142" s="31" t="s">
        <v>996</v>
      </c>
      <c r="D142" s="31" t="s">
        <v>1217</v>
      </c>
      <c r="E142" s="31" t="s">
        <v>529</v>
      </c>
      <c r="F142" s="84">
        <v>2335002</v>
      </c>
      <c r="G142" s="32">
        <v>42.19</v>
      </c>
      <c r="H142" s="32" t="s">
        <v>847</v>
      </c>
    </row>
    <row r="143" spans="1:8" ht="15" customHeight="1">
      <c r="A143" s="83">
        <v>45474</v>
      </c>
      <c r="B143" s="32" t="s">
        <v>995</v>
      </c>
      <c r="C143" s="31" t="s">
        <v>996</v>
      </c>
      <c r="D143" s="31" t="s">
        <v>929</v>
      </c>
      <c r="E143" s="31" t="s">
        <v>529</v>
      </c>
      <c r="F143" s="84">
        <v>1737133</v>
      </c>
      <c r="G143" s="32">
        <v>41.67</v>
      </c>
      <c r="H143" s="32" t="s">
        <v>847</v>
      </c>
    </row>
    <row r="144" spans="1:8" ht="15" customHeight="1">
      <c r="A144" s="83">
        <v>45474</v>
      </c>
      <c r="B144" s="32" t="s">
        <v>995</v>
      </c>
      <c r="C144" s="31" t="s">
        <v>996</v>
      </c>
      <c r="D144" s="31" t="s">
        <v>1218</v>
      </c>
      <c r="E144" s="31" t="s">
        <v>529</v>
      </c>
      <c r="F144" s="84">
        <v>5457039</v>
      </c>
      <c r="G144" s="32">
        <v>42.19</v>
      </c>
      <c r="H144" s="32" t="s">
        <v>847</v>
      </c>
    </row>
    <row r="145" spans="1:8" ht="15" customHeight="1">
      <c r="A145" s="83">
        <v>45474</v>
      </c>
      <c r="B145" s="32" t="s">
        <v>1219</v>
      </c>
      <c r="C145" s="31" t="s">
        <v>1220</v>
      </c>
      <c r="D145" s="31" t="s">
        <v>1221</v>
      </c>
      <c r="E145" s="31" t="s">
        <v>529</v>
      </c>
      <c r="F145" s="84">
        <v>82500</v>
      </c>
      <c r="G145" s="32">
        <v>337.64</v>
      </c>
      <c r="H145" s="32" t="s">
        <v>847</v>
      </c>
    </row>
    <row r="146" spans="1:8" ht="15" customHeight="1">
      <c r="A146" s="83">
        <v>45474</v>
      </c>
      <c r="B146" s="32" t="s">
        <v>997</v>
      </c>
      <c r="C146" s="31" t="s">
        <v>998</v>
      </c>
      <c r="D146" s="31" t="s">
        <v>1067</v>
      </c>
      <c r="E146" s="31" t="s">
        <v>529</v>
      </c>
      <c r="F146" s="84">
        <v>253648</v>
      </c>
      <c r="G146" s="32">
        <v>0.96</v>
      </c>
      <c r="H146" s="32" t="s">
        <v>847</v>
      </c>
    </row>
    <row r="147" spans="1:8" ht="15" customHeight="1">
      <c r="A147" s="83">
        <v>45474</v>
      </c>
      <c r="B147" s="32" t="s">
        <v>997</v>
      </c>
      <c r="C147" s="31" t="s">
        <v>998</v>
      </c>
      <c r="D147" s="31" t="s">
        <v>1013</v>
      </c>
      <c r="E147" s="31" t="s">
        <v>529</v>
      </c>
      <c r="F147" s="84">
        <v>2880</v>
      </c>
      <c r="G147" s="32">
        <v>1.43</v>
      </c>
      <c r="H147" s="32" t="s">
        <v>847</v>
      </c>
    </row>
    <row r="148" spans="1:8" ht="15" customHeight="1">
      <c r="A148" s="83">
        <v>45474</v>
      </c>
      <c r="B148" s="32" t="s">
        <v>1222</v>
      </c>
      <c r="C148" s="31" t="s">
        <v>1223</v>
      </c>
      <c r="D148" s="31" t="s">
        <v>1224</v>
      </c>
      <c r="E148" s="31" t="s">
        <v>529</v>
      </c>
      <c r="F148" s="84">
        <v>64000</v>
      </c>
      <c r="G148" s="32">
        <v>62.93</v>
      </c>
      <c r="H148" s="32" t="s">
        <v>847</v>
      </c>
    </row>
    <row r="149" spans="1:8" ht="15" customHeight="1">
      <c r="A149" s="83">
        <v>45474</v>
      </c>
      <c r="B149" s="32" t="s">
        <v>1225</v>
      </c>
      <c r="C149" s="31" t="s">
        <v>1226</v>
      </c>
      <c r="D149" s="31" t="s">
        <v>1227</v>
      </c>
      <c r="E149" s="31" t="s">
        <v>529</v>
      </c>
      <c r="F149" s="84">
        <v>162000</v>
      </c>
      <c r="G149" s="32">
        <v>89.51</v>
      </c>
      <c r="H149" s="32" t="s">
        <v>847</v>
      </c>
    </row>
    <row r="150" spans="1:8" ht="15" customHeight="1">
      <c r="A150" s="83">
        <v>45474</v>
      </c>
      <c r="B150" s="32" t="s">
        <v>1225</v>
      </c>
      <c r="C150" s="31" t="s">
        <v>1226</v>
      </c>
      <c r="D150" s="31" t="s">
        <v>1228</v>
      </c>
      <c r="E150" s="31" t="s">
        <v>529</v>
      </c>
      <c r="F150" s="84">
        <v>140000</v>
      </c>
      <c r="G150" s="32">
        <v>88.6</v>
      </c>
      <c r="H150" s="32" t="s">
        <v>847</v>
      </c>
    </row>
    <row r="151" spans="1:8" ht="15" customHeight="1">
      <c r="A151" s="83">
        <v>45474</v>
      </c>
      <c r="B151" s="32" t="s">
        <v>1225</v>
      </c>
      <c r="C151" s="31" t="s">
        <v>1226</v>
      </c>
      <c r="D151" s="31" t="s">
        <v>919</v>
      </c>
      <c r="E151" s="31" t="s">
        <v>529</v>
      </c>
      <c r="F151" s="84">
        <v>230000</v>
      </c>
      <c r="G151" s="32">
        <v>84.75</v>
      </c>
      <c r="H151" s="32" t="s">
        <v>847</v>
      </c>
    </row>
    <row r="152" spans="1:8" ht="15" customHeight="1">
      <c r="A152" s="83">
        <v>45474</v>
      </c>
      <c r="B152" s="32" t="s">
        <v>1069</v>
      </c>
      <c r="C152" s="31" t="s">
        <v>1070</v>
      </c>
      <c r="D152" s="31" t="s">
        <v>1229</v>
      </c>
      <c r="E152" s="31" t="s">
        <v>529</v>
      </c>
      <c r="F152" s="84">
        <v>100000</v>
      </c>
      <c r="G152" s="32">
        <v>142.97999999999999</v>
      </c>
      <c r="H152" s="32" t="s">
        <v>847</v>
      </c>
    </row>
    <row r="153" spans="1:8" ht="15" customHeight="1">
      <c r="A153" s="83">
        <v>45474</v>
      </c>
      <c r="B153" s="32" t="s">
        <v>1069</v>
      </c>
      <c r="C153" s="31" t="s">
        <v>1070</v>
      </c>
      <c r="D153" s="31" t="s">
        <v>1032</v>
      </c>
      <c r="E153" s="31" t="s">
        <v>529</v>
      </c>
      <c r="F153" s="84">
        <v>260000</v>
      </c>
      <c r="G153" s="32">
        <v>137.5</v>
      </c>
      <c r="H153" s="32" t="s">
        <v>847</v>
      </c>
    </row>
    <row r="154" spans="1:8" ht="15" customHeight="1">
      <c r="A154" s="83">
        <v>45474</v>
      </c>
      <c r="B154" s="32" t="s">
        <v>1069</v>
      </c>
      <c r="C154" s="31" t="s">
        <v>1070</v>
      </c>
      <c r="D154" s="31" t="s">
        <v>1071</v>
      </c>
      <c r="E154" s="31" t="s">
        <v>529</v>
      </c>
      <c r="F154" s="84">
        <v>4000</v>
      </c>
      <c r="G154" s="32">
        <v>150</v>
      </c>
      <c r="H154" s="32" t="s">
        <v>847</v>
      </c>
    </row>
    <row r="155" spans="1:8" ht="15" customHeight="1">
      <c r="A155" s="83">
        <v>45474</v>
      </c>
      <c r="B155" s="32" t="s">
        <v>176</v>
      </c>
      <c r="C155" s="31" t="s">
        <v>1230</v>
      </c>
      <c r="D155" s="31" t="s">
        <v>889</v>
      </c>
      <c r="E155" s="31" t="s">
        <v>529</v>
      </c>
      <c r="F155" s="84">
        <v>496001</v>
      </c>
      <c r="G155" s="32">
        <v>1696.93</v>
      </c>
      <c r="H155" s="32" t="s">
        <v>847</v>
      </c>
    </row>
    <row r="156" spans="1:8" ht="15" customHeight="1">
      <c r="A156" s="83">
        <v>45474</v>
      </c>
      <c r="B156" s="32" t="s">
        <v>1231</v>
      </c>
      <c r="C156" s="31" t="s">
        <v>1232</v>
      </c>
      <c r="D156" s="31" t="s">
        <v>1233</v>
      </c>
      <c r="E156" s="31" t="s">
        <v>529</v>
      </c>
      <c r="F156" s="84">
        <v>111376</v>
      </c>
      <c r="G156" s="32">
        <v>245.86</v>
      </c>
      <c r="H156" s="32" t="s">
        <v>847</v>
      </c>
    </row>
    <row r="157" spans="1:8" ht="15" customHeight="1">
      <c r="A157" s="83">
        <v>45474</v>
      </c>
      <c r="B157" s="32" t="s">
        <v>1231</v>
      </c>
      <c r="C157" s="31" t="s">
        <v>1232</v>
      </c>
      <c r="D157" s="31" t="s">
        <v>889</v>
      </c>
      <c r="E157" s="31" t="s">
        <v>529</v>
      </c>
      <c r="F157" s="84">
        <v>103767</v>
      </c>
      <c r="G157" s="32">
        <v>236.35</v>
      </c>
      <c r="H157" s="32" t="s">
        <v>847</v>
      </c>
    </row>
    <row r="158" spans="1:8" ht="15" customHeight="1">
      <c r="A158" s="83">
        <v>45474</v>
      </c>
      <c r="B158" s="32" t="s">
        <v>1072</v>
      </c>
      <c r="C158" s="31" t="s">
        <v>1073</v>
      </c>
      <c r="D158" s="31" t="s">
        <v>1074</v>
      </c>
      <c r="E158" s="31" t="s">
        <v>529</v>
      </c>
      <c r="F158" s="84">
        <v>983056</v>
      </c>
      <c r="G158" s="32">
        <v>109.71</v>
      </c>
      <c r="H158" s="32" t="s">
        <v>847</v>
      </c>
    </row>
    <row r="159" spans="1:8" ht="15" customHeight="1">
      <c r="A159" s="83">
        <v>45474</v>
      </c>
      <c r="B159" s="32" t="s">
        <v>1075</v>
      </c>
      <c r="C159" s="31" t="s">
        <v>1076</v>
      </c>
      <c r="D159" s="31" t="s">
        <v>1077</v>
      </c>
      <c r="E159" s="31" t="s">
        <v>529</v>
      </c>
      <c r="F159" s="84">
        <v>87000</v>
      </c>
      <c r="G159" s="32">
        <v>37.950000000000003</v>
      </c>
      <c r="H159" s="32" t="s">
        <v>847</v>
      </c>
    </row>
    <row r="160" spans="1:8" ht="15" customHeight="1">
      <c r="A160" s="83">
        <v>45474</v>
      </c>
      <c r="B160" s="32" t="s">
        <v>1234</v>
      </c>
      <c r="C160" s="31" t="s">
        <v>1235</v>
      </c>
      <c r="D160" s="31" t="s">
        <v>965</v>
      </c>
      <c r="E160" s="31" t="s">
        <v>529</v>
      </c>
      <c r="F160" s="84">
        <v>30600</v>
      </c>
      <c r="G160" s="32">
        <v>249.4</v>
      </c>
      <c r="H160" s="32" t="s">
        <v>847</v>
      </c>
    </row>
    <row r="161" spans="1:8" ht="15" customHeight="1">
      <c r="A161" s="83">
        <v>45474</v>
      </c>
      <c r="B161" s="32" t="s">
        <v>1236</v>
      </c>
      <c r="C161" s="31" t="s">
        <v>1237</v>
      </c>
      <c r="D161" s="31" t="s">
        <v>1077</v>
      </c>
      <c r="E161" s="31" t="s">
        <v>529</v>
      </c>
      <c r="F161" s="84">
        <v>215099</v>
      </c>
      <c r="G161" s="32">
        <v>11.14</v>
      </c>
      <c r="H161" s="32" t="s">
        <v>847</v>
      </c>
    </row>
    <row r="162" spans="1:8" ht="15" customHeight="1">
      <c r="A162" s="83">
        <v>45474</v>
      </c>
      <c r="B162" s="32" t="s">
        <v>613</v>
      </c>
      <c r="C162" s="31" t="s">
        <v>1238</v>
      </c>
      <c r="D162" s="31" t="s">
        <v>889</v>
      </c>
      <c r="E162" s="31" t="s">
        <v>529</v>
      </c>
      <c r="F162" s="84">
        <v>1538440</v>
      </c>
      <c r="G162" s="32">
        <v>303.08999999999997</v>
      </c>
      <c r="H162" s="32" t="s">
        <v>847</v>
      </c>
    </row>
    <row r="163" spans="1:8" ht="15" customHeight="1">
      <c r="A163" s="83">
        <v>45474</v>
      </c>
      <c r="B163" s="32" t="s">
        <v>1239</v>
      </c>
      <c r="C163" s="31" t="s">
        <v>1240</v>
      </c>
      <c r="D163" s="31" t="s">
        <v>956</v>
      </c>
      <c r="E163" s="31" t="s">
        <v>529</v>
      </c>
      <c r="F163" s="84">
        <v>120000</v>
      </c>
      <c r="G163" s="32">
        <v>367.64</v>
      </c>
      <c r="H163" s="32" t="s">
        <v>847</v>
      </c>
    </row>
    <row r="164" spans="1:8" ht="15" customHeight="1">
      <c r="A164" s="83">
        <v>45474</v>
      </c>
      <c r="B164" s="32" t="s">
        <v>1239</v>
      </c>
      <c r="C164" s="31" t="s">
        <v>1240</v>
      </c>
      <c r="D164" s="31" t="s">
        <v>919</v>
      </c>
      <c r="E164" s="31" t="s">
        <v>529</v>
      </c>
      <c r="F164" s="84">
        <v>89600</v>
      </c>
      <c r="G164" s="32">
        <v>363.94</v>
      </c>
      <c r="H164" s="32" t="s">
        <v>847</v>
      </c>
    </row>
    <row r="165" spans="1:8" ht="15" customHeight="1">
      <c r="A165" s="83">
        <v>45474</v>
      </c>
      <c r="B165" s="32" t="s">
        <v>1239</v>
      </c>
      <c r="C165" s="31" t="s">
        <v>1240</v>
      </c>
      <c r="D165" s="31" t="s">
        <v>950</v>
      </c>
      <c r="E165" s="31" t="s">
        <v>529</v>
      </c>
      <c r="F165" s="84">
        <v>102400</v>
      </c>
      <c r="G165" s="32">
        <v>364.34</v>
      </c>
      <c r="H165" s="32" t="s">
        <v>847</v>
      </c>
    </row>
    <row r="166" spans="1:8" ht="15" customHeight="1">
      <c r="A166" s="83">
        <v>45474</v>
      </c>
      <c r="B166" s="32" t="s">
        <v>1241</v>
      </c>
      <c r="C166" s="31" t="s">
        <v>1242</v>
      </c>
      <c r="D166" s="31" t="s">
        <v>1009</v>
      </c>
      <c r="E166" s="31" t="s">
        <v>529</v>
      </c>
      <c r="F166" s="84">
        <v>5050000</v>
      </c>
      <c r="G166" s="32">
        <v>239</v>
      </c>
      <c r="H166" s="32" t="s">
        <v>847</v>
      </c>
    </row>
    <row r="167" spans="1:8" ht="15" customHeight="1">
      <c r="A167" s="83">
        <v>45474</v>
      </c>
      <c r="B167" s="32" t="s">
        <v>1078</v>
      </c>
      <c r="C167" s="31" t="s">
        <v>1079</v>
      </c>
      <c r="D167" s="31" t="s">
        <v>889</v>
      </c>
      <c r="E167" s="31" t="s">
        <v>529</v>
      </c>
      <c r="F167" s="84">
        <v>79293</v>
      </c>
      <c r="G167" s="32">
        <v>1386.01</v>
      </c>
      <c r="H167" s="32" t="s">
        <v>847</v>
      </c>
    </row>
    <row r="168" spans="1:8" ht="15" customHeight="1">
      <c r="A168" s="83">
        <v>45474</v>
      </c>
      <c r="B168" s="32" t="s">
        <v>1243</v>
      </c>
      <c r="C168" s="31" t="s">
        <v>1244</v>
      </c>
      <c r="D168" s="31" t="s">
        <v>889</v>
      </c>
      <c r="E168" s="31" t="s">
        <v>529</v>
      </c>
      <c r="F168" s="84">
        <v>193781</v>
      </c>
      <c r="G168" s="32">
        <v>592.76</v>
      </c>
      <c r="H168" s="32" t="s">
        <v>847</v>
      </c>
    </row>
    <row r="169" spans="1:8" ht="15" customHeight="1">
      <c r="A169" s="83">
        <v>45474</v>
      </c>
      <c r="B169" s="32" t="s">
        <v>1243</v>
      </c>
      <c r="C169" s="31" t="s">
        <v>1244</v>
      </c>
      <c r="D169" s="31" t="s">
        <v>1064</v>
      </c>
      <c r="E169" s="31" t="s">
        <v>529</v>
      </c>
      <c r="F169" s="84">
        <v>157981</v>
      </c>
      <c r="G169" s="32">
        <v>611.91999999999996</v>
      </c>
      <c r="H169" s="32" t="s">
        <v>847</v>
      </c>
    </row>
    <row r="170" spans="1:8" ht="15" customHeight="1">
      <c r="A170" s="83">
        <v>45474</v>
      </c>
      <c r="B170" s="32" t="s">
        <v>947</v>
      </c>
      <c r="C170" s="31" t="s">
        <v>948</v>
      </c>
      <c r="D170" s="31" t="s">
        <v>949</v>
      </c>
      <c r="E170" s="31" t="s">
        <v>529</v>
      </c>
      <c r="F170" s="84">
        <v>6424818</v>
      </c>
      <c r="G170" s="32">
        <v>35.799999999999997</v>
      </c>
      <c r="H170" s="32" t="s">
        <v>847</v>
      </c>
    </row>
    <row r="171" spans="1:8" ht="15" customHeight="1">
      <c r="A171" s="83">
        <v>45474</v>
      </c>
      <c r="B171" s="32" t="s">
        <v>947</v>
      </c>
      <c r="C171" s="31" t="s">
        <v>948</v>
      </c>
      <c r="D171" s="31" t="s">
        <v>889</v>
      </c>
      <c r="E171" s="31" t="s">
        <v>529</v>
      </c>
      <c r="F171" s="84">
        <v>1968603</v>
      </c>
      <c r="G171" s="32">
        <v>35.97</v>
      </c>
      <c r="H171" s="32" t="s">
        <v>847</v>
      </c>
    </row>
    <row r="172" spans="1:8" ht="15" customHeight="1">
      <c r="A172" s="83">
        <v>45474</v>
      </c>
      <c r="B172" s="32" t="s">
        <v>947</v>
      </c>
      <c r="C172" s="31" t="s">
        <v>948</v>
      </c>
      <c r="D172" s="31" t="s">
        <v>929</v>
      </c>
      <c r="E172" s="31" t="s">
        <v>529</v>
      </c>
      <c r="F172" s="84">
        <v>2494238</v>
      </c>
      <c r="G172" s="32">
        <v>35.909999999999997</v>
      </c>
      <c r="H172" s="32" t="s">
        <v>847</v>
      </c>
    </row>
    <row r="173" spans="1:8" ht="15" customHeight="1">
      <c r="A173" s="83">
        <v>45474</v>
      </c>
      <c r="B173" s="32" t="s">
        <v>1245</v>
      </c>
      <c r="C173" s="31" t="s">
        <v>1246</v>
      </c>
      <c r="D173" s="31" t="s">
        <v>1247</v>
      </c>
      <c r="E173" s="31" t="s">
        <v>529</v>
      </c>
      <c r="F173" s="84">
        <v>140000</v>
      </c>
      <c r="G173" s="32">
        <v>273.55</v>
      </c>
      <c r="H173" s="32" t="s">
        <v>847</v>
      </c>
    </row>
    <row r="174" spans="1:8" ht="15" customHeight="1">
      <c r="A174" s="83">
        <v>45474</v>
      </c>
      <c r="B174" s="32" t="s">
        <v>1245</v>
      </c>
      <c r="C174" s="31" t="s">
        <v>1246</v>
      </c>
      <c r="D174" s="31" t="s">
        <v>1248</v>
      </c>
      <c r="E174" s="31" t="s">
        <v>529</v>
      </c>
      <c r="F174" s="84">
        <v>102730</v>
      </c>
      <c r="G174" s="32">
        <v>276.77999999999997</v>
      </c>
      <c r="H174" s="32" t="s">
        <v>847</v>
      </c>
    </row>
    <row r="175" spans="1:8" ht="15" customHeight="1">
      <c r="A175" s="83">
        <v>45474</v>
      </c>
      <c r="B175" s="32" t="s">
        <v>1249</v>
      </c>
      <c r="C175" s="31" t="s">
        <v>1250</v>
      </c>
      <c r="D175" s="31" t="s">
        <v>1251</v>
      </c>
      <c r="E175" s="31" t="s">
        <v>529</v>
      </c>
      <c r="F175" s="84">
        <v>4800</v>
      </c>
      <c r="G175" s="32">
        <v>312.2</v>
      </c>
      <c r="H175" s="32" t="s">
        <v>847</v>
      </c>
    </row>
    <row r="176" spans="1:8" ht="15" customHeight="1">
      <c r="A176" s="83">
        <v>45474</v>
      </c>
      <c r="B176" s="32" t="s">
        <v>1249</v>
      </c>
      <c r="C176" s="31" t="s">
        <v>1250</v>
      </c>
      <c r="D176" s="31" t="s">
        <v>1252</v>
      </c>
      <c r="E176" s="31" t="s">
        <v>529</v>
      </c>
      <c r="F176" s="84">
        <v>289200</v>
      </c>
      <c r="G176" s="32">
        <v>311</v>
      </c>
      <c r="H176" s="32" t="s">
        <v>847</v>
      </c>
    </row>
    <row r="177" spans="1:8" ht="15" customHeight="1">
      <c r="A177" s="83">
        <v>45474</v>
      </c>
      <c r="B177" s="32" t="s">
        <v>1056</v>
      </c>
      <c r="C177" s="31" t="s">
        <v>1080</v>
      </c>
      <c r="D177" s="31" t="s">
        <v>889</v>
      </c>
      <c r="E177" s="31" t="s">
        <v>529</v>
      </c>
      <c r="F177" s="84">
        <v>450452</v>
      </c>
      <c r="G177" s="32">
        <v>505.29</v>
      </c>
      <c r="H177" s="32" t="s">
        <v>847</v>
      </c>
    </row>
    <row r="178" spans="1:8" ht="15" customHeight="1">
      <c r="A178" s="83">
        <v>45474</v>
      </c>
      <c r="B178" s="32" t="s">
        <v>1253</v>
      </c>
      <c r="C178" s="31" t="s">
        <v>1254</v>
      </c>
      <c r="D178" s="31" t="s">
        <v>1255</v>
      </c>
      <c r="E178" s="31" t="s">
        <v>529</v>
      </c>
      <c r="F178" s="84">
        <v>118000</v>
      </c>
      <c r="G178" s="32">
        <v>68.98</v>
      </c>
      <c r="H178" s="32" t="s">
        <v>847</v>
      </c>
    </row>
    <row r="179" spans="1:8" ht="15" customHeight="1">
      <c r="A179" s="83">
        <v>45474</v>
      </c>
      <c r="B179" s="32" t="s">
        <v>1253</v>
      </c>
      <c r="C179" s="31" t="s">
        <v>1254</v>
      </c>
      <c r="D179" s="31" t="s">
        <v>1256</v>
      </c>
      <c r="E179" s="31" t="s">
        <v>529</v>
      </c>
      <c r="F179" s="84">
        <v>150000</v>
      </c>
      <c r="G179" s="32">
        <v>66.89</v>
      </c>
      <c r="H179" s="32" t="s">
        <v>847</v>
      </c>
    </row>
    <row r="180" spans="1:8" ht="15" customHeight="1">
      <c r="A180" s="83">
        <v>45474</v>
      </c>
      <c r="B180" s="32" t="s">
        <v>1253</v>
      </c>
      <c r="C180" s="31" t="s">
        <v>1254</v>
      </c>
      <c r="D180" s="31" t="s">
        <v>1217</v>
      </c>
      <c r="E180" s="31" t="s">
        <v>529</v>
      </c>
      <c r="F180" s="84">
        <v>104000</v>
      </c>
      <c r="G180" s="32">
        <v>66</v>
      </c>
      <c r="H180" s="32" t="s">
        <v>847</v>
      </c>
    </row>
    <row r="181" spans="1:8" ht="15" customHeight="1">
      <c r="A181" s="83">
        <v>45474</v>
      </c>
      <c r="B181" s="32" t="s">
        <v>1257</v>
      </c>
      <c r="C181" s="31" t="s">
        <v>1258</v>
      </c>
      <c r="D181" s="31" t="s">
        <v>1081</v>
      </c>
      <c r="E181" s="31" t="s">
        <v>529</v>
      </c>
      <c r="F181" s="84">
        <v>46800</v>
      </c>
      <c r="G181" s="32">
        <v>323.2</v>
      </c>
      <c r="H181" s="32" t="s">
        <v>847</v>
      </c>
    </row>
    <row r="182" spans="1:8" ht="15" customHeight="1">
      <c r="A182" s="83">
        <v>45474</v>
      </c>
      <c r="B182" s="32" t="s">
        <v>1257</v>
      </c>
      <c r="C182" s="31" t="s">
        <v>1258</v>
      </c>
      <c r="D182" s="31" t="s">
        <v>1259</v>
      </c>
      <c r="E182" s="31" t="s">
        <v>529</v>
      </c>
      <c r="F182" s="84">
        <v>102000</v>
      </c>
      <c r="G182" s="32">
        <v>302</v>
      </c>
      <c r="H182" s="32" t="s">
        <v>847</v>
      </c>
    </row>
    <row r="183" spans="1:8" ht="15" customHeight="1">
      <c r="A183" s="83">
        <v>45474</v>
      </c>
      <c r="B183" s="32" t="s">
        <v>999</v>
      </c>
      <c r="C183" s="31" t="s">
        <v>1000</v>
      </c>
      <c r="D183" s="31" t="s">
        <v>1001</v>
      </c>
      <c r="E183" s="31" t="s">
        <v>529</v>
      </c>
      <c r="F183" s="84">
        <v>7140192</v>
      </c>
      <c r="G183" s="32">
        <v>51.16</v>
      </c>
      <c r="H183" s="32" t="s">
        <v>847</v>
      </c>
    </row>
    <row r="184" spans="1:8" ht="15" customHeight="1">
      <c r="A184" s="83">
        <v>45474</v>
      </c>
      <c r="B184" s="32" t="s">
        <v>999</v>
      </c>
      <c r="C184" s="31" t="s">
        <v>1000</v>
      </c>
      <c r="D184" s="31" t="s">
        <v>889</v>
      </c>
      <c r="E184" s="31" t="s">
        <v>529</v>
      </c>
      <c r="F184" s="84">
        <v>911906</v>
      </c>
      <c r="G184" s="32">
        <v>51.17</v>
      </c>
      <c r="H184" s="32" t="s">
        <v>847</v>
      </c>
    </row>
    <row r="185" spans="1:8" ht="15" customHeight="1">
      <c r="A185" s="83">
        <v>45474</v>
      </c>
      <c r="B185" s="32" t="s">
        <v>999</v>
      </c>
      <c r="C185" s="31" t="s">
        <v>1000</v>
      </c>
      <c r="D185" s="31" t="s">
        <v>929</v>
      </c>
      <c r="E185" s="31" t="s">
        <v>529</v>
      </c>
      <c r="F185" s="84">
        <v>3324198</v>
      </c>
      <c r="G185" s="32">
        <v>50.71</v>
      </c>
      <c r="H185" s="32" t="s">
        <v>847</v>
      </c>
    </row>
    <row r="186" spans="1:8" ht="15" customHeight="1">
      <c r="A186" s="83">
        <v>45474</v>
      </c>
      <c r="B186" s="32" t="s">
        <v>999</v>
      </c>
      <c r="C186" s="31" t="s">
        <v>1000</v>
      </c>
      <c r="D186" s="31" t="s">
        <v>1064</v>
      </c>
      <c r="E186" s="31" t="s">
        <v>529</v>
      </c>
      <c r="F186" s="84">
        <v>521812</v>
      </c>
      <c r="G186" s="32">
        <v>50.95</v>
      </c>
      <c r="H186" s="32" t="s">
        <v>847</v>
      </c>
    </row>
    <row r="187" spans="1:8" ht="15" customHeight="1">
      <c r="A187" s="83">
        <v>45474</v>
      </c>
      <c r="B187" s="32" t="s">
        <v>1260</v>
      </c>
      <c r="C187" s="31" t="s">
        <v>1261</v>
      </c>
      <c r="D187" s="31" t="s">
        <v>993</v>
      </c>
      <c r="E187" s="31" t="s">
        <v>529</v>
      </c>
      <c r="F187" s="84">
        <v>113031</v>
      </c>
      <c r="G187" s="32">
        <v>115.93</v>
      </c>
      <c r="H187" s="32" t="s">
        <v>847</v>
      </c>
    </row>
    <row r="188" spans="1:8" ht="15" customHeight="1">
      <c r="A188" s="83">
        <v>45474</v>
      </c>
      <c r="B188" s="32" t="s">
        <v>1262</v>
      </c>
      <c r="C188" s="31" t="s">
        <v>1263</v>
      </c>
      <c r="D188" s="31" t="s">
        <v>1264</v>
      </c>
      <c r="E188" s="31" t="s">
        <v>529</v>
      </c>
      <c r="F188" s="84">
        <v>400362</v>
      </c>
      <c r="G188" s="32">
        <v>240.77</v>
      </c>
      <c r="H188" s="32" t="s">
        <v>847</v>
      </c>
    </row>
    <row r="189" spans="1:8" ht="15" customHeight="1">
      <c r="A189" s="83">
        <v>45474</v>
      </c>
      <c r="B189" s="32" t="s">
        <v>1265</v>
      </c>
      <c r="C189" s="31" t="s">
        <v>1266</v>
      </c>
      <c r="D189" s="31" t="s">
        <v>1267</v>
      </c>
      <c r="E189" s="31" t="s">
        <v>529</v>
      </c>
      <c r="F189" s="84">
        <v>159000</v>
      </c>
      <c r="G189" s="32">
        <v>47.14</v>
      </c>
      <c r="H189" s="32" t="s">
        <v>847</v>
      </c>
    </row>
    <row r="190" spans="1:8" ht="15" customHeight="1">
      <c r="A190" s="83">
        <v>45474</v>
      </c>
      <c r="B190" s="32" t="s">
        <v>1265</v>
      </c>
      <c r="C190" s="31" t="s">
        <v>1266</v>
      </c>
      <c r="D190" s="31" t="s">
        <v>1268</v>
      </c>
      <c r="E190" s="31" t="s">
        <v>529</v>
      </c>
      <c r="F190" s="84">
        <v>276000</v>
      </c>
      <c r="G190" s="32">
        <v>47.35</v>
      </c>
      <c r="H190" s="32" t="s">
        <v>847</v>
      </c>
    </row>
    <row r="191" spans="1:8" ht="15" customHeight="1">
      <c r="A191" s="83">
        <v>45474</v>
      </c>
      <c r="B191" s="32" t="s">
        <v>1265</v>
      </c>
      <c r="C191" s="31" t="s">
        <v>1266</v>
      </c>
      <c r="D191" s="31" t="s">
        <v>1081</v>
      </c>
      <c r="E191" s="31" t="s">
        <v>529</v>
      </c>
      <c r="F191" s="84">
        <v>120000</v>
      </c>
      <c r="G191" s="32">
        <v>47.35</v>
      </c>
      <c r="H191" s="32" t="s">
        <v>847</v>
      </c>
    </row>
    <row r="192" spans="1:8" ht="15" customHeight="1">
      <c r="A192" s="83">
        <v>45474</v>
      </c>
      <c r="B192" s="32" t="s">
        <v>1269</v>
      </c>
      <c r="C192" s="31" t="s">
        <v>1270</v>
      </c>
      <c r="D192" s="31" t="s">
        <v>1271</v>
      </c>
      <c r="E192" s="31" t="s">
        <v>529</v>
      </c>
      <c r="F192" s="84">
        <v>324075</v>
      </c>
      <c r="G192" s="32">
        <v>1.07</v>
      </c>
      <c r="H192" s="32" t="s">
        <v>847</v>
      </c>
    </row>
    <row r="193" spans="1:8" ht="15" customHeight="1">
      <c r="A193" s="83">
        <v>45474</v>
      </c>
      <c r="B193" s="32" t="s">
        <v>1037</v>
      </c>
      <c r="C193" s="31" t="s">
        <v>1038</v>
      </c>
      <c r="D193" s="31" t="s">
        <v>1039</v>
      </c>
      <c r="E193" s="31" t="s">
        <v>529</v>
      </c>
      <c r="F193" s="84">
        <v>59000</v>
      </c>
      <c r="G193" s="32">
        <v>227.6</v>
      </c>
      <c r="H193" s="32" t="s">
        <v>847</v>
      </c>
    </row>
    <row r="194" spans="1:8" ht="15" customHeight="1">
      <c r="A194" s="83">
        <v>45474</v>
      </c>
      <c r="B194" s="32" t="s">
        <v>1061</v>
      </c>
      <c r="C194" s="31" t="s">
        <v>1062</v>
      </c>
      <c r="D194" s="31" t="s">
        <v>889</v>
      </c>
      <c r="E194" s="31" t="s">
        <v>530</v>
      </c>
      <c r="F194" s="84">
        <v>614428</v>
      </c>
      <c r="G194" s="32">
        <v>200.67</v>
      </c>
      <c r="H194" s="32" t="s">
        <v>847</v>
      </c>
    </row>
    <row r="195" spans="1:8" ht="15" customHeight="1">
      <c r="A195" s="83">
        <v>45474</v>
      </c>
      <c r="B195" s="32" t="s">
        <v>1061</v>
      </c>
      <c r="C195" s="31" t="s">
        <v>1062</v>
      </c>
      <c r="D195" s="31" t="s">
        <v>993</v>
      </c>
      <c r="E195" s="31" t="s">
        <v>530</v>
      </c>
      <c r="F195" s="84">
        <v>313892</v>
      </c>
      <c r="G195" s="32">
        <v>203.03</v>
      </c>
      <c r="H195" s="32" t="s">
        <v>847</v>
      </c>
    </row>
    <row r="196" spans="1:8" ht="15" customHeight="1">
      <c r="A196" s="83">
        <v>45474</v>
      </c>
      <c r="B196" s="32" t="s">
        <v>1061</v>
      </c>
      <c r="C196" s="31" t="s">
        <v>1062</v>
      </c>
      <c r="D196" s="31" t="s">
        <v>929</v>
      </c>
      <c r="E196" s="31" t="s">
        <v>530</v>
      </c>
      <c r="F196" s="84">
        <v>597135</v>
      </c>
      <c r="G196" s="32">
        <v>204.11</v>
      </c>
      <c r="H196" s="32" t="s">
        <v>847</v>
      </c>
    </row>
    <row r="197" spans="1:8" ht="15" customHeight="1">
      <c r="A197" s="83">
        <v>45474</v>
      </c>
      <c r="B197" s="32" t="s">
        <v>1061</v>
      </c>
      <c r="C197" s="31" t="s">
        <v>1062</v>
      </c>
      <c r="D197" s="31" t="s">
        <v>1064</v>
      </c>
      <c r="E197" s="31" t="s">
        <v>530</v>
      </c>
      <c r="F197" s="84">
        <v>596019</v>
      </c>
      <c r="G197" s="32">
        <v>204.49</v>
      </c>
      <c r="H197" s="32" t="s">
        <v>847</v>
      </c>
    </row>
    <row r="198" spans="1:8" ht="15" customHeight="1">
      <c r="A198" s="83">
        <v>45474</v>
      </c>
      <c r="B198" s="32" t="s">
        <v>1061</v>
      </c>
      <c r="C198" s="31" t="s">
        <v>1062</v>
      </c>
      <c r="D198" s="31" t="s">
        <v>1183</v>
      </c>
      <c r="E198" s="31" t="s">
        <v>530</v>
      </c>
      <c r="F198" s="84">
        <v>361941</v>
      </c>
      <c r="G198" s="32">
        <v>205.86</v>
      </c>
      <c r="H198" s="32" t="s">
        <v>847</v>
      </c>
    </row>
    <row r="199" spans="1:8" ht="15" customHeight="1">
      <c r="A199" s="83">
        <v>45474</v>
      </c>
      <c r="B199" s="32" t="s">
        <v>1184</v>
      </c>
      <c r="C199" s="31" t="s">
        <v>1185</v>
      </c>
      <c r="D199" s="31" t="s">
        <v>1032</v>
      </c>
      <c r="E199" s="31" t="s">
        <v>530</v>
      </c>
      <c r="F199" s="84">
        <v>14508</v>
      </c>
      <c r="G199" s="32">
        <v>122.22</v>
      </c>
      <c r="H199" s="32" t="s">
        <v>847</v>
      </c>
    </row>
    <row r="200" spans="1:8" ht="15" customHeight="1">
      <c r="A200" s="83">
        <v>45474</v>
      </c>
      <c r="B200" s="32" t="s">
        <v>1186</v>
      </c>
      <c r="C200" s="31" t="s">
        <v>1187</v>
      </c>
      <c r="D200" s="31" t="s">
        <v>1188</v>
      </c>
      <c r="E200" s="31" t="s">
        <v>530</v>
      </c>
      <c r="F200" s="84">
        <v>1837820</v>
      </c>
      <c r="G200" s="32">
        <v>22.42</v>
      </c>
      <c r="H200" s="32" t="s">
        <v>847</v>
      </c>
    </row>
    <row r="201" spans="1:8" ht="15" customHeight="1">
      <c r="A201" s="83">
        <v>45474</v>
      </c>
      <c r="B201" s="32" t="s">
        <v>1189</v>
      </c>
      <c r="C201" s="31" t="s">
        <v>1190</v>
      </c>
      <c r="D201" s="31" t="s">
        <v>1272</v>
      </c>
      <c r="E201" s="31" t="s">
        <v>530</v>
      </c>
      <c r="F201" s="84">
        <v>11200</v>
      </c>
      <c r="G201" s="32">
        <v>79.94</v>
      </c>
      <c r="H201" s="32" t="s">
        <v>847</v>
      </c>
    </row>
    <row r="202" spans="1:8" ht="15" customHeight="1">
      <c r="A202" s="83">
        <v>45474</v>
      </c>
      <c r="B202" s="32" t="s">
        <v>1189</v>
      </c>
      <c r="C202" s="31" t="s">
        <v>1190</v>
      </c>
      <c r="D202" s="31" t="s">
        <v>1192</v>
      </c>
      <c r="E202" s="31" t="s">
        <v>530</v>
      </c>
      <c r="F202" s="84">
        <v>14400</v>
      </c>
      <c r="G202" s="32">
        <v>83.23</v>
      </c>
      <c r="H202" s="32" t="s">
        <v>847</v>
      </c>
    </row>
    <row r="203" spans="1:8" ht="15" customHeight="1">
      <c r="A203" s="83">
        <v>45474</v>
      </c>
      <c r="B203" s="32" t="s">
        <v>1189</v>
      </c>
      <c r="C203" s="31" t="s">
        <v>1190</v>
      </c>
      <c r="D203" s="31" t="s">
        <v>1191</v>
      </c>
      <c r="E203" s="31" t="s">
        <v>530</v>
      </c>
      <c r="F203" s="84">
        <v>17600</v>
      </c>
      <c r="G203" s="32">
        <v>80.91</v>
      </c>
      <c r="H203" s="32" t="s">
        <v>847</v>
      </c>
    </row>
    <row r="204" spans="1:8" ht="15" customHeight="1">
      <c r="A204" s="83">
        <v>45474</v>
      </c>
      <c r="B204" s="32" t="s">
        <v>675</v>
      </c>
      <c r="C204" s="31" t="s">
        <v>1273</v>
      </c>
      <c r="D204" s="31" t="s">
        <v>1160</v>
      </c>
      <c r="E204" s="31" t="s">
        <v>530</v>
      </c>
      <c r="F204" s="84">
        <v>1292743</v>
      </c>
      <c r="G204" s="32">
        <v>73.25</v>
      </c>
      <c r="H204" s="32" t="s">
        <v>847</v>
      </c>
    </row>
    <row r="205" spans="1:8" ht="15" customHeight="1">
      <c r="A205" s="83">
        <v>45474</v>
      </c>
      <c r="B205" s="32" t="s">
        <v>1193</v>
      </c>
      <c r="C205" s="31" t="s">
        <v>1194</v>
      </c>
      <c r="D205" s="31" t="s">
        <v>1195</v>
      </c>
      <c r="E205" s="31" t="s">
        <v>530</v>
      </c>
      <c r="F205" s="84">
        <v>141960</v>
      </c>
      <c r="G205" s="32">
        <v>707.53</v>
      </c>
      <c r="H205" s="32" t="s">
        <v>847</v>
      </c>
    </row>
    <row r="206" spans="1:8" ht="15" customHeight="1">
      <c r="A206" s="83">
        <v>45474</v>
      </c>
      <c r="B206" s="32" t="s">
        <v>1193</v>
      </c>
      <c r="C206" s="31" t="s">
        <v>1194</v>
      </c>
      <c r="D206" s="31" t="s">
        <v>889</v>
      </c>
      <c r="E206" s="31" t="s">
        <v>530</v>
      </c>
      <c r="F206" s="84">
        <v>273203</v>
      </c>
      <c r="G206" s="32">
        <v>682.68</v>
      </c>
      <c r="H206" s="32" t="s">
        <v>847</v>
      </c>
    </row>
    <row r="207" spans="1:8" ht="15" customHeight="1">
      <c r="A207" s="83">
        <v>45474</v>
      </c>
      <c r="B207" s="32" t="s">
        <v>1193</v>
      </c>
      <c r="C207" s="31" t="s">
        <v>1194</v>
      </c>
      <c r="D207" s="31" t="s">
        <v>929</v>
      </c>
      <c r="E207" s="31" t="s">
        <v>530</v>
      </c>
      <c r="F207" s="84">
        <v>307674</v>
      </c>
      <c r="G207" s="32">
        <v>697.71</v>
      </c>
      <c r="H207" s="32" t="s">
        <v>847</v>
      </c>
    </row>
    <row r="208" spans="1:8" ht="15" customHeight="1">
      <c r="A208" s="83">
        <v>45474</v>
      </c>
      <c r="B208" s="32" t="s">
        <v>1193</v>
      </c>
      <c r="C208" s="31" t="s">
        <v>1194</v>
      </c>
      <c r="D208" s="31" t="s">
        <v>1064</v>
      </c>
      <c r="E208" s="31" t="s">
        <v>530</v>
      </c>
      <c r="F208" s="84">
        <v>235418</v>
      </c>
      <c r="G208" s="32">
        <v>707.22</v>
      </c>
      <c r="H208" s="32" t="s">
        <v>847</v>
      </c>
    </row>
    <row r="209" spans="1:8" ht="15" customHeight="1">
      <c r="A209" s="83">
        <v>45474</v>
      </c>
      <c r="B209" s="32" t="s">
        <v>1196</v>
      </c>
      <c r="C209" s="31" t="s">
        <v>1197</v>
      </c>
      <c r="D209" s="31" t="s">
        <v>889</v>
      </c>
      <c r="E209" s="31" t="s">
        <v>530</v>
      </c>
      <c r="F209" s="84">
        <v>156644</v>
      </c>
      <c r="G209" s="32">
        <v>540.76</v>
      </c>
      <c r="H209" s="32" t="s">
        <v>847</v>
      </c>
    </row>
    <row r="210" spans="1:8" ht="15" customHeight="1">
      <c r="A210" s="83">
        <v>45474</v>
      </c>
      <c r="B210" s="32" t="s">
        <v>1198</v>
      </c>
      <c r="C210" s="31" t="s">
        <v>1199</v>
      </c>
      <c r="D210" s="31" t="s">
        <v>889</v>
      </c>
      <c r="E210" s="31" t="s">
        <v>530</v>
      </c>
      <c r="F210" s="84">
        <v>933865</v>
      </c>
      <c r="G210" s="32">
        <v>385.36</v>
      </c>
      <c r="H210" s="32" t="s">
        <v>847</v>
      </c>
    </row>
    <row r="211" spans="1:8" ht="15" customHeight="1">
      <c r="A211" s="83">
        <v>45474</v>
      </c>
      <c r="B211" s="32" t="s">
        <v>1274</v>
      </c>
      <c r="C211" s="31" t="s">
        <v>1275</v>
      </c>
      <c r="D211" s="31" t="s">
        <v>1276</v>
      </c>
      <c r="E211" s="31" t="s">
        <v>530</v>
      </c>
      <c r="F211" s="84">
        <v>31200</v>
      </c>
      <c r="G211" s="32">
        <v>283.55</v>
      </c>
      <c r="H211" s="32" t="s">
        <v>847</v>
      </c>
    </row>
    <row r="212" spans="1:8" ht="15" customHeight="1">
      <c r="A212" s="83">
        <v>45474</v>
      </c>
      <c r="B212" s="32" t="s">
        <v>1200</v>
      </c>
      <c r="C212" s="31" t="s">
        <v>1201</v>
      </c>
      <c r="D212" s="31" t="s">
        <v>1202</v>
      </c>
      <c r="E212" s="31" t="s">
        <v>530</v>
      </c>
      <c r="F212" s="84">
        <v>439087</v>
      </c>
      <c r="G212" s="32">
        <v>9.4</v>
      </c>
      <c r="H212" s="32" t="s">
        <v>847</v>
      </c>
    </row>
    <row r="213" spans="1:8" ht="15" customHeight="1">
      <c r="A213" s="83">
        <v>45474</v>
      </c>
      <c r="B213" s="32" t="s">
        <v>348</v>
      </c>
      <c r="C213" s="31" t="s">
        <v>1063</v>
      </c>
      <c r="D213" s="31" t="s">
        <v>889</v>
      </c>
      <c r="E213" s="31" t="s">
        <v>530</v>
      </c>
      <c r="F213" s="84">
        <v>592010</v>
      </c>
      <c r="G213" s="32">
        <v>2443.37</v>
      </c>
      <c r="H213" s="32" t="s">
        <v>847</v>
      </c>
    </row>
    <row r="214" spans="1:8" ht="15" customHeight="1">
      <c r="A214" s="83">
        <v>45474</v>
      </c>
      <c r="B214" s="32" t="s">
        <v>1203</v>
      </c>
      <c r="C214" s="31" t="s">
        <v>1204</v>
      </c>
      <c r="D214" s="31" t="s">
        <v>1060</v>
      </c>
      <c r="E214" s="31" t="s">
        <v>530</v>
      </c>
      <c r="F214" s="84">
        <v>980000</v>
      </c>
      <c r="G214" s="32">
        <v>31.1</v>
      </c>
      <c r="H214" s="32" t="s">
        <v>847</v>
      </c>
    </row>
    <row r="215" spans="1:8" ht="15" customHeight="1">
      <c r="A215" s="83">
        <v>45474</v>
      </c>
      <c r="B215" s="32" t="s">
        <v>1203</v>
      </c>
      <c r="C215" s="31" t="s">
        <v>1204</v>
      </c>
      <c r="D215" s="31" t="s">
        <v>919</v>
      </c>
      <c r="E215" s="31" t="s">
        <v>530</v>
      </c>
      <c r="F215" s="84">
        <v>331000</v>
      </c>
      <c r="G215" s="32">
        <v>30.83</v>
      </c>
      <c r="H215" s="32" t="s">
        <v>847</v>
      </c>
    </row>
    <row r="216" spans="1:8" ht="15" customHeight="1">
      <c r="A216" s="83">
        <v>45474</v>
      </c>
      <c r="B216" s="32" t="s">
        <v>1203</v>
      </c>
      <c r="C216" s="31" t="s">
        <v>1204</v>
      </c>
      <c r="D216" s="31" t="s">
        <v>956</v>
      </c>
      <c r="E216" s="31" t="s">
        <v>530</v>
      </c>
      <c r="F216" s="84">
        <v>237000</v>
      </c>
      <c r="G216" s="32">
        <v>30.75</v>
      </c>
      <c r="H216" s="32" t="s">
        <v>847</v>
      </c>
    </row>
    <row r="217" spans="1:8" ht="15" customHeight="1">
      <c r="A217" s="83">
        <v>45474</v>
      </c>
      <c r="B217" s="32" t="s">
        <v>1203</v>
      </c>
      <c r="C217" s="31" t="s">
        <v>1204</v>
      </c>
      <c r="D217" s="31" t="s">
        <v>1277</v>
      </c>
      <c r="E217" s="31" t="s">
        <v>530</v>
      </c>
      <c r="F217" s="84">
        <v>231000</v>
      </c>
      <c r="G217" s="32">
        <v>30.68</v>
      </c>
      <c r="H217" s="32" t="s">
        <v>847</v>
      </c>
    </row>
    <row r="218" spans="1:8" ht="15" customHeight="1">
      <c r="A218" s="83">
        <v>45474</v>
      </c>
      <c r="B218" s="32" t="s">
        <v>1206</v>
      </c>
      <c r="C218" s="31" t="s">
        <v>1207</v>
      </c>
      <c r="D218" s="31" t="s">
        <v>1081</v>
      </c>
      <c r="E218" s="31" t="s">
        <v>530</v>
      </c>
      <c r="F218" s="84">
        <v>132000</v>
      </c>
      <c r="G218" s="32">
        <v>144.51</v>
      </c>
      <c r="H218" s="32" t="s">
        <v>847</v>
      </c>
    </row>
    <row r="219" spans="1:8" ht="15" customHeight="1">
      <c r="A219" s="83">
        <v>45474</v>
      </c>
      <c r="B219" s="32" t="s">
        <v>1206</v>
      </c>
      <c r="C219" s="31" t="s">
        <v>1207</v>
      </c>
      <c r="D219" s="31" t="s">
        <v>965</v>
      </c>
      <c r="E219" s="31" t="s">
        <v>530</v>
      </c>
      <c r="F219" s="84">
        <v>158400</v>
      </c>
      <c r="G219" s="32">
        <v>145.94999999999999</v>
      </c>
      <c r="H219" s="32" t="s">
        <v>847</v>
      </c>
    </row>
    <row r="220" spans="1:8" ht="15" customHeight="1">
      <c r="A220" s="83">
        <v>45474</v>
      </c>
      <c r="B220" s="32" t="s">
        <v>1206</v>
      </c>
      <c r="C220" s="31" t="s">
        <v>1207</v>
      </c>
      <c r="D220" s="31" t="s">
        <v>1208</v>
      </c>
      <c r="E220" s="31" t="s">
        <v>530</v>
      </c>
      <c r="F220" s="84">
        <v>103200</v>
      </c>
      <c r="G220" s="32">
        <v>138.99</v>
      </c>
      <c r="H220" s="32" t="s">
        <v>847</v>
      </c>
    </row>
    <row r="221" spans="1:8" ht="15" customHeight="1">
      <c r="A221" s="83">
        <v>45474</v>
      </c>
      <c r="B221" s="32" t="s">
        <v>1206</v>
      </c>
      <c r="C221" s="31" t="s">
        <v>1207</v>
      </c>
      <c r="D221" s="31" t="s">
        <v>994</v>
      </c>
      <c r="E221" s="31" t="s">
        <v>530</v>
      </c>
      <c r="F221" s="84">
        <v>138000</v>
      </c>
      <c r="G221" s="32">
        <v>139.46</v>
      </c>
      <c r="H221" s="32" t="s">
        <v>847</v>
      </c>
    </row>
    <row r="222" spans="1:8" ht="15" customHeight="1">
      <c r="A222" s="83">
        <v>45474</v>
      </c>
      <c r="B222" s="32" t="s">
        <v>1209</v>
      </c>
      <c r="C222" s="31" t="s">
        <v>1210</v>
      </c>
      <c r="D222" s="31" t="s">
        <v>889</v>
      </c>
      <c r="E222" s="31" t="s">
        <v>530</v>
      </c>
      <c r="F222" s="84">
        <v>1174958</v>
      </c>
      <c r="G222" s="32">
        <v>49.01</v>
      </c>
      <c r="H222" s="32" t="s">
        <v>847</v>
      </c>
    </row>
    <row r="223" spans="1:8" ht="15" customHeight="1">
      <c r="A223" s="83">
        <v>45474</v>
      </c>
      <c r="B223" s="32" t="s">
        <v>1209</v>
      </c>
      <c r="C223" s="31" t="s">
        <v>1210</v>
      </c>
      <c r="D223" s="31" t="s">
        <v>1278</v>
      </c>
      <c r="E223" s="31" t="s">
        <v>530</v>
      </c>
      <c r="F223" s="84">
        <v>1430616</v>
      </c>
      <c r="G223" s="32">
        <v>47.69</v>
      </c>
      <c r="H223" s="32" t="s">
        <v>847</v>
      </c>
    </row>
    <row r="224" spans="1:8" ht="15" customHeight="1">
      <c r="A224" s="83">
        <v>45474</v>
      </c>
      <c r="B224" s="32" t="s">
        <v>1211</v>
      </c>
      <c r="C224" s="31" t="s">
        <v>1212</v>
      </c>
      <c r="D224" s="31" t="s">
        <v>889</v>
      </c>
      <c r="E224" s="31" t="s">
        <v>530</v>
      </c>
      <c r="F224" s="84">
        <v>524851</v>
      </c>
      <c r="G224" s="32">
        <v>260.02999999999997</v>
      </c>
      <c r="H224" s="32" t="s">
        <v>847</v>
      </c>
    </row>
    <row r="225" spans="1:8" ht="15" customHeight="1">
      <c r="A225" s="83">
        <v>45474</v>
      </c>
      <c r="B225" s="32" t="s">
        <v>1010</v>
      </c>
      <c r="C225" s="31" t="s">
        <v>1011</v>
      </c>
      <c r="D225" s="31" t="s">
        <v>1060</v>
      </c>
      <c r="E225" s="31" t="s">
        <v>530</v>
      </c>
      <c r="F225" s="84">
        <v>4038526</v>
      </c>
      <c r="G225" s="32">
        <v>0.93</v>
      </c>
      <c r="H225" s="32" t="s">
        <v>847</v>
      </c>
    </row>
    <row r="226" spans="1:8" ht="15" customHeight="1">
      <c r="A226" s="83">
        <v>45474</v>
      </c>
      <c r="B226" s="32" t="s">
        <v>1010</v>
      </c>
      <c r="C226" s="31" t="s">
        <v>1011</v>
      </c>
      <c r="D226" s="31" t="s">
        <v>950</v>
      </c>
      <c r="E226" s="31" t="s">
        <v>530</v>
      </c>
      <c r="F226" s="84">
        <v>15741174</v>
      </c>
      <c r="G226" s="32">
        <v>0.93</v>
      </c>
      <c r="H226" s="32" t="s">
        <v>847</v>
      </c>
    </row>
    <row r="227" spans="1:8" ht="15" customHeight="1">
      <c r="A227" s="83">
        <v>45474</v>
      </c>
      <c r="B227" s="32" t="s">
        <v>784</v>
      </c>
      <c r="C227" s="31" t="s">
        <v>1213</v>
      </c>
      <c r="D227" s="31" t="s">
        <v>929</v>
      </c>
      <c r="E227" s="31" t="s">
        <v>530</v>
      </c>
      <c r="F227" s="84">
        <v>284694</v>
      </c>
      <c r="G227" s="32">
        <v>2241.71</v>
      </c>
      <c r="H227" s="32" t="s">
        <v>847</v>
      </c>
    </row>
    <row r="228" spans="1:8" ht="15" customHeight="1">
      <c r="A228" s="83">
        <v>45474</v>
      </c>
      <c r="B228" s="32" t="s">
        <v>1033</v>
      </c>
      <c r="C228" s="31" t="s">
        <v>1034</v>
      </c>
      <c r="D228" s="31" t="s">
        <v>1064</v>
      </c>
      <c r="E228" s="31" t="s">
        <v>530</v>
      </c>
      <c r="F228" s="84">
        <v>114781</v>
      </c>
      <c r="G228" s="32">
        <v>93.59</v>
      </c>
      <c r="H228" s="32" t="s">
        <v>847</v>
      </c>
    </row>
    <row r="229" spans="1:8" ht="15" customHeight="1">
      <c r="A229" s="83">
        <v>45474</v>
      </c>
      <c r="B229" s="32" t="s">
        <v>1033</v>
      </c>
      <c r="C229" s="31" t="s">
        <v>1034</v>
      </c>
      <c r="D229" s="31" t="s">
        <v>1035</v>
      </c>
      <c r="E229" s="31" t="s">
        <v>530</v>
      </c>
      <c r="F229" s="84">
        <v>133467</v>
      </c>
      <c r="G229" s="32">
        <v>92.7</v>
      </c>
      <c r="H229" s="32" t="s">
        <v>847</v>
      </c>
    </row>
    <row r="230" spans="1:8" ht="15" customHeight="1">
      <c r="A230" s="83">
        <v>45474</v>
      </c>
      <c r="B230" s="32" t="s">
        <v>1214</v>
      </c>
      <c r="C230" s="31" t="s">
        <v>1215</v>
      </c>
      <c r="D230" s="31" t="s">
        <v>889</v>
      </c>
      <c r="E230" s="31" t="s">
        <v>530</v>
      </c>
      <c r="F230" s="84">
        <v>998802</v>
      </c>
      <c r="G230" s="32">
        <v>432.61</v>
      </c>
      <c r="H230" s="32" t="s">
        <v>847</v>
      </c>
    </row>
    <row r="231" spans="1:8" ht="15" customHeight="1">
      <c r="A231" s="83">
        <v>45474</v>
      </c>
      <c r="B231" s="32" t="s">
        <v>144</v>
      </c>
      <c r="C231" s="31" t="s">
        <v>1012</v>
      </c>
      <c r="D231" s="31" t="s">
        <v>929</v>
      </c>
      <c r="E231" s="31" t="s">
        <v>530</v>
      </c>
      <c r="F231" s="84">
        <v>1622175</v>
      </c>
      <c r="G231" s="32">
        <v>287.56</v>
      </c>
      <c r="H231" s="32" t="s">
        <v>847</v>
      </c>
    </row>
    <row r="232" spans="1:8" ht="15" customHeight="1">
      <c r="A232" s="83">
        <v>45474</v>
      </c>
      <c r="B232" s="32" t="s">
        <v>1279</v>
      </c>
      <c r="C232" s="31" t="s">
        <v>1280</v>
      </c>
      <c r="D232" s="31" t="s">
        <v>1281</v>
      </c>
      <c r="E232" s="31" t="s">
        <v>530</v>
      </c>
      <c r="F232" s="84">
        <v>400000</v>
      </c>
      <c r="G232" s="32">
        <v>131.83000000000001</v>
      </c>
      <c r="H232" s="32" t="s">
        <v>847</v>
      </c>
    </row>
    <row r="233" spans="1:8" ht="15" customHeight="1">
      <c r="A233" s="83">
        <v>45474</v>
      </c>
      <c r="B233" s="32" t="s">
        <v>995</v>
      </c>
      <c r="C233" s="31" t="s">
        <v>996</v>
      </c>
      <c r="D233" s="31" t="s">
        <v>1218</v>
      </c>
      <c r="E233" s="31" t="s">
        <v>530</v>
      </c>
      <c r="F233" s="84">
        <v>5457039</v>
      </c>
      <c r="G233" s="32">
        <v>41.96</v>
      </c>
      <c r="H233" s="32" t="s">
        <v>847</v>
      </c>
    </row>
    <row r="234" spans="1:8" ht="15" customHeight="1">
      <c r="A234" s="83">
        <v>45474</v>
      </c>
      <c r="B234" s="32" t="s">
        <v>995</v>
      </c>
      <c r="C234" s="31" t="s">
        <v>996</v>
      </c>
      <c r="D234" s="31" t="s">
        <v>1217</v>
      </c>
      <c r="E234" s="31" t="s">
        <v>530</v>
      </c>
      <c r="F234" s="84">
        <v>448175</v>
      </c>
      <c r="G234" s="32">
        <v>42.19</v>
      </c>
      <c r="H234" s="32" t="s">
        <v>847</v>
      </c>
    </row>
    <row r="235" spans="1:8" ht="15" customHeight="1">
      <c r="A235" s="83">
        <v>45474</v>
      </c>
      <c r="B235" s="32" t="s">
        <v>995</v>
      </c>
      <c r="C235" s="31" t="s">
        <v>996</v>
      </c>
      <c r="D235" s="31" t="s">
        <v>1216</v>
      </c>
      <c r="E235" s="31" t="s">
        <v>530</v>
      </c>
      <c r="F235" s="84">
        <v>1610049</v>
      </c>
      <c r="G235" s="32">
        <v>42.12</v>
      </c>
      <c r="H235" s="32" t="s">
        <v>847</v>
      </c>
    </row>
    <row r="236" spans="1:8" ht="15" customHeight="1">
      <c r="A236" s="83">
        <v>45474</v>
      </c>
      <c r="B236" s="32" t="s">
        <v>995</v>
      </c>
      <c r="C236" s="31" t="s">
        <v>996</v>
      </c>
      <c r="D236" s="31" t="s">
        <v>1122</v>
      </c>
      <c r="E236" s="31" t="s">
        <v>530</v>
      </c>
      <c r="F236" s="84">
        <v>1477777</v>
      </c>
      <c r="G236" s="32">
        <v>42.14</v>
      </c>
      <c r="H236" s="32" t="s">
        <v>847</v>
      </c>
    </row>
    <row r="237" spans="1:8" ht="15" customHeight="1">
      <c r="A237" s="83">
        <v>45474</v>
      </c>
      <c r="B237" s="32" t="s">
        <v>995</v>
      </c>
      <c r="C237" s="31" t="s">
        <v>996</v>
      </c>
      <c r="D237" s="31" t="s">
        <v>929</v>
      </c>
      <c r="E237" s="31" t="s">
        <v>530</v>
      </c>
      <c r="F237" s="84">
        <v>1932123</v>
      </c>
      <c r="G237" s="32">
        <v>41.41</v>
      </c>
      <c r="H237" s="32" t="s">
        <v>847</v>
      </c>
    </row>
    <row r="238" spans="1:8" ht="15" customHeight="1">
      <c r="A238" s="83">
        <v>45474</v>
      </c>
      <c r="B238" s="32" t="s">
        <v>1219</v>
      </c>
      <c r="C238" s="31" t="s">
        <v>1220</v>
      </c>
      <c r="D238" s="31" t="s">
        <v>1221</v>
      </c>
      <c r="E238" s="31" t="s">
        <v>530</v>
      </c>
      <c r="F238" s="84">
        <v>77500</v>
      </c>
      <c r="G238" s="32">
        <v>345.29</v>
      </c>
      <c r="H238" s="32" t="s">
        <v>847</v>
      </c>
    </row>
    <row r="239" spans="1:8" ht="15" customHeight="1">
      <c r="A239" s="83">
        <v>45474</v>
      </c>
      <c r="B239" s="32" t="s">
        <v>1282</v>
      </c>
      <c r="C239" s="31" t="s">
        <v>1283</v>
      </c>
      <c r="D239" s="31" t="s">
        <v>1284</v>
      </c>
      <c r="E239" s="31" t="s">
        <v>530</v>
      </c>
      <c r="F239" s="84">
        <v>99000</v>
      </c>
      <c r="G239" s="32">
        <v>1048.54</v>
      </c>
      <c r="H239" s="32" t="s">
        <v>847</v>
      </c>
    </row>
    <row r="240" spans="1:8" ht="15" customHeight="1">
      <c r="A240" s="83">
        <v>45474</v>
      </c>
      <c r="B240" s="32" t="s">
        <v>997</v>
      </c>
      <c r="C240" s="31" t="s">
        <v>998</v>
      </c>
      <c r="D240" s="31" t="s">
        <v>1013</v>
      </c>
      <c r="E240" s="31" t="s">
        <v>530</v>
      </c>
      <c r="F240" s="84">
        <v>789360</v>
      </c>
      <c r="G240" s="32">
        <v>1.04</v>
      </c>
      <c r="H240" s="32" t="s">
        <v>847</v>
      </c>
    </row>
    <row r="241" spans="1:8" ht="15" customHeight="1">
      <c r="A241" s="83">
        <v>45474</v>
      </c>
      <c r="B241" s="32" t="s">
        <v>997</v>
      </c>
      <c r="C241" s="31" t="s">
        <v>998</v>
      </c>
      <c r="D241" s="31" t="s">
        <v>1068</v>
      </c>
      <c r="E241" s="31" t="s">
        <v>530</v>
      </c>
      <c r="F241" s="84">
        <v>294000</v>
      </c>
      <c r="G241" s="32">
        <v>0.96</v>
      </c>
      <c r="H241" s="32" t="s">
        <v>847</v>
      </c>
    </row>
    <row r="242" spans="1:8" ht="15" customHeight="1">
      <c r="A242" s="83">
        <v>45474</v>
      </c>
      <c r="B242" s="32" t="s">
        <v>1225</v>
      </c>
      <c r="C242" s="31" t="s">
        <v>1226</v>
      </c>
      <c r="D242" s="31" t="s">
        <v>1285</v>
      </c>
      <c r="E242" s="31" t="s">
        <v>530</v>
      </c>
      <c r="F242" s="84">
        <v>130000</v>
      </c>
      <c r="G242" s="32">
        <v>85.72</v>
      </c>
      <c r="H242" s="32" t="s">
        <v>847</v>
      </c>
    </row>
    <row r="243" spans="1:8" ht="15" customHeight="1">
      <c r="A243" s="83">
        <v>45474</v>
      </c>
      <c r="B243" s="32" t="s">
        <v>1225</v>
      </c>
      <c r="C243" s="31" t="s">
        <v>1226</v>
      </c>
      <c r="D243" s="31" t="s">
        <v>1286</v>
      </c>
      <c r="E243" s="31" t="s">
        <v>530</v>
      </c>
      <c r="F243" s="84">
        <v>132000</v>
      </c>
      <c r="G243" s="32">
        <v>83.6</v>
      </c>
      <c r="H243" s="32" t="s">
        <v>847</v>
      </c>
    </row>
    <row r="244" spans="1:8" ht="15" customHeight="1">
      <c r="A244" s="83">
        <v>45474</v>
      </c>
      <c r="B244" s="32" t="s">
        <v>1225</v>
      </c>
      <c r="C244" s="31" t="s">
        <v>1226</v>
      </c>
      <c r="D244" s="31" t="s">
        <v>1287</v>
      </c>
      <c r="E244" s="31" t="s">
        <v>530</v>
      </c>
      <c r="F244" s="84">
        <v>116000</v>
      </c>
      <c r="G244" s="32">
        <v>88</v>
      </c>
      <c r="H244" s="32" t="s">
        <v>847</v>
      </c>
    </row>
    <row r="245" spans="1:8" ht="15" customHeight="1">
      <c r="A245" s="83">
        <v>45474</v>
      </c>
      <c r="B245" s="32" t="s">
        <v>1225</v>
      </c>
      <c r="C245" s="31" t="s">
        <v>1226</v>
      </c>
      <c r="D245" s="31" t="s">
        <v>1288</v>
      </c>
      <c r="E245" s="31" t="s">
        <v>530</v>
      </c>
      <c r="F245" s="84">
        <v>238000</v>
      </c>
      <c r="G245" s="32">
        <v>88</v>
      </c>
      <c r="H245" s="32" t="s">
        <v>847</v>
      </c>
    </row>
    <row r="246" spans="1:8" ht="15" customHeight="1">
      <c r="A246" s="83">
        <v>45474</v>
      </c>
      <c r="B246" s="32" t="s">
        <v>1069</v>
      </c>
      <c r="C246" s="31" t="s">
        <v>1070</v>
      </c>
      <c r="D246" s="31" t="s">
        <v>919</v>
      </c>
      <c r="E246" s="31" t="s">
        <v>530</v>
      </c>
      <c r="F246" s="84">
        <v>80000</v>
      </c>
      <c r="G246" s="32">
        <v>137.5</v>
      </c>
      <c r="H246" s="32" t="s">
        <v>847</v>
      </c>
    </row>
    <row r="247" spans="1:8" ht="15" customHeight="1">
      <c r="A247" s="83">
        <v>45474</v>
      </c>
      <c r="B247" s="32" t="s">
        <v>1069</v>
      </c>
      <c r="C247" s="31" t="s">
        <v>1070</v>
      </c>
      <c r="D247" s="31" t="s">
        <v>1032</v>
      </c>
      <c r="E247" s="31" t="s">
        <v>530</v>
      </c>
      <c r="F247" s="84">
        <v>100000</v>
      </c>
      <c r="G247" s="32">
        <v>148.96</v>
      </c>
      <c r="H247" s="32" t="s">
        <v>847</v>
      </c>
    </row>
    <row r="248" spans="1:8" ht="15" customHeight="1">
      <c r="A248" s="83">
        <v>45474</v>
      </c>
      <c r="B248" s="32" t="s">
        <v>1069</v>
      </c>
      <c r="C248" s="31" t="s">
        <v>1070</v>
      </c>
      <c r="D248" s="31" t="s">
        <v>1071</v>
      </c>
      <c r="E248" s="31" t="s">
        <v>530</v>
      </c>
      <c r="F248" s="84">
        <v>76000</v>
      </c>
      <c r="G248" s="32">
        <v>137.5</v>
      </c>
      <c r="H248" s="32" t="s">
        <v>847</v>
      </c>
    </row>
    <row r="249" spans="1:8" ht="15" customHeight="1">
      <c r="A249" s="83">
        <v>45474</v>
      </c>
      <c r="B249" s="32" t="s">
        <v>176</v>
      </c>
      <c r="C249" s="31" t="s">
        <v>1230</v>
      </c>
      <c r="D249" s="31" t="s">
        <v>889</v>
      </c>
      <c r="E249" s="31" t="s">
        <v>530</v>
      </c>
      <c r="F249" s="84">
        <v>496001</v>
      </c>
      <c r="G249" s="32">
        <v>1695.73</v>
      </c>
      <c r="H249" s="32" t="s">
        <v>847</v>
      </c>
    </row>
    <row r="250" spans="1:8" ht="15" customHeight="1">
      <c r="A250" s="83">
        <v>45474</v>
      </c>
      <c r="B250" s="32" t="s">
        <v>1231</v>
      </c>
      <c r="C250" s="31" t="s">
        <v>1232</v>
      </c>
      <c r="D250" s="31" t="s">
        <v>889</v>
      </c>
      <c r="E250" s="31" t="s">
        <v>530</v>
      </c>
      <c r="F250" s="84">
        <v>103767</v>
      </c>
      <c r="G250" s="32">
        <v>236.15</v>
      </c>
      <c r="H250" s="32" t="s">
        <v>847</v>
      </c>
    </row>
    <row r="251" spans="1:8" ht="15" customHeight="1">
      <c r="A251" s="83">
        <v>45474</v>
      </c>
      <c r="B251" s="32" t="s">
        <v>1231</v>
      </c>
      <c r="C251" s="31" t="s">
        <v>1232</v>
      </c>
      <c r="D251" s="31" t="s">
        <v>1233</v>
      </c>
      <c r="E251" s="31" t="s">
        <v>530</v>
      </c>
      <c r="F251" s="84">
        <v>6775</v>
      </c>
      <c r="G251" s="32">
        <v>247.38</v>
      </c>
      <c r="H251" s="32" t="s">
        <v>847</v>
      </c>
    </row>
    <row r="252" spans="1:8" ht="15" customHeight="1">
      <c r="A252" s="83">
        <v>45474</v>
      </c>
      <c r="B252" s="32" t="s">
        <v>1072</v>
      </c>
      <c r="C252" s="31" t="s">
        <v>1073</v>
      </c>
      <c r="D252" s="31" t="s">
        <v>1289</v>
      </c>
      <c r="E252" s="31" t="s">
        <v>530</v>
      </c>
      <c r="F252" s="84">
        <v>1000000</v>
      </c>
      <c r="G252" s="32">
        <v>109.94</v>
      </c>
      <c r="H252" s="32" t="s">
        <v>847</v>
      </c>
    </row>
    <row r="253" spans="1:8" ht="15" customHeight="1">
      <c r="A253" s="83">
        <v>45474</v>
      </c>
      <c r="B253" s="32" t="s">
        <v>1075</v>
      </c>
      <c r="C253" s="31" t="s">
        <v>1076</v>
      </c>
      <c r="D253" s="31" t="s">
        <v>1077</v>
      </c>
      <c r="E253" s="31" t="s">
        <v>530</v>
      </c>
      <c r="F253" s="84">
        <v>87000</v>
      </c>
      <c r="G253" s="32">
        <v>37.840000000000003</v>
      </c>
      <c r="H253" s="32" t="s">
        <v>847</v>
      </c>
    </row>
    <row r="254" spans="1:8" ht="15" customHeight="1">
      <c r="A254" s="83">
        <v>45474</v>
      </c>
      <c r="B254" s="32" t="s">
        <v>1234</v>
      </c>
      <c r="C254" s="31" t="s">
        <v>1235</v>
      </c>
      <c r="D254" s="31" t="s">
        <v>965</v>
      </c>
      <c r="E254" s="31" t="s">
        <v>530</v>
      </c>
      <c r="F254" s="84">
        <v>23400</v>
      </c>
      <c r="G254" s="32">
        <v>248.03</v>
      </c>
      <c r="H254" s="32" t="s">
        <v>847</v>
      </c>
    </row>
    <row r="255" spans="1:8" ht="15" customHeight="1">
      <c r="A255" s="83">
        <v>45474</v>
      </c>
      <c r="B255" s="32" t="s">
        <v>1236</v>
      </c>
      <c r="C255" s="31" t="s">
        <v>1237</v>
      </c>
      <c r="D255" s="31" t="s">
        <v>1077</v>
      </c>
      <c r="E255" s="31" t="s">
        <v>530</v>
      </c>
      <c r="F255" s="84">
        <v>215099</v>
      </c>
      <c r="G255" s="32">
        <v>11.1</v>
      </c>
      <c r="H255" s="32" t="s">
        <v>847</v>
      </c>
    </row>
    <row r="256" spans="1:8" ht="15" customHeight="1">
      <c r="A256" s="83">
        <v>45474</v>
      </c>
      <c r="B256" s="32" t="s">
        <v>613</v>
      </c>
      <c r="C256" s="31" t="s">
        <v>1238</v>
      </c>
      <c r="D256" s="31" t="s">
        <v>889</v>
      </c>
      <c r="E256" s="31" t="s">
        <v>530</v>
      </c>
      <c r="F256" s="84">
        <v>1538440</v>
      </c>
      <c r="G256" s="32">
        <v>302.97000000000003</v>
      </c>
      <c r="H256" s="32" t="s">
        <v>847</v>
      </c>
    </row>
    <row r="257" spans="1:8" ht="15" customHeight="1">
      <c r="A257" s="83">
        <v>45474</v>
      </c>
      <c r="B257" s="32" t="s">
        <v>1239</v>
      </c>
      <c r="C257" s="31" t="s">
        <v>1240</v>
      </c>
      <c r="D257" s="31" t="s">
        <v>956</v>
      </c>
      <c r="E257" s="31" t="s">
        <v>530</v>
      </c>
      <c r="F257" s="84">
        <v>86400</v>
      </c>
      <c r="G257" s="32">
        <v>367.38</v>
      </c>
      <c r="H257" s="32" t="s">
        <v>847</v>
      </c>
    </row>
    <row r="258" spans="1:8" ht="15" customHeight="1">
      <c r="A258" s="83">
        <v>45474</v>
      </c>
      <c r="B258" s="32" t="s">
        <v>1239</v>
      </c>
      <c r="C258" s="31" t="s">
        <v>1240</v>
      </c>
      <c r="D258" s="31" t="s">
        <v>950</v>
      </c>
      <c r="E258" s="31" t="s">
        <v>530</v>
      </c>
      <c r="F258" s="84">
        <v>81600</v>
      </c>
      <c r="G258" s="32">
        <v>368.35</v>
      </c>
      <c r="H258" s="32" t="s">
        <v>847</v>
      </c>
    </row>
    <row r="259" spans="1:8" ht="15" customHeight="1">
      <c r="A259" s="83">
        <v>45474</v>
      </c>
      <c r="B259" s="32" t="s">
        <v>1239</v>
      </c>
      <c r="C259" s="31" t="s">
        <v>1240</v>
      </c>
      <c r="D259" s="31" t="s">
        <v>919</v>
      </c>
      <c r="E259" s="31" t="s">
        <v>530</v>
      </c>
      <c r="F259" s="84">
        <v>89600</v>
      </c>
      <c r="G259" s="32">
        <v>363.47</v>
      </c>
      <c r="H259" s="32" t="s">
        <v>847</v>
      </c>
    </row>
    <row r="260" spans="1:8" ht="15" customHeight="1">
      <c r="A260" s="83">
        <v>45474</v>
      </c>
      <c r="B260" s="32" t="s">
        <v>1241</v>
      </c>
      <c r="C260" s="31" t="s">
        <v>1242</v>
      </c>
      <c r="D260" s="31" t="s">
        <v>1290</v>
      </c>
      <c r="E260" s="31" t="s">
        <v>530</v>
      </c>
      <c r="F260" s="84">
        <v>7100000</v>
      </c>
      <c r="G260" s="32">
        <v>239.05</v>
      </c>
      <c r="H260" s="32" t="s">
        <v>847</v>
      </c>
    </row>
    <row r="261" spans="1:8" ht="15" customHeight="1">
      <c r="A261" s="83">
        <v>45474</v>
      </c>
      <c r="B261" s="32" t="s">
        <v>1078</v>
      </c>
      <c r="C261" s="31" t="s">
        <v>1079</v>
      </c>
      <c r="D261" s="31" t="s">
        <v>889</v>
      </c>
      <c r="E261" s="31" t="s">
        <v>530</v>
      </c>
      <c r="F261" s="84">
        <v>79293</v>
      </c>
      <c r="G261" s="32">
        <v>1387.49</v>
      </c>
      <c r="H261" s="32" t="s">
        <v>847</v>
      </c>
    </row>
    <row r="262" spans="1:8" ht="15" customHeight="1">
      <c r="A262" s="83">
        <v>45474</v>
      </c>
      <c r="B262" s="32" t="s">
        <v>1243</v>
      </c>
      <c r="C262" s="31" t="s">
        <v>1244</v>
      </c>
      <c r="D262" s="31" t="s">
        <v>889</v>
      </c>
      <c r="E262" s="31" t="s">
        <v>530</v>
      </c>
      <c r="F262" s="84">
        <v>193781</v>
      </c>
      <c r="G262" s="32">
        <v>592.02</v>
      </c>
      <c r="H262" s="32" t="s">
        <v>847</v>
      </c>
    </row>
    <row r="263" spans="1:8" ht="15" customHeight="1">
      <c r="A263" s="83">
        <v>45474</v>
      </c>
      <c r="B263" s="32" t="s">
        <v>1243</v>
      </c>
      <c r="C263" s="31" t="s">
        <v>1244</v>
      </c>
      <c r="D263" s="31" t="s">
        <v>1064</v>
      </c>
      <c r="E263" s="31" t="s">
        <v>530</v>
      </c>
      <c r="F263" s="84">
        <v>159886</v>
      </c>
      <c r="G263" s="32">
        <v>609.78</v>
      </c>
      <c r="H263" s="32" t="s">
        <v>847</v>
      </c>
    </row>
    <row r="264" spans="1:8" ht="15" customHeight="1">
      <c r="A264" s="83">
        <v>45474</v>
      </c>
      <c r="B264" s="32" t="s">
        <v>947</v>
      </c>
      <c r="C264" s="31" t="s">
        <v>948</v>
      </c>
      <c r="D264" s="31" t="s">
        <v>1291</v>
      </c>
      <c r="E264" s="31" t="s">
        <v>530</v>
      </c>
      <c r="F264" s="84">
        <v>2825000</v>
      </c>
      <c r="G264" s="32">
        <v>35.39</v>
      </c>
      <c r="H264" s="32" t="s">
        <v>847</v>
      </c>
    </row>
    <row r="265" spans="1:8" ht="15" customHeight="1">
      <c r="A265" s="83">
        <v>45474</v>
      </c>
      <c r="B265" s="32" t="s">
        <v>947</v>
      </c>
      <c r="C265" s="31" t="s">
        <v>948</v>
      </c>
      <c r="D265" s="31" t="s">
        <v>889</v>
      </c>
      <c r="E265" s="31" t="s">
        <v>530</v>
      </c>
      <c r="F265" s="84">
        <v>1968603</v>
      </c>
      <c r="G265" s="32">
        <v>35.94</v>
      </c>
      <c r="H265" s="32" t="s">
        <v>847</v>
      </c>
    </row>
    <row r="266" spans="1:8" ht="15" customHeight="1">
      <c r="A266" s="83">
        <v>45474</v>
      </c>
      <c r="B266" s="32" t="s">
        <v>947</v>
      </c>
      <c r="C266" s="31" t="s">
        <v>948</v>
      </c>
      <c r="D266" s="31" t="s">
        <v>949</v>
      </c>
      <c r="E266" s="31" t="s">
        <v>530</v>
      </c>
      <c r="F266" s="84">
        <v>6424818</v>
      </c>
      <c r="G266" s="32">
        <v>35.770000000000003</v>
      </c>
      <c r="H266" s="32" t="s">
        <v>847</v>
      </c>
    </row>
    <row r="267" spans="1:8" ht="15" customHeight="1">
      <c r="A267" s="83">
        <v>45474</v>
      </c>
      <c r="B267" s="32" t="s">
        <v>947</v>
      </c>
      <c r="C267" s="31" t="s">
        <v>948</v>
      </c>
      <c r="D267" s="31" t="s">
        <v>929</v>
      </c>
      <c r="E267" s="31" t="s">
        <v>530</v>
      </c>
      <c r="F267" s="84">
        <v>2609414</v>
      </c>
      <c r="G267" s="32">
        <v>36.090000000000003</v>
      </c>
      <c r="H267" s="32" t="s">
        <v>847</v>
      </c>
    </row>
    <row r="268" spans="1:8" ht="15" customHeight="1">
      <c r="A268" s="83">
        <v>45474</v>
      </c>
      <c r="B268" s="32" t="s">
        <v>1245</v>
      </c>
      <c r="C268" s="31" t="s">
        <v>1246</v>
      </c>
      <c r="D268" s="31" t="s">
        <v>1292</v>
      </c>
      <c r="E268" s="31" t="s">
        <v>530</v>
      </c>
      <c r="F268" s="84">
        <v>229262</v>
      </c>
      <c r="G268" s="32">
        <v>273.67</v>
      </c>
      <c r="H268" s="32" t="s">
        <v>847</v>
      </c>
    </row>
    <row r="269" spans="1:8" ht="15" customHeight="1">
      <c r="A269" s="83">
        <v>45474</v>
      </c>
      <c r="B269" s="32" t="s">
        <v>1245</v>
      </c>
      <c r="C269" s="31" t="s">
        <v>1246</v>
      </c>
      <c r="D269" s="31" t="s">
        <v>1293</v>
      </c>
      <c r="E269" s="31" t="s">
        <v>530</v>
      </c>
      <c r="F269" s="84">
        <v>69430</v>
      </c>
      <c r="G269" s="32">
        <v>278.62</v>
      </c>
      <c r="H269" s="32" t="s">
        <v>847</v>
      </c>
    </row>
    <row r="270" spans="1:8" ht="15" customHeight="1">
      <c r="A270" s="83">
        <v>45474</v>
      </c>
      <c r="B270" s="32" t="s">
        <v>1249</v>
      </c>
      <c r="C270" s="31" t="s">
        <v>1250</v>
      </c>
      <c r="D270" s="31" t="s">
        <v>1252</v>
      </c>
      <c r="E270" s="31" t="s">
        <v>530</v>
      </c>
      <c r="F270" s="84">
        <v>7200</v>
      </c>
      <c r="G270" s="32">
        <v>311</v>
      </c>
      <c r="H270" s="32" t="s">
        <v>847</v>
      </c>
    </row>
    <row r="271" spans="1:8" ht="15" customHeight="1">
      <c r="A271" s="83">
        <v>45474</v>
      </c>
      <c r="B271" s="32" t="s">
        <v>1249</v>
      </c>
      <c r="C271" s="31" t="s">
        <v>1250</v>
      </c>
      <c r="D271" s="31" t="s">
        <v>1251</v>
      </c>
      <c r="E271" s="31" t="s">
        <v>530</v>
      </c>
      <c r="F271" s="84">
        <v>226800</v>
      </c>
      <c r="G271" s="32">
        <v>311.2</v>
      </c>
      <c r="H271" s="32" t="s">
        <v>847</v>
      </c>
    </row>
    <row r="272" spans="1:8" ht="15" customHeight="1">
      <c r="A272" s="83">
        <v>45474</v>
      </c>
      <c r="B272" s="32" t="s">
        <v>1056</v>
      </c>
      <c r="C272" s="31" t="s">
        <v>1080</v>
      </c>
      <c r="D272" s="31" t="s">
        <v>889</v>
      </c>
      <c r="E272" s="31" t="s">
        <v>530</v>
      </c>
      <c r="F272" s="84">
        <v>450452</v>
      </c>
      <c r="G272" s="32">
        <v>505.7</v>
      </c>
      <c r="H272" s="32" t="s">
        <v>847</v>
      </c>
    </row>
    <row r="273" spans="1:8" ht="15" customHeight="1">
      <c r="A273" s="83">
        <v>45474</v>
      </c>
      <c r="B273" s="32" t="s">
        <v>1257</v>
      </c>
      <c r="C273" s="31" t="s">
        <v>1258</v>
      </c>
      <c r="D273" s="31" t="s">
        <v>1081</v>
      </c>
      <c r="E273" s="31" t="s">
        <v>530</v>
      </c>
      <c r="F273" s="84">
        <v>148800</v>
      </c>
      <c r="G273" s="32">
        <v>308.93</v>
      </c>
      <c r="H273" s="32" t="s">
        <v>847</v>
      </c>
    </row>
    <row r="274" spans="1:8" ht="15" customHeight="1">
      <c r="A274" s="83">
        <v>45474</v>
      </c>
      <c r="B274" s="32" t="s">
        <v>999</v>
      </c>
      <c r="C274" s="31" t="s">
        <v>1000</v>
      </c>
      <c r="D274" s="31" t="s">
        <v>929</v>
      </c>
      <c r="E274" s="31" t="s">
        <v>530</v>
      </c>
      <c r="F274" s="84">
        <v>3075697</v>
      </c>
      <c r="G274" s="32">
        <v>50.67</v>
      </c>
      <c r="H274" s="32" t="s">
        <v>847</v>
      </c>
    </row>
    <row r="275" spans="1:8" ht="15" customHeight="1">
      <c r="A275" s="83">
        <v>45474</v>
      </c>
      <c r="B275" s="32" t="s">
        <v>999</v>
      </c>
      <c r="C275" s="31" t="s">
        <v>1000</v>
      </c>
      <c r="D275" s="31" t="s">
        <v>889</v>
      </c>
      <c r="E275" s="31" t="s">
        <v>530</v>
      </c>
      <c r="F275" s="84">
        <v>911906</v>
      </c>
      <c r="G275" s="32">
        <v>50.96</v>
      </c>
      <c r="H275" s="32" t="s">
        <v>847</v>
      </c>
    </row>
    <row r="276" spans="1:8" ht="15" customHeight="1">
      <c r="A276" s="83">
        <v>45474</v>
      </c>
      <c r="B276" s="32" t="s">
        <v>999</v>
      </c>
      <c r="C276" s="31" t="s">
        <v>1000</v>
      </c>
      <c r="D276" s="31" t="s">
        <v>1064</v>
      </c>
      <c r="E276" s="31" t="s">
        <v>530</v>
      </c>
      <c r="F276" s="84">
        <v>611176</v>
      </c>
      <c r="G276" s="32">
        <v>50.18</v>
      </c>
      <c r="H276" s="32" t="s">
        <v>847</v>
      </c>
    </row>
    <row r="277" spans="1:8" ht="15" customHeight="1">
      <c r="A277" s="83">
        <v>45474</v>
      </c>
      <c r="B277" s="32" t="s">
        <v>999</v>
      </c>
      <c r="C277" s="31" t="s">
        <v>1000</v>
      </c>
      <c r="D277" s="31" t="s">
        <v>1001</v>
      </c>
      <c r="E277" s="31" t="s">
        <v>530</v>
      </c>
      <c r="F277" s="84">
        <v>7017994</v>
      </c>
      <c r="G277" s="32">
        <v>50.85</v>
      </c>
      <c r="H277" s="32" t="s">
        <v>847</v>
      </c>
    </row>
    <row r="278" spans="1:8" ht="15" customHeight="1">
      <c r="A278" s="83">
        <v>45474</v>
      </c>
      <c r="B278" s="32" t="s">
        <v>1260</v>
      </c>
      <c r="C278" s="31" t="s">
        <v>1261</v>
      </c>
      <c r="D278" s="31" t="s">
        <v>993</v>
      </c>
      <c r="E278" s="31" t="s">
        <v>530</v>
      </c>
      <c r="F278" s="84">
        <v>113031</v>
      </c>
      <c r="G278" s="32">
        <v>116.17</v>
      </c>
      <c r="H278" s="32" t="s">
        <v>847</v>
      </c>
    </row>
    <row r="279" spans="1:8" ht="15" customHeight="1">
      <c r="A279" s="83">
        <v>45474</v>
      </c>
      <c r="B279" s="32" t="s">
        <v>1265</v>
      </c>
      <c r="C279" s="31" t="s">
        <v>1266</v>
      </c>
      <c r="D279" s="31" t="s">
        <v>1287</v>
      </c>
      <c r="E279" s="31" t="s">
        <v>530</v>
      </c>
      <c r="F279" s="84">
        <v>90000</v>
      </c>
      <c r="G279" s="32">
        <v>45.1</v>
      </c>
      <c r="H279" s="32" t="s">
        <v>847</v>
      </c>
    </row>
    <row r="280" spans="1:8" ht="15" customHeight="1">
      <c r="A280" s="83">
        <v>45474</v>
      </c>
      <c r="B280" s="32" t="s">
        <v>1269</v>
      </c>
      <c r="C280" s="31" t="s">
        <v>1270</v>
      </c>
      <c r="D280" s="31" t="s">
        <v>1271</v>
      </c>
      <c r="E280" s="31" t="s">
        <v>530</v>
      </c>
      <c r="F280" s="84">
        <v>1831832</v>
      </c>
      <c r="G280" s="32">
        <v>1.08</v>
      </c>
      <c r="H280" s="32" t="s">
        <v>847</v>
      </c>
    </row>
    <row r="281" spans="1:8" ht="15" customHeight="1">
      <c r="A281" s="83">
        <v>45474</v>
      </c>
      <c r="B281" s="32" t="s">
        <v>1269</v>
      </c>
      <c r="C281" s="31" t="s">
        <v>1270</v>
      </c>
      <c r="D281" s="31" t="s">
        <v>1294</v>
      </c>
      <c r="E281" s="31" t="s">
        <v>530</v>
      </c>
      <c r="F281" s="84">
        <v>1968776</v>
      </c>
      <c r="G281" s="32">
        <v>1.1200000000000001</v>
      </c>
      <c r="H281" s="32" t="s">
        <v>847</v>
      </c>
    </row>
    <row r="282" spans="1:8" ht="15" customHeight="1">
      <c r="A282" s="83">
        <v>45474</v>
      </c>
      <c r="B282" s="32" t="s">
        <v>1037</v>
      </c>
      <c r="C282" s="31" t="s">
        <v>1038</v>
      </c>
      <c r="D282" s="31" t="s">
        <v>919</v>
      </c>
      <c r="E282" s="31" t="s">
        <v>530</v>
      </c>
      <c r="F282" s="84">
        <v>65000</v>
      </c>
      <c r="G282" s="32">
        <v>227.6</v>
      </c>
      <c r="H282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5"/>
  <sheetViews>
    <sheetView zoomScale="70" zoomScaleNormal="70" workbookViewId="0">
      <selection activeCell="J16" sqref="J16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906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45475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45419</v>
      </c>
      <c r="C10" s="188"/>
      <c r="D10" s="192" t="s">
        <v>154</v>
      </c>
      <c r="E10" s="189" t="s">
        <v>545</v>
      </c>
      <c r="F10" s="183" t="s">
        <v>915</v>
      </c>
      <c r="G10" s="185">
        <v>408.5</v>
      </c>
      <c r="H10" s="183"/>
      <c r="I10" s="183" t="s">
        <v>848</v>
      </c>
      <c r="J10" s="185" t="s">
        <v>546</v>
      </c>
      <c r="K10" s="185"/>
      <c r="L10" s="186"/>
      <c r="M10" s="190"/>
      <c r="N10" s="185"/>
      <c r="O10" s="191"/>
      <c r="P10" s="186">
        <f>VLOOKUP(D10,'MidCap Intra'!$B$11:$C$571,2,0)</f>
        <v>429.05</v>
      </c>
      <c r="Q10" s="228"/>
      <c r="R10" s="54" t="s">
        <v>851</v>
      </c>
    </row>
    <row r="11" spans="1:26" ht="15" customHeight="1">
      <c r="A11" s="308">
        <v>2</v>
      </c>
      <c r="B11" s="184">
        <v>45449</v>
      </c>
      <c r="C11" s="281"/>
      <c r="D11" s="192" t="s">
        <v>220</v>
      </c>
      <c r="E11" s="189" t="s">
        <v>545</v>
      </c>
      <c r="F11" s="183" t="s">
        <v>942</v>
      </c>
      <c r="G11" s="185">
        <v>1045</v>
      </c>
      <c r="H11" s="183"/>
      <c r="I11" s="183" t="s">
        <v>943</v>
      </c>
      <c r="J11" s="185" t="s">
        <v>546</v>
      </c>
      <c r="K11" s="281"/>
      <c r="L11" s="281"/>
      <c r="M11" s="281"/>
      <c r="N11" s="281"/>
      <c r="O11" s="281"/>
      <c r="P11" s="186">
        <f>VLOOKUP(D11,'MidCap Intra'!$B$11:$C$571,2,0)</f>
        <v>1094.55</v>
      </c>
      <c r="Q11" s="307"/>
      <c r="R11" s="54" t="s">
        <v>851</v>
      </c>
    </row>
    <row r="12" spans="1:26" ht="15" customHeight="1">
      <c r="A12" s="187">
        <v>3</v>
      </c>
      <c r="B12" s="184">
        <v>45450</v>
      </c>
      <c r="C12" s="188"/>
      <c r="D12" s="192" t="s">
        <v>221</v>
      </c>
      <c r="E12" s="189" t="s">
        <v>545</v>
      </c>
      <c r="F12" s="183" t="s">
        <v>937</v>
      </c>
      <c r="G12" s="185">
        <v>890</v>
      </c>
      <c r="H12" s="183"/>
      <c r="I12" s="183" t="s">
        <v>938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1002.05</v>
      </c>
      <c r="Q12" s="228"/>
      <c r="R12" s="54" t="s">
        <v>852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545</v>
      </c>
      <c r="F13" s="183" t="s">
        <v>966</v>
      </c>
      <c r="G13" s="185">
        <v>113</v>
      </c>
      <c r="H13" s="183"/>
      <c r="I13" s="183" t="s">
        <v>967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120.13</v>
      </c>
      <c r="Q13" s="228"/>
      <c r="R13" s="54" t="s">
        <v>851</v>
      </c>
    </row>
    <row r="14" spans="1:26" ht="15" customHeight="1">
      <c r="A14" s="187">
        <v>5</v>
      </c>
      <c r="B14" s="184">
        <v>45463</v>
      </c>
      <c r="C14" s="188"/>
      <c r="D14" s="192" t="s">
        <v>92</v>
      </c>
      <c r="E14" s="189" t="s">
        <v>545</v>
      </c>
      <c r="F14" s="183" t="s">
        <v>969</v>
      </c>
      <c r="G14" s="185">
        <v>448</v>
      </c>
      <c r="H14" s="183"/>
      <c r="I14" s="183" t="s">
        <v>970</v>
      </c>
      <c r="J14" s="185" t="s">
        <v>546</v>
      </c>
      <c r="K14" s="185"/>
      <c r="L14" s="186"/>
      <c r="M14" s="190"/>
      <c r="N14" s="185"/>
      <c r="O14" s="191"/>
      <c r="P14" s="186">
        <f>VLOOKUP(D14,'MidCap Intra'!$B$11:$C$571,2,0)</f>
        <v>474.8</v>
      </c>
      <c r="Q14" s="228"/>
      <c r="R14" s="54" t="s">
        <v>851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971</v>
      </c>
      <c r="G15" s="185">
        <v>3180</v>
      </c>
      <c r="H15" s="183"/>
      <c r="I15" s="183" t="s">
        <v>972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3283.3</v>
      </c>
      <c r="Q15" s="228"/>
      <c r="R15" s="54" t="s">
        <v>851</v>
      </c>
    </row>
    <row r="16" spans="1:26" ht="15" customHeight="1">
      <c r="A16" s="187">
        <v>7</v>
      </c>
      <c r="B16" s="184">
        <v>45464</v>
      </c>
      <c r="C16" s="188"/>
      <c r="D16" s="192" t="s">
        <v>93</v>
      </c>
      <c r="E16" s="189" t="s">
        <v>545</v>
      </c>
      <c r="F16" s="183" t="s">
        <v>973</v>
      </c>
      <c r="G16" s="185">
        <v>5145</v>
      </c>
      <c r="H16" s="183"/>
      <c r="I16" s="183" t="s">
        <v>974</v>
      </c>
      <c r="J16" s="185" t="s">
        <v>546</v>
      </c>
      <c r="K16" s="185"/>
      <c r="L16" s="186"/>
      <c r="M16" s="190"/>
      <c r="N16" s="185"/>
      <c r="O16" s="191"/>
      <c r="P16" s="186">
        <f>VLOOKUP(D16,'MidCap Intra'!$B$11:$C$571,2,0)</f>
        <v>5518.4</v>
      </c>
      <c r="Q16" s="228"/>
      <c r="R16" s="54" t="s">
        <v>851</v>
      </c>
    </row>
    <row r="17" spans="1:3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981</v>
      </c>
      <c r="G17" s="185">
        <v>795</v>
      </c>
      <c r="H17" s="183"/>
      <c r="I17" s="183" t="s">
        <v>982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833.35</v>
      </c>
      <c r="Q17" s="228"/>
      <c r="R17" s="54" t="s">
        <v>851</v>
      </c>
    </row>
    <row r="18" spans="1:3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1002</v>
      </c>
      <c r="G18" s="185">
        <v>1480</v>
      </c>
      <c r="H18" s="183"/>
      <c r="I18" s="183" t="s">
        <v>1003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1607.85</v>
      </c>
      <c r="Q18" s="228"/>
      <c r="R18" s="54" t="s">
        <v>851</v>
      </c>
    </row>
    <row r="19" spans="1:3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1015</v>
      </c>
      <c r="G19" s="185">
        <v>8900</v>
      </c>
      <c r="H19" s="183"/>
      <c r="I19" s="183" t="s">
        <v>1016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9532.4</v>
      </c>
      <c r="Q19" s="228"/>
      <c r="R19" s="54" t="s">
        <v>851</v>
      </c>
    </row>
    <row r="20" spans="1:38" ht="15" customHeight="1">
      <c r="A20" s="187">
        <v>11</v>
      </c>
      <c r="B20" s="184">
        <v>45470</v>
      </c>
      <c r="C20" s="188"/>
      <c r="D20" s="192" t="s">
        <v>1017</v>
      </c>
      <c r="E20" s="189" t="s">
        <v>545</v>
      </c>
      <c r="F20" s="183" t="s">
        <v>1018</v>
      </c>
      <c r="G20" s="185">
        <v>135</v>
      </c>
      <c r="H20" s="183"/>
      <c r="I20" s="183" t="s">
        <v>1019</v>
      </c>
      <c r="J20" s="185" t="s">
        <v>546</v>
      </c>
      <c r="K20" s="185"/>
      <c r="L20" s="186"/>
      <c r="M20" s="190"/>
      <c r="N20" s="185"/>
      <c r="O20" s="191"/>
      <c r="P20" s="186"/>
      <c r="Q20" s="228"/>
      <c r="R20" s="54" t="s">
        <v>852</v>
      </c>
    </row>
    <row r="21" spans="1:38" ht="15" customHeight="1">
      <c r="A21" s="187">
        <v>12</v>
      </c>
      <c r="B21" s="184">
        <v>45470</v>
      </c>
      <c r="C21" s="188"/>
      <c r="D21" s="192" t="s">
        <v>149</v>
      </c>
      <c r="E21" s="189" t="s">
        <v>545</v>
      </c>
      <c r="F21" s="183" t="s">
        <v>1028</v>
      </c>
      <c r="G21" s="185">
        <v>1470</v>
      </c>
      <c r="H21" s="183"/>
      <c r="I21" s="183" t="s">
        <v>1029</v>
      </c>
      <c r="J21" s="185" t="s">
        <v>546</v>
      </c>
      <c r="K21" s="185"/>
      <c r="L21" s="186"/>
      <c r="M21" s="190"/>
      <c r="N21" s="185"/>
      <c r="O21" s="191"/>
      <c r="P21" s="186">
        <f>VLOOKUP(D21,'MidCap Intra'!$B$11:$C$571,2,0)</f>
        <v>1590.8</v>
      </c>
      <c r="Q21" s="228"/>
      <c r="R21" s="54" t="s">
        <v>851</v>
      </c>
    </row>
    <row r="22" spans="1:38" ht="15" customHeight="1">
      <c r="A22" s="187">
        <v>13</v>
      </c>
      <c r="B22" s="184">
        <v>45474</v>
      </c>
      <c r="C22" s="188"/>
      <c r="D22" s="192" t="s">
        <v>142</v>
      </c>
      <c r="E22" s="189" t="s">
        <v>545</v>
      </c>
      <c r="F22" s="183" t="s">
        <v>1085</v>
      </c>
      <c r="G22" s="185">
        <v>468</v>
      </c>
      <c r="H22" s="183"/>
      <c r="I22" s="183" t="s">
        <v>1086</v>
      </c>
      <c r="J22" s="185" t="s">
        <v>546</v>
      </c>
      <c r="K22" s="185"/>
      <c r="L22" s="186"/>
      <c r="M22" s="190"/>
      <c r="N22" s="185"/>
      <c r="O22" s="191"/>
      <c r="P22" s="186">
        <f>VLOOKUP(D22,'MidCap Intra'!$B$11:$C$571,2,0)</f>
        <v>524.9</v>
      </c>
      <c r="Q22" s="228"/>
    </row>
    <row r="23" spans="1:3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1087</v>
      </c>
      <c r="G23" s="185">
        <v>2940</v>
      </c>
      <c r="H23" s="183"/>
      <c r="I23" s="183" t="s">
        <v>1088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3120.3</v>
      </c>
      <c r="Q23" s="228"/>
    </row>
    <row r="24" spans="1:38" ht="15" customHeight="1">
      <c r="A24" s="187"/>
      <c r="B24" s="184"/>
      <c r="C24" s="188"/>
      <c r="D24" s="192"/>
      <c r="E24" s="189"/>
      <c r="F24" s="183"/>
      <c r="G24" s="185"/>
      <c r="H24" s="183"/>
      <c r="I24" s="183"/>
      <c r="J24" s="185"/>
      <c r="K24" s="185"/>
      <c r="L24" s="186"/>
      <c r="M24" s="190"/>
      <c r="N24" s="185"/>
      <c r="O24" s="191"/>
      <c r="P24" s="186"/>
      <c r="Q24" s="228"/>
    </row>
    <row r="25" spans="1:38" ht="15" customHeight="1">
      <c r="A25" s="281"/>
      <c r="B25" s="281"/>
      <c r="C25" s="188"/>
      <c r="D25" s="192"/>
      <c r="E25" s="189"/>
      <c r="F25" s="183"/>
      <c r="G25" s="185"/>
      <c r="H25" s="183"/>
      <c r="I25" s="183"/>
      <c r="J25" s="185"/>
      <c r="K25" s="185"/>
      <c r="L25" s="186"/>
      <c r="M25" s="190"/>
      <c r="N25" s="185"/>
      <c r="O25" s="191"/>
      <c r="P25" s="186"/>
      <c r="Q25" s="228"/>
    </row>
    <row r="26" spans="1:38" ht="15" customHeight="1"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38" ht="14.25" customHeight="1">
      <c r="A27" s="96"/>
      <c r="B27" s="97"/>
      <c r="C27" s="98"/>
      <c r="D27" s="99"/>
      <c r="E27" s="100"/>
      <c r="F27" s="100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102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03" t="s">
        <v>548</v>
      </c>
      <c r="B28" s="104"/>
      <c r="C28" s="105"/>
      <c r="E28" s="106"/>
      <c r="F28" s="106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7" t="s">
        <v>549</v>
      </c>
      <c r="B29" s="103"/>
      <c r="C29" s="103"/>
      <c r="D29" s="103"/>
      <c r="E29" s="37"/>
      <c r="F29" s="108" t="s">
        <v>550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3" t="s">
        <v>551</v>
      </c>
      <c r="B30" s="103"/>
      <c r="C30" s="103"/>
      <c r="D30" s="103" t="s">
        <v>552</v>
      </c>
      <c r="E30" s="6"/>
      <c r="F30" s="108" t="s">
        <v>553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3"/>
      <c r="B31" s="103"/>
      <c r="C31" s="103"/>
      <c r="D31" s="103"/>
      <c r="E31" s="6"/>
      <c r="F31" s="6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96"/>
      <c r="B32" s="196"/>
      <c r="C32" s="196"/>
      <c r="D32" s="196"/>
      <c r="E32" s="197"/>
      <c r="F32" s="197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4.25" customHeight="1">
      <c r="A33" s="103"/>
      <c r="B33" s="103"/>
      <c r="C33" s="103"/>
      <c r="D33" s="103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.75" customHeight="1">
      <c r="A34" s="115" t="s">
        <v>558</v>
      </c>
      <c r="B34" s="115"/>
      <c r="C34" s="115"/>
      <c r="D34" s="115"/>
      <c r="E34" s="6"/>
      <c r="F34" s="6"/>
      <c r="G34" s="54"/>
      <c r="H34" s="54"/>
      <c r="I34" s="54"/>
      <c r="J34" s="54"/>
      <c r="K34" s="54"/>
      <c r="L34" s="54"/>
      <c r="M34" s="54"/>
      <c r="N34" s="54"/>
      <c r="O34" s="54"/>
      <c r="P34" s="54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38.25" customHeight="1">
      <c r="A35" s="93" t="s">
        <v>16</v>
      </c>
      <c r="B35" s="93" t="s">
        <v>521</v>
      </c>
      <c r="C35" s="93"/>
      <c r="D35" s="94" t="s">
        <v>532</v>
      </c>
      <c r="E35" s="93" t="s">
        <v>533</v>
      </c>
      <c r="F35" s="93" t="s">
        <v>534</v>
      </c>
      <c r="G35" s="93" t="s">
        <v>554</v>
      </c>
      <c r="H35" s="93" t="s">
        <v>536</v>
      </c>
      <c r="I35" s="193" t="s">
        <v>537</v>
      </c>
      <c r="J35" s="195" t="s">
        <v>538</v>
      </c>
      <c r="K35" s="194" t="s">
        <v>559</v>
      </c>
      <c r="L35" s="95" t="s">
        <v>540</v>
      </c>
      <c r="M35" s="116" t="s">
        <v>560</v>
      </c>
      <c r="N35" s="93" t="s">
        <v>561</v>
      </c>
      <c r="O35" s="92" t="s">
        <v>542</v>
      </c>
      <c r="P35" s="260" t="s">
        <v>543</v>
      </c>
      <c r="Q35" s="230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248">
        <v>1</v>
      </c>
      <c r="B36" s="288">
        <v>45470</v>
      </c>
      <c r="C36" s="291"/>
      <c r="D36" s="291" t="s">
        <v>1023</v>
      </c>
      <c r="E36" s="248" t="s">
        <v>556</v>
      </c>
      <c r="F36" s="248">
        <v>2472.5</v>
      </c>
      <c r="G36" s="248">
        <v>2435</v>
      </c>
      <c r="H36" s="248">
        <v>2498</v>
      </c>
      <c r="I36" s="249" t="s">
        <v>1024</v>
      </c>
      <c r="J36" s="318" t="s">
        <v>1098</v>
      </c>
      <c r="K36" s="317">
        <f t="shared" ref="K36" si="0">H36-F36</f>
        <v>25.5</v>
      </c>
      <c r="L36" s="319">
        <f t="shared" ref="L36" si="1">(H36*N36)*0.03%</f>
        <v>224.82</v>
      </c>
      <c r="M36" s="320">
        <f t="shared" ref="M36" si="2">(K36*N36)-L36</f>
        <v>7425.18</v>
      </c>
      <c r="N36" s="317">
        <v>300</v>
      </c>
      <c r="O36" s="321" t="s">
        <v>547</v>
      </c>
      <c r="P36" s="322">
        <v>45474</v>
      </c>
      <c r="Q36" s="226"/>
      <c r="R36" s="54" t="s">
        <v>851</v>
      </c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118"/>
      <c r="AK36" s="118"/>
      <c r="AL36" s="118"/>
    </row>
    <row r="37" spans="1:38" ht="12.75" customHeight="1">
      <c r="A37" s="248">
        <v>2</v>
      </c>
      <c r="B37" s="288">
        <v>45472</v>
      </c>
      <c r="C37" s="291"/>
      <c r="D37" s="291" t="s">
        <v>1021</v>
      </c>
      <c r="E37" s="248" t="s">
        <v>556</v>
      </c>
      <c r="F37" s="248">
        <v>3917.5</v>
      </c>
      <c r="G37" s="248">
        <v>3848</v>
      </c>
      <c r="H37" s="248">
        <v>3974</v>
      </c>
      <c r="I37" s="249" t="s">
        <v>1022</v>
      </c>
      <c r="J37" s="318" t="s">
        <v>1097</v>
      </c>
      <c r="K37" s="317">
        <f t="shared" ref="K37" si="3">H37-F37</f>
        <v>56.5</v>
      </c>
      <c r="L37" s="319">
        <f t="shared" ref="L37" si="4">(H37*N37)*0.03%</f>
        <v>208.63499999999999</v>
      </c>
      <c r="M37" s="320">
        <f t="shared" ref="M37" si="5">(K37*N37)-L37</f>
        <v>9678.8649999999998</v>
      </c>
      <c r="N37" s="317">
        <v>175</v>
      </c>
      <c r="O37" s="321" t="s">
        <v>547</v>
      </c>
      <c r="P37" s="322">
        <v>45474</v>
      </c>
      <c r="Q37" s="226"/>
      <c r="R37" s="54" t="s">
        <v>853</v>
      </c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118"/>
      <c r="AK37" s="118"/>
      <c r="AL37" s="118"/>
    </row>
    <row r="38" spans="1:38" ht="12.75" customHeight="1">
      <c r="A38" s="183">
        <v>3</v>
      </c>
      <c r="B38" s="231">
        <v>45474</v>
      </c>
      <c r="C38" s="227"/>
      <c r="D38" s="227" t="s">
        <v>1082</v>
      </c>
      <c r="E38" s="183" t="s">
        <v>818</v>
      </c>
      <c r="F38" s="183" t="s">
        <v>1083</v>
      </c>
      <c r="G38" s="183">
        <v>24310</v>
      </c>
      <c r="H38" s="183"/>
      <c r="I38" s="185" t="s">
        <v>1084</v>
      </c>
      <c r="J38" s="185" t="s">
        <v>546</v>
      </c>
      <c r="K38" s="183"/>
      <c r="L38" s="186"/>
      <c r="M38" s="273"/>
      <c r="N38" s="183"/>
      <c r="O38" s="185"/>
      <c r="P38" s="231"/>
      <c r="Q38" s="226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118"/>
      <c r="AK38" s="118"/>
      <c r="AL38" s="118"/>
    </row>
    <row r="39" spans="1:38" ht="12.75" customHeight="1">
      <c r="A39" s="183">
        <v>4</v>
      </c>
      <c r="B39" s="231">
        <v>45474</v>
      </c>
      <c r="C39" s="227"/>
      <c r="D39" s="227" t="s">
        <v>1092</v>
      </c>
      <c r="E39" s="183" t="s">
        <v>556</v>
      </c>
      <c r="F39" s="183" t="s">
        <v>1094</v>
      </c>
      <c r="G39" s="183">
        <v>704</v>
      </c>
      <c r="H39" s="183"/>
      <c r="I39" s="185" t="s">
        <v>1093</v>
      </c>
      <c r="J39" s="185" t="s">
        <v>546</v>
      </c>
      <c r="K39" s="183"/>
      <c r="L39" s="186"/>
      <c r="M39" s="273"/>
      <c r="N39" s="183"/>
      <c r="O39" s="185"/>
      <c r="P39" s="231"/>
      <c r="Q39" s="226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118"/>
      <c r="AK39" s="118"/>
      <c r="AL39" s="118"/>
    </row>
    <row r="40" spans="1:38" ht="12.75" customHeight="1">
      <c r="A40" s="183">
        <v>5</v>
      </c>
      <c r="B40" s="231">
        <v>45474</v>
      </c>
      <c r="C40" s="227"/>
      <c r="D40" s="227" t="s">
        <v>983</v>
      </c>
      <c r="E40" s="183" t="s">
        <v>556</v>
      </c>
      <c r="F40" s="183" t="s">
        <v>1095</v>
      </c>
      <c r="G40" s="183">
        <v>2802</v>
      </c>
      <c r="H40" s="183"/>
      <c r="I40" s="185" t="s">
        <v>1096</v>
      </c>
      <c r="J40" s="185" t="s">
        <v>546</v>
      </c>
      <c r="K40" s="183"/>
      <c r="L40" s="186"/>
      <c r="M40" s="273"/>
      <c r="N40" s="183"/>
      <c r="O40" s="185"/>
      <c r="P40" s="231"/>
      <c r="Q40" s="226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118"/>
      <c r="AK40" s="118"/>
      <c r="AL40" s="118"/>
    </row>
    <row r="41" spans="1:38" s="268" customFormat="1" ht="12.75" customHeight="1">
      <c r="A41" s="183"/>
      <c r="B41" s="231"/>
      <c r="C41" s="227"/>
      <c r="D41" s="227"/>
      <c r="E41" s="183"/>
      <c r="F41" s="183"/>
      <c r="G41" s="183"/>
      <c r="H41" s="183"/>
      <c r="I41" s="185"/>
      <c r="J41" s="185"/>
      <c r="K41" s="183"/>
      <c r="L41" s="186"/>
      <c r="M41" s="273"/>
      <c r="N41" s="183"/>
      <c r="O41" s="185"/>
      <c r="P41" s="231"/>
      <c r="Q41" s="22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7"/>
      <c r="AK41" s="267"/>
      <c r="AL41" s="267"/>
    </row>
    <row r="42" spans="1:38" s="268" customFormat="1" ht="15" customHeight="1">
      <c r="A42" s="267"/>
      <c r="B42" s="226"/>
      <c r="C42" s="269"/>
      <c r="D42" s="269"/>
      <c r="E42" s="267"/>
      <c r="F42" s="267"/>
      <c r="G42" s="267"/>
      <c r="H42" s="267"/>
      <c r="I42" s="270"/>
      <c r="J42" s="270"/>
      <c r="K42" s="267"/>
      <c r="L42" s="271"/>
      <c r="M42" s="272"/>
      <c r="N42" s="267"/>
      <c r="O42" s="270"/>
      <c r="P42" s="22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</row>
    <row r="43" spans="1:38" ht="12.75" customHeight="1">
      <c r="A43" s="118"/>
      <c r="B43" s="120"/>
      <c r="C43" s="117"/>
      <c r="D43" s="117"/>
      <c r="E43" s="118"/>
      <c r="F43" s="118"/>
      <c r="G43" s="118"/>
      <c r="H43" s="121"/>
      <c r="I43" s="121"/>
      <c r="J43" s="121"/>
      <c r="K43" s="117"/>
      <c r="L43" s="118"/>
      <c r="M43" s="118"/>
      <c r="N43" s="118"/>
      <c r="O43" s="121"/>
      <c r="P43" s="121"/>
      <c r="Q43" s="121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118"/>
      <c r="AK43" s="118"/>
      <c r="AL43" s="118"/>
    </row>
    <row r="44" spans="1:38" ht="13.8">
      <c r="A44" s="122" t="s">
        <v>562</v>
      </c>
      <c r="B44" s="122"/>
      <c r="C44" s="122"/>
      <c r="D44" s="122"/>
      <c r="E44" s="123"/>
      <c r="F44" s="101"/>
      <c r="G44" s="101"/>
      <c r="H44" s="101"/>
      <c r="I44" s="101"/>
      <c r="J44" s="1"/>
      <c r="K44" s="6"/>
      <c r="L44" s="6"/>
      <c r="M44" s="6"/>
      <c r="N44" s="1"/>
      <c r="O44" s="1"/>
      <c r="P44" s="37"/>
      <c r="Q44" s="37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37"/>
      <c r="AK44" s="37"/>
      <c r="AL44" s="37"/>
    </row>
    <row r="45" spans="1:38" ht="39.6">
      <c r="A45" s="93" t="s">
        <v>16</v>
      </c>
      <c r="B45" s="93" t="s">
        <v>521</v>
      </c>
      <c r="C45" s="93"/>
      <c r="D45" s="94" t="s">
        <v>532</v>
      </c>
      <c r="E45" s="93" t="s">
        <v>533</v>
      </c>
      <c r="F45" s="93" t="s">
        <v>534</v>
      </c>
      <c r="G45" s="93" t="s">
        <v>554</v>
      </c>
      <c r="H45" s="93" t="s">
        <v>536</v>
      </c>
      <c r="I45" s="93" t="s">
        <v>537</v>
      </c>
      <c r="J45" s="92" t="s">
        <v>538</v>
      </c>
      <c r="K45" s="92" t="s">
        <v>563</v>
      </c>
      <c r="L45" s="95" t="s">
        <v>540</v>
      </c>
      <c r="M45" s="116" t="s">
        <v>560</v>
      </c>
      <c r="N45" s="93" t="s">
        <v>561</v>
      </c>
      <c r="O45" s="93" t="s">
        <v>542</v>
      </c>
      <c r="P45" s="94" t="s">
        <v>543</v>
      </c>
      <c r="Q45" s="229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37"/>
      <c r="AK45" s="37"/>
      <c r="AL45" s="37"/>
    </row>
    <row r="46" spans="1:38" ht="12.75" customHeight="1">
      <c r="A46" s="345">
        <v>1</v>
      </c>
      <c r="B46" s="347">
        <v>45443</v>
      </c>
      <c r="C46" s="291"/>
      <c r="D46" s="292" t="s">
        <v>892</v>
      </c>
      <c r="E46" s="248" t="s">
        <v>556</v>
      </c>
      <c r="F46" s="248">
        <v>335</v>
      </c>
      <c r="G46" s="248"/>
      <c r="H46" s="248">
        <v>535</v>
      </c>
      <c r="I46" s="249"/>
      <c r="J46" s="355" t="s">
        <v>911</v>
      </c>
      <c r="K46" s="248">
        <f>H46-F46</f>
        <v>200</v>
      </c>
      <c r="L46" s="264">
        <v>50</v>
      </c>
      <c r="M46" s="353">
        <f>(65*25)-100</f>
        <v>1525</v>
      </c>
      <c r="N46" s="345">
        <v>25</v>
      </c>
      <c r="O46" s="355" t="s">
        <v>547</v>
      </c>
      <c r="P46" s="347">
        <v>45447</v>
      </c>
      <c r="Q46" s="226"/>
      <c r="R46" s="54" t="s">
        <v>851</v>
      </c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  <c r="AG46" s="119"/>
      <c r="AH46" s="117"/>
      <c r="AI46" s="117"/>
      <c r="AJ46" s="118"/>
      <c r="AK46" s="118"/>
      <c r="AL46" s="118"/>
    </row>
    <row r="47" spans="1:38" ht="12.75" customHeight="1">
      <c r="A47" s="346"/>
      <c r="B47" s="348"/>
      <c r="C47" s="291"/>
      <c r="D47" s="292" t="s">
        <v>893</v>
      </c>
      <c r="E47" s="248" t="s">
        <v>818</v>
      </c>
      <c r="F47" s="248">
        <v>180</v>
      </c>
      <c r="G47" s="248"/>
      <c r="H47" s="248">
        <v>315</v>
      </c>
      <c r="I47" s="249"/>
      <c r="J47" s="356"/>
      <c r="K47" s="248">
        <f>F47-H47</f>
        <v>-135</v>
      </c>
      <c r="L47" s="264">
        <v>50</v>
      </c>
      <c r="M47" s="354"/>
      <c r="N47" s="346"/>
      <c r="O47" s="356"/>
      <c r="P47" s="348"/>
      <c r="Q47" s="226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  <c r="AG47" s="119"/>
      <c r="AH47" s="117"/>
      <c r="AI47" s="117"/>
      <c r="AJ47" s="118"/>
      <c r="AK47" s="118"/>
      <c r="AL47" s="118"/>
    </row>
    <row r="48" spans="1:38" ht="12.75" customHeight="1">
      <c r="A48" s="337">
        <v>2</v>
      </c>
      <c r="B48" s="339">
        <v>45443</v>
      </c>
      <c r="C48" s="294"/>
      <c r="D48" s="293" t="s">
        <v>894</v>
      </c>
      <c r="E48" s="295" t="s">
        <v>818</v>
      </c>
      <c r="F48" s="295">
        <v>325</v>
      </c>
      <c r="G48" s="295"/>
      <c r="H48" s="295">
        <v>205</v>
      </c>
      <c r="I48" s="296"/>
      <c r="J48" s="341" t="s">
        <v>908</v>
      </c>
      <c r="K48" s="297">
        <f>F48-H48</f>
        <v>120</v>
      </c>
      <c r="L48" s="298">
        <v>50</v>
      </c>
      <c r="M48" s="349">
        <v>-500</v>
      </c>
      <c r="N48" s="359">
        <v>40</v>
      </c>
      <c r="O48" s="341" t="s">
        <v>557</v>
      </c>
      <c r="P48" s="339">
        <v>45447</v>
      </c>
      <c r="Q48" s="226"/>
      <c r="R48" s="54" t="s">
        <v>853</v>
      </c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  <c r="AG48" s="119"/>
      <c r="AH48" s="117"/>
      <c r="AI48" s="117"/>
      <c r="AJ48" s="118"/>
      <c r="AK48" s="118"/>
      <c r="AL48" s="118"/>
    </row>
    <row r="49" spans="1:38" ht="12.75" customHeight="1">
      <c r="A49" s="363"/>
      <c r="B49" s="358"/>
      <c r="C49" s="294"/>
      <c r="D49" s="293" t="s">
        <v>896</v>
      </c>
      <c r="E49" s="295" t="s">
        <v>818</v>
      </c>
      <c r="F49" s="295">
        <v>360</v>
      </c>
      <c r="G49" s="295"/>
      <c r="H49" s="295">
        <v>500</v>
      </c>
      <c r="I49" s="296"/>
      <c r="J49" s="357"/>
      <c r="K49" s="297">
        <f>F49-H49</f>
        <v>-140</v>
      </c>
      <c r="L49" s="298">
        <v>50</v>
      </c>
      <c r="M49" s="362"/>
      <c r="N49" s="360"/>
      <c r="O49" s="357"/>
      <c r="P49" s="358"/>
      <c r="Q49" s="226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  <c r="AG49" s="119"/>
      <c r="AH49" s="117"/>
      <c r="AI49" s="117"/>
      <c r="AJ49" s="118"/>
      <c r="AK49" s="118"/>
      <c r="AL49" s="118"/>
    </row>
    <row r="50" spans="1:38" ht="12.75" customHeight="1">
      <c r="A50" s="363"/>
      <c r="B50" s="358"/>
      <c r="C50" s="294"/>
      <c r="D50" s="293" t="s">
        <v>895</v>
      </c>
      <c r="E50" s="295" t="s">
        <v>556</v>
      </c>
      <c r="F50" s="295">
        <v>202.5</v>
      </c>
      <c r="G50" s="295"/>
      <c r="H50" s="295">
        <v>125</v>
      </c>
      <c r="I50" s="296"/>
      <c r="J50" s="357"/>
      <c r="K50" s="297">
        <f>H50-F50</f>
        <v>-77.5</v>
      </c>
      <c r="L50" s="298">
        <v>50</v>
      </c>
      <c r="M50" s="362"/>
      <c r="N50" s="360"/>
      <c r="O50" s="357"/>
      <c r="P50" s="358"/>
      <c r="Q50" s="226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  <c r="AG50" s="119"/>
      <c r="AH50" s="117"/>
      <c r="AI50" s="117"/>
      <c r="AJ50" s="118"/>
      <c r="AK50" s="118"/>
      <c r="AL50" s="118"/>
    </row>
    <row r="51" spans="1:38" ht="12.75" customHeight="1">
      <c r="A51" s="338"/>
      <c r="B51" s="340"/>
      <c r="C51" s="294"/>
      <c r="D51" s="293" t="s">
        <v>897</v>
      </c>
      <c r="E51" s="295" t="s">
        <v>556</v>
      </c>
      <c r="F51" s="295">
        <v>232.5</v>
      </c>
      <c r="G51" s="295"/>
      <c r="H51" s="295">
        <v>322.5</v>
      </c>
      <c r="I51" s="296"/>
      <c r="J51" s="342"/>
      <c r="K51" s="297">
        <f>H51-F51</f>
        <v>90</v>
      </c>
      <c r="L51" s="298">
        <v>50</v>
      </c>
      <c r="M51" s="350"/>
      <c r="N51" s="361"/>
      <c r="O51" s="342"/>
      <c r="P51" s="340"/>
      <c r="Q51" s="226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  <c r="AG51" s="119"/>
      <c r="AH51" s="117"/>
      <c r="AI51" s="117"/>
      <c r="AJ51" s="118"/>
      <c r="AK51" s="118"/>
      <c r="AL51" s="118"/>
    </row>
    <row r="52" spans="1:38" ht="12.75" customHeight="1">
      <c r="A52" s="345">
        <v>3</v>
      </c>
      <c r="B52" s="347">
        <v>45443</v>
      </c>
      <c r="C52" s="291"/>
      <c r="D52" s="292" t="s">
        <v>898</v>
      </c>
      <c r="E52" s="248" t="s">
        <v>556</v>
      </c>
      <c r="F52" s="248">
        <v>29.5</v>
      </c>
      <c r="G52" s="248"/>
      <c r="H52" s="248">
        <v>31.5</v>
      </c>
      <c r="I52" s="249"/>
      <c r="J52" s="355" t="s">
        <v>910</v>
      </c>
      <c r="K52" s="248">
        <f>H52-F52</f>
        <v>2</v>
      </c>
      <c r="L52" s="264">
        <v>50</v>
      </c>
      <c r="M52" s="353">
        <f>(2.25*450)-100</f>
        <v>912.5</v>
      </c>
      <c r="N52" s="345">
        <v>450</v>
      </c>
      <c r="O52" s="355" t="s">
        <v>547</v>
      </c>
      <c r="P52" s="347">
        <v>45447</v>
      </c>
      <c r="Q52" s="226"/>
      <c r="R52" s="54" t="s">
        <v>851</v>
      </c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  <c r="AG52" s="119"/>
      <c r="AH52" s="117"/>
      <c r="AI52" s="117"/>
      <c r="AJ52" s="118"/>
      <c r="AK52" s="118"/>
      <c r="AL52" s="118"/>
    </row>
    <row r="53" spans="1:38" ht="12.75" customHeight="1">
      <c r="A53" s="346"/>
      <c r="B53" s="348"/>
      <c r="C53" s="291"/>
      <c r="D53" s="292" t="s">
        <v>899</v>
      </c>
      <c r="E53" s="248" t="s">
        <v>818</v>
      </c>
      <c r="F53" s="248">
        <v>15.25</v>
      </c>
      <c r="G53" s="248"/>
      <c r="H53" s="248">
        <v>15</v>
      </c>
      <c r="I53" s="249"/>
      <c r="J53" s="356"/>
      <c r="K53" s="248">
        <f>F53-H53</f>
        <v>0.25</v>
      </c>
      <c r="L53" s="264">
        <v>50</v>
      </c>
      <c r="M53" s="354"/>
      <c r="N53" s="346"/>
      <c r="O53" s="356"/>
      <c r="P53" s="348"/>
      <c r="Q53" s="226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  <c r="AG53" s="119"/>
      <c r="AH53" s="117"/>
      <c r="AI53" s="117"/>
      <c r="AJ53" s="118"/>
      <c r="AK53" s="118"/>
      <c r="AL53" s="118"/>
    </row>
    <row r="54" spans="1:38" ht="12.75" customHeight="1">
      <c r="A54" s="337">
        <v>4</v>
      </c>
      <c r="B54" s="339">
        <v>45443</v>
      </c>
      <c r="C54" s="294"/>
      <c r="D54" s="293" t="s">
        <v>900</v>
      </c>
      <c r="E54" s="295" t="s">
        <v>556</v>
      </c>
      <c r="F54" s="295">
        <v>147.5</v>
      </c>
      <c r="G54" s="295"/>
      <c r="H54" s="295">
        <v>0</v>
      </c>
      <c r="I54" s="296"/>
      <c r="J54" s="351" t="s">
        <v>909</v>
      </c>
      <c r="K54" s="295">
        <f>H54-F54</f>
        <v>-147.5</v>
      </c>
      <c r="L54" s="300">
        <v>50</v>
      </c>
      <c r="M54" s="364">
        <f>-(45*75)-100</f>
        <v>-3475</v>
      </c>
      <c r="N54" s="337">
        <v>75</v>
      </c>
      <c r="O54" s="351" t="s">
        <v>557</v>
      </c>
      <c r="P54" s="339">
        <v>45446</v>
      </c>
      <c r="Q54" s="226"/>
      <c r="R54" s="54" t="s">
        <v>853</v>
      </c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  <c r="AG54" s="119"/>
      <c r="AH54" s="117"/>
      <c r="AI54" s="117"/>
      <c r="AJ54" s="118"/>
      <c r="AK54" s="118"/>
      <c r="AL54" s="118"/>
    </row>
    <row r="55" spans="1:38" ht="12.75" customHeight="1">
      <c r="A55" s="338"/>
      <c r="B55" s="340"/>
      <c r="C55" s="294"/>
      <c r="D55" s="293" t="s">
        <v>901</v>
      </c>
      <c r="E55" s="295" t="s">
        <v>818</v>
      </c>
      <c r="F55" s="295">
        <v>102.5</v>
      </c>
      <c r="G55" s="295"/>
      <c r="H55" s="295">
        <v>0</v>
      </c>
      <c r="I55" s="296"/>
      <c r="J55" s="352"/>
      <c r="K55" s="295">
        <f>F55-H55</f>
        <v>102.5</v>
      </c>
      <c r="L55" s="300">
        <v>50</v>
      </c>
      <c r="M55" s="365"/>
      <c r="N55" s="338"/>
      <c r="O55" s="352"/>
      <c r="P55" s="340"/>
      <c r="Q55" s="226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  <c r="AG55" s="119"/>
      <c r="AH55" s="117"/>
      <c r="AI55" s="117"/>
      <c r="AJ55" s="118"/>
      <c r="AK55" s="118"/>
      <c r="AL55" s="118"/>
    </row>
    <row r="56" spans="1:38" ht="12.75" customHeight="1">
      <c r="A56" s="337">
        <v>5</v>
      </c>
      <c r="B56" s="339">
        <v>45446</v>
      </c>
      <c r="C56" s="294"/>
      <c r="D56" s="293" t="s">
        <v>902</v>
      </c>
      <c r="E56" s="295" t="s">
        <v>556</v>
      </c>
      <c r="F56" s="295">
        <v>96</v>
      </c>
      <c r="G56" s="295"/>
      <c r="H56" s="295">
        <v>21</v>
      </c>
      <c r="I56" s="296"/>
      <c r="J56" s="341" t="s">
        <v>931</v>
      </c>
      <c r="K56" s="297">
        <f>H56-F56</f>
        <v>-75</v>
      </c>
      <c r="L56" s="298">
        <v>50</v>
      </c>
      <c r="M56" s="349">
        <v>-7600</v>
      </c>
      <c r="N56" s="297">
        <v>250</v>
      </c>
      <c r="O56" s="351" t="s">
        <v>557</v>
      </c>
      <c r="P56" s="339">
        <v>45450</v>
      </c>
      <c r="Q56" s="226"/>
      <c r="R56" s="54" t="s">
        <v>851</v>
      </c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  <c r="AG56" s="119"/>
      <c r="AH56" s="117"/>
      <c r="AI56" s="117"/>
      <c r="AJ56" s="118"/>
      <c r="AK56" s="118"/>
      <c r="AL56" s="118"/>
    </row>
    <row r="57" spans="1:38" ht="12.75" customHeight="1">
      <c r="A57" s="338"/>
      <c r="B57" s="340"/>
      <c r="C57" s="294"/>
      <c r="D57" s="293" t="s">
        <v>903</v>
      </c>
      <c r="E57" s="295" t="s">
        <v>818</v>
      </c>
      <c r="F57" s="295">
        <v>64</v>
      </c>
      <c r="G57" s="295"/>
      <c r="H57" s="295">
        <v>19</v>
      </c>
      <c r="I57" s="296"/>
      <c r="J57" s="342"/>
      <c r="K57" s="297">
        <f>F57-H57</f>
        <v>45</v>
      </c>
      <c r="L57" s="298">
        <v>50</v>
      </c>
      <c r="M57" s="350"/>
      <c r="N57" s="297">
        <v>250</v>
      </c>
      <c r="O57" s="352"/>
      <c r="P57" s="340"/>
      <c r="Q57" s="226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  <c r="AG57" s="119"/>
      <c r="AH57" s="117"/>
      <c r="AI57" s="117"/>
      <c r="AJ57" s="118"/>
      <c r="AK57" s="118"/>
      <c r="AL57" s="118"/>
    </row>
    <row r="58" spans="1:38" ht="12.75" customHeight="1">
      <c r="A58" s="289">
        <v>6</v>
      </c>
      <c r="B58" s="290">
        <v>45446</v>
      </c>
      <c r="C58" s="291"/>
      <c r="D58" s="292" t="s">
        <v>904</v>
      </c>
      <c r="E58" s="248" t="s">
        <v>818</v>
      </c>
      <c r="F58" s="248">
        <v>165</v>
      </c>
      <c r="G58" s="248">
        <v>265</v>
      </c>
      <c r="H58" s="248">
        <v>55</v>
      </c>
      <c r="I58" s="249" t="s">
        <v>905</v>
      </c>
      <c r="J58" s="285" t="s">
        <v>907</v>
      </c>
      <c r="K58" s="247">
        <f>F58-H58</f>
        <v>110</v>
      </c>
      <c r="L58" s="286">
        <v>50</v>
      </c>
      <c r="M58" s="287">
        <f>(K58*N58)-L58</f>
        <v>2700</v>
      </c>
      <c r="N58" s="247">
        <v>25</v>
      </c>
      <c r="O58" s="285" t="s">
        <v>547</v>
      </c>
      <c r="P58" s="288">
        <v>45447</v>
      </c>
      <c r="Q58" s="226"/>
      <c r="R58" s="54" t="s">
        <v>851</v>
      </c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  <c r="AG58" s="119"/>
      <c r="AH58" s="117"/>
      <c r="AI58" s="117"/>
      <c r="AJ58" s="118"/>
      <c r="AK58" s="118"/>
      <c r="AL58" s="118"/>
    </row>
    <row r="59" spans="1:38" ht="12.75" customHeight="1">
      <c r="A59" s="337">
        <v>7</v>
      </c>
      <c r="B59" s="339">
        <v>45447</v>
      </c>
      <c r="C59" s="294"/>
      <c r="D59" s="293" t="s">
        <v>912</v>
      </c>
      <c r="E59" s="295" t="s">
        <v>556</v>
      </c>
      <c r="F59" s="295">
        <v>285</v>
      </c>
      <c r="G59" s="295"/>
      <c r="H59" s="295">
        <v>0</v>
      </c>
      <c r="I59" s="296"/>
      <c r="J59" s="351" t="s">
        <v>914</v>
      </c>
      <c r="K59" s="295">
        <v>-285</v>
      </c>
      <c r="L59" s="300">
        <v>25</v>
      </c>
      <c r="M59" s="349">
        <v>-6375</v>
      </c>
      <c r="N59" s="297">
        <v>40</v>
      </c>
      <c r="O59" s="351" t="s">
        <v>557</v>
      </c>
      <c r="P59" s="339">
        <v>45447</v>
      </c>
      <c r="Q59" s="226"/>
      <c r="R59" s="54" t="s">
        <v>853</v>
      </c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  <c r="AG59" s="119"/>
      <c r="AH59" s="117"/>
      <c r="AI59" s="117"/>
      <c r="AJ59" s="118"/>
      <c r="AK59" s="118"/>
      <c r="AL59" s="118"/>
    </row>
    <row r="60" spans="1:38" ht="12.75" customHeight="1">
      <c r="A60" s="338"/>
      <c r="B60" s="340"/>
      <c r="C60" s="294"/>
      <c r="D60" s="294" t="s">
        <v>913</v>
      </c>
      <c r="E60" s="295" t="s">
        <v>818</v>
      </c>
      <c r="F60" s="295">
        <v>140</v>
      </c>
      <c r="G60" s="295"/>
      <c r="H60" s="295">
        <v>12.5</v>
      </c>
      <c r="I60" s="296"/>
      <c r="J60" s="352"/>
      <c r="K60" s="297">
        <f>F60-H60</f>
        <v>127.5</v>
      </c>
      <c r="L60" s="298">
        <v>50</v>
      </c>
      <c r="M60" s="350"/>
      <c r="N60" s="297">
        <v>40</v>
      </c>
      <c r="O60" s="352"/>
      <c r="P60" s="340"/>
      <c r="Q60" s="226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  <c r="AG60" s="119"/>
      <c r="AH60" s="117"/>
      <c r="AI60" s="117"/>
      <c r="AJ60" s="118"/>
      <c r="AK60" s="118"/>
      <c r="AL60" s="118"/>
    </row>
    <row r="61" spans="1:38" ht="12.75" customHeight="1">
      <c r="A61" s="345">
        <v>8</v>
      </c>
      <c r="B61" s="347">
        <v>45417</v>
      </c>
      <c r="C61" s="291"/>
      <c r="D61" s="291" t="s">
        <v>917</v>
      </c>
      <c r="E61" s="248" t="s">
        <v>556</v>
      </c>
      <c r="F61" s="248">
        <v>270</v>
      </c>
      <c r="G61" s="248"/>
      <c r="H61" s="248">
        <v>332.5</v>
      </c>
      <c r="I61" s="249"/>
      <c r="J61" s="335" t="s">
        <v>930</v>
      </c>
      <c r="K61" s="247">
        <f>H61-F61</f>
        <v>62.5</v>
      </c>
      <c r="L61" s="286">
        <v>50</v>
      </c>
      <c r="M61" s="343">
        <v>2525</v>
      </c>
      <c r="N61" s="247">
        <v>50</v>
      </c>
      <c r="O61" s="335" t="s">
        <v>547</v>
      </c>
      <c r="P61" s="347">
        <v>45450</v>
      </c>
      <c r="Q61" s="226"/>
      <c r="R61" s="54" t="s">
        <v>851</v>
      </c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  <c r="AG61" s="119"/>
      <c r="AH61" s="117"/>
      <c r="AI61" s="117"/>
      <c r="AJ61" s="118"/>
      <c r="AK61" s="118"/>
      <c r="AL61" s="118"/>
    </row>
    <row r="62" spans="1:38" ht="12.75" customHeight="1">
      <c r="A62" s="346"/>
      <c r="B62" s="348"/>
      <c r="C62" s="291"/>
      <c r="D62" s="291" t="s">
        <v>918</v>
      </c>
      <c r="E62" s="248" t="s">
        <v>818</v>
      </c>
      <c r="F62" s="248">
        <v>130</v>
      </c>
      <c r="G62" s="248"/>
      <c r="H62" s="248">
        <v>140</v>
      </c>
      <c r="I62" s="249"/>
      <c r="J62" s="336"/>
      <c r="K62" s="247">
        <f>F62-H62</f>
        <v>-10</v>
      </c>
      <c r="L62" s="286">
        <v>50</v>
      </c>
      <c r="M62" s="344"/>
      <c r="N62" s="247">
        <v>50</v>
      </c>
      <c r="O62" s="336"/>
      <c r="P62" s="348"/>
      <c r="Q62" s="226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  <c r="AG62" s="119"/>
      <c r="AH62" s="117"/>
      <c r="AI62" s="117"/>
      <c r="AJ62" s="118"/>
      <c r="AK62" s="118"/>
      <c r="AL62" s="118"/>
    </row>
    <row r="63" spans="1:38" ht="12.75" customHeight="1">
      <c r="A63" s="345">
        <v>9</v>
      </c>
      <c r="B63" s="347">
        <v>45449</v>
      </c>
      <c r="C63" s="291"/>
      <c r="D63" s="291" t="s">
        <v>921</v>
      </c>
      <c r="E63" s="248" t="s">
        <v>556</v>
      </c>
      <c r="F63" s="248">
        <v>255</v>
      </c>
      <c r="G63" s="248"/>
      <c r="H63" s="248">
        <v>262.5</v>
      </c>
      <c r="I63" s="249"/>
      <c r="J63" s="335" t="s">
        <v>928</v>
      </c>
      <c r="K63" s="247">
        <f>H63-F63</f>
        <v>7.5</v>
      </c>
      <c r="L63" s="286">
        <v>50</v>
      </c>
      <c r="M63" s="343">
        <v>1085</v>
      </c>
      <c r="N63" s="247">
        <v>25</v>
      </c>
      <c r="O63" s="335" t="s">
        <v>547</v>
      </c>
      <c r="P63" s="347">
        <v>45449</v>
      </c>
      <c r="Q63" s="226"/>
      <c r="R63" s="54" t="s">
        <v>851</v>
      </c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  <c r="AG63" s="119"/>
      <c r="AH63" s="117"/>
      <c r="AI63" s="117"/>
      <c r="AJ63" s="118"/>
      <c r="AK63" s="118"/>
      <c r="AL63" s="118"/>
    </row>
    <row r="64" spans="1:38" ht="12.75" customHeight="1">
      <c r="A64" s="346"/>
      <c r="B64" s="348"/>
      <c r="C64" s="291"/>
      <c r="D64" s="291" t="s">
        <v>922</v>
      </c>
      <c r="E64" s="248" t="s">
        <v>818</v>
      </c>
      <c r="F64" s="248">
        <v>40</v>
      </c>
      <c r="G64" s="248"/>
      <c r="H64" s="248">
        <v>0.1</v>
      </c>
      <c r="I64" s="249"/>
      <c r="J64" s="336"/>
      <c r="K64" s="247">
        <f>F64-H64</f>
        <v>39.9</v>
      </c>
      <c r="L64" s="286">
        <v>50</v>
      </c>
      <c r="M64" s="344"/>
      <c r="N64" s="247">
        <v>25</v>
      </c>
      <c r="O64" s="336"/>
      <c r="P64" s="348"/>
      <c r="Q64" s="226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  <c r="AG64" s="119"/>
      <c r="AH64" s="117"/>
      <c r="AI64" s="117"/>
      <c r="AJ64" s="118"/>
      <c r="AK64" s="118"/>
      <c r="AL64" s="118"/>
    </row>
    <row r="65" spans="1:38" ht="12.75" customHeight="1">
      <c r="A65" s="248">
        <v>10</v>
      </c>
      <c r="B65" s="288">
        <v>45449</v>
      </c>
      <c r="C65" s="291"/>
      <c r="D65" s="291" t="s">
        <v>923</v>
      </c>
      <c r="E65" s="248" t="s">
        <v>556</v>
      </c>
      <c r="F65" s="248">
        <v>47.5</v>
      </c>
      <c r="G65" s="248">
        <v>0</v>
      </c>
      <c r="H65" s="248">
        <v>82.5</v>
      </c>
      <c r="I65" s="249" t="s">
        <v>924</v>
      </c>
      <c r="J65" s="285" t="s">
        <v>925</v>
      </c>
      <c r="K65" s="247">
        <f>H65-F65</f>
        <v>35</v>
      </c>
      <c r="L65" s="286">
        <v>50</v>
      </c>
      <c r="M65" s="287">
        <f>(K65*N65)-L65</f>
        <v>825</v>
      </c>
      <c r="N65" s="247">
        <v>25</v>
      </c>
      <c r="O65" s="285" t="s">
        <v>547</v>
      </c>
      <c r="P65" s="288">
        <v>45449</v>
      </c>
      <c r="Q65" s="226"/>
      <c r="R65" s="54" t="s">
        <v>853</v>
      </c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  <c r="AG65" s="119"/>
      <c r="AH65" s="117"/>
      <c r="AI65" s="117"/>
      <c r="AJ65" s="118"/>
      <c r="AK65" s="118"/>
      <c r="AL65" s="118"/>
    </row>
    <row r="66" spans="1:38" ht="12.75" customHeight="1">
      <c r="A66" s="248">
        <v>11</v>
      </c>
      <c r="B66" s="288">
        <v>45449</v>
      </c>
      <c r="C66" s="291"/>
      <c r="D66" s="291" t="s">
        <v>923</v>
      </c>
      <c r="E66" s="248" t="s">
        <v>556</v>
      </c>
      <c r="F66" s="248">
        <v>32</v>
      </c>
      <c r="G66" s="248">
        <v>0</v>
      </c>
      <c r="H66" s="248">
        <v>56</v>
      </c>
      <c r="I66" s="249" t="s">
        <v>926</v>
      </c>
      <c r="J66" s="285" t="s">
        <v>927</v>
      </c>
      <c r="K66" s="247">
        <f>H66-F66</f>
        <v>24</v>
      </c>
      <c r="L66" s="286">
        <v>50</v>
      </c>
      <c r="M66" s="287">
        <f>(K66*N66)-L66</f>
        <v>550</v>
      </c>
      <c r="N66" s="247">
        <v>25</v>
      </c>
      <c r="O66" s="285" t="s">
        <v>547</v>
      </c>
      <c r="P66" s="288">
        <v>45449</v>
      </c>
      <c r="Q66" s="226"/>
      <c r="R66" s="54" t="s">
        <v>853</v>
      </c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  <c r="AG66" s="119"/>
      <c r="AH66" s="117"/>
      <c r="AI66" s="117"/>
      <c r="AJ66" s="118"/>
      <c r="AK66" s="118"/>
      <c r="AL66" s="118"/>
    </row>
    <row r="67" spans="1:38" ht="12.75" customHeight="1">
      <c r="A67" s="337">
        <v>12</v>
      </c>
      <c r="B67" s="339">
        <v>45450</v>
      </c>
      <c r="C67" s="294"/>
      <c r="D67" s="294" t="s">
        <v>932</v>
      </c>
      <c r="E67" s="295" t="s">
        <v>556</v>
      </c>
      <c r="F67" s="295">
        <v>332.5</v>
      </c>
      <c r="G67" s="295"/>
      <c r="H67" s="295">
        <v>42.5</v>
      </c>
      <c r="I67" s="296"/>
      <c r="J67" s="341" t="s">
        <v>968</v>
      </c>
      <c r="K67" s="297">
        <f>H67-F67</f>
        <v>-290</v>
      </c>
      <c r="L67" s="298">
        <v>50</v>
      </c>
      <c r="M67" s="349">
        <v>-3325</v>
      </c>
      <c r="N67" s="297">
        <v>25</v>
      </c>
      <c r="O67" s="341" t="s">
        <v>557</v>
      </c>
      <c r="P67" s="339">
        <v>45462</v>
      </c>
      <c r="Q67" s="226"/>
      <c r="R67" s="54" t="s">
        <v>851</v>
      </c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  <c r="AG67" s="119"/>
      <c r="AH67" s="117"/>
      <c r="AI67" s="117"/>
      <c r="AJ67" s="118"/>
      <c r="AK67" s="118"/>
      <c r="AL67" s="118"/>
    </row>
    <row r="68" spans="1:38" ht="12.75" customHeight="1">
      <c r="A68" s="338"/>
      <c r="B68" s="340"/>
      <c r="C68" s="294"/>
      <c r="D68" s="294" t="s">
        <v>933</v>
      </c>
      <c r="E68" s="295" t="s">
        <v>818</v>
      </c>
      <c r="F68" s="295">
        <v>170</v>
      </c>
      <c r="G68" s="295"/>
      <c r="H68" s="295">
        <v>9</v>
      </c>
      <c r="I68" s="296"/>
      <c r="J68" s="342"/>
      <c r="K68" s="297">
        <f>F68-H68</f>
        <v>161</v>
      </c>
      <c r="L68" s="298">
        <v>50</v>
      </c>
      <c r="M68" s="350"/>
      <c r="N68" s="297">
        <v>25</v>
      </c>
      <c r="O68" s="342"/>
      <c r="P68" s="340"/>
      <c r="Q68" s="226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  <c r="AG68" s="119"/>
      <c r="AH68" s="117"/>
      <c r="AI68" s="117"/>
      <c r="AJ68" s="118"/>
      <c r="AK68" s="118"/>
      <c r="AL68" s="118"/>
    </row>
    <row r="69" spans="1:38" ht="12.75" customHeight="1">
      <c r="A69" s="295">
        <v>13</v>
      </c>
      <c r="B69" s="305">
        <v>45450</v>
      </c>
      <c r="C69" s="294"/>
      <c r="D69" s="294" t="s">
        <v>934</v>
      </c>
      <c r="E69" s="295" t="s">
        <v>556</v>
      </c>
      <c r="F69" s="295">
        <v>222.5</v>
      </c>
      <c r="G69" s="295">
        <v>120</v>
      </c>
      <c r="H69" s="295">
        <v>172.5</v>
      </c>
      <c r="I69" s="296" t="s">
        <v>935</v>
      </c>
      <c r="J69" s="306" t="s">
        <v>936</v>
      </c>
      <c r="K69" s="297">
        <f>H69-F69</f>
        <v>-50</v>
      </c>
      <c r="L69" s="298">
        <v>50</v>
      </c>
      <c r="M69" s="299">
        <f>(K69*N69)-L69</f>
        <v>-1300</v>
      </c>
      <c r="N69" s="297">
        <v>25</v>
      </c>
      <c r="O69" s="306" t="s">
        <v>557</v>
      </c>
      <c r="P69" s="305">
        <v>45450</v>
      </c>
      <c r="Q69" s="226"/>
      <c r="R69" s="54" t="s">
        <v>853</v>
      </c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  <c r="AG69" s="119"/>
      <c r="AH69" s="117"/>
      <c r="AI69" s="117"/>
      <c r="AJ69" s="118"/>
      <c r="AK69" s="118"/>
      <c r="AL69" s="118"/>
    </row>
    <row r="70" spans="1:38" ht="12.75" customHeight="1">
      <c r="A70" s="345">
        <v>14</v>
      </c>
      <c r="B70" s="347">
        <v>45453</v>
      </c>
      <c r="C70" s="291"/>
      <c r="D70" s="291" t="s">
        <v>944</v>
      </c>
      <c r="E70" s="248" t="s">
        <v>556</v>
      </c>
      <c r="F70" s="248">
        <v>440</v>
      </c>
      <c r="G70" s="248"/>
      <c r="H70" s="248">
        <v>495</v>
      </c>
      <c r="I70" s="249"/>
      <c r="J70" s="335" t="s">
        <v>920</v>
      </c>
      <c r="K70" s="247">
        <f>H70-F70</f>
        <v>55</v>
      </c>
      <c r="L70" s="286">
        <v>50</v>
      </c>
      <c r="M70" s="343">
        <f>(80*15)-100</f>
        <v>1100</v>
      </c>
      <c r="N70" s="247">
        <v>15</v>
      </c>
      <c r="O70" s="335" t="s">
        <v>547</v>
      </c>
      <c r="P70" s="347">
        <v>45453</v>
      </c>
      <c r="Q70" s="226"/>
      <c r="R70" s="54" t="s">
        <v>851</v>
      </c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  <c r="AG70" s="119"/>
      <c r="AH70" s="117"/>
      <c r="AI70" s="117"/>
      <c r="AJ70" s="118"/>
      <c r="AK70" s="118"/>
      <c r="AL70" s="118"/>
    </row>
    <row r="71" spans="1:38" ht="12.75" customHeight="1">
      <c r="A71" s="346"/>
      <c r="B71" s="348"/>
      <c r="C71" s="291"/>
      <c r="D71" s="291" t="s">
        <v>945</v>
      </c>
      <c r="E71" s="248" t="s">
        <v>818</v>
      </c>
      <c r="F71" s="248">
        <v>80</v>
      </c>
      <c r="G71" s="248"/>
      <c r="H71" s="248">
        <v>55</v>
      </c>
      <c r="I71" s="249"/>
      <c r="J71" s="336"/>
      <c r="K71" s="247">
        <f>F71-H71</f>
        <v>25</v>
      </c>
      <c r="L71" s="286">
        <v>50</v>
      </c>
      <c r="M71" s="344"/>
      <c r="N71" s="247">
        <v>15</v>
      </c>
      <c r="O71" s="336"/>
      <c r="P71" s="348"/>
      <c r="Q71" s="226"/>
      <c r="R71" s="54" t="s">
        <v>851</v>
      </c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248">
        <v>15</v>
      </c>
      <c r="B72" s="288">
        <v>45456</v>
      </c>
      <c r="C72" s="291"/>
      <c r="D72" s="291" t="s">
        <v>951</v>
      </c>
      <c r="E72" s="248" t="s">
        <v>556</v>
      </c>
      <c r="F72" s="248">
        <v>50</v>
      </c>
      <c r="G72" s="248">
        <v>0</v>
      </c>
      <c r="H72" s="248">
        <v>72.5</v>
      </c>
      <c r="I72" s="249" t="s">
        <v>924</v>
      </c>
      <c r="J72" s="285" t="s">
        <v>955</v>
      </c>
      <c r="K72" s="247">
        <f t="shared" ref="K72:K77" si="6">H72-F72</f>
        <v>22.5</v>
      </c>
      <c r="L72" s="286">
        <v>50</v>
      </c>
      <c r="M72" s="287">
        <f t="shared" ref="M72:M77" si="7">(K72*N72)-L72</f>
        <v>512.5</v>
      </c>
      <c r="N72" s="247">
        <v>25</v>
      </c>
      <c r="O72" s="285" t="s">
        <v>547</v>
      </c>
      <c r="P72" s="288">
        <v>45456</v>
      </c>
      <c r="Q72" s="226"/>
      <c r="R72" s="54" t="s">
        <v>853</v>
      </c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248">
        <v>16</v>
      </c>
      <c r="B73" s="288">
        <v>45456</v>
      </c>
      <c r="C73" s="291"/>
      <c r="D73" s="291" t="s">
        <v>944</v>
      </c>
      <c r="E73" s="248" t="s">
        <v>556</v>
      </c>
      <c r="F73" s="248">
        <v>200</v>
      </c>
      <c r="G73" s="248">
        <v>80</v>
      </c>
      <c r="H73" s="248">
        <v>237.5</v>
      </c>
      <c r="I73" s="249" t="s">
        <v>952</v>
      </c>
      <c r="J73" s="285" t="s">
        <v>954</v>
      </c>
      <c r="K73" s="247">
        <f t="shared" si="6"/>
        <v>37.5</v>
      </c>
      <c r="L73" s="286">
        <v>50</v>
      </c>
      <c r="M73" s="287">
        <f t="shared" si="7"/>
        <v>512.5</v>
      </c>
      <c r="N73" s="247">
        <v>15</v>
      </c>
      <c r="O73" s="285" t="s">
        <v>547</v>
      </c>
      <c r="P73" s="288">
        <v>45456</v>
      </c>
      <c r="Q73" s="226"/>
      <c r="R73" s="54" t="s">
        <v>853</v>
      </c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295">
        <v>17</v>
      </c>
      <c r="B74" s="305">
        <v>45456</v>
      </c>
      <c r="C74" s="294"/>
      <c r="D74" s="294" t="s">
        <v>951</v>
      </c>
      <c r="E74" s="295" t="s">
        <v>556</v>
      </c>
      <c r="F74" s="295">
        <v>28</v>
      </c>
      <c r="G74" s="295">
        <v>0</v>
      </c>
      <c r="H74" s="295">
        <v>10</v>
      </c>
      <c r="I74" s="296" t="s">
        <v>926</v>
      </c>
      <c r="J74" s="306" t="s">
        <v>953</v>
      </c>
      <c r="K74" s="297">
        <f t="shared" si="6"/>
        <v>-18</v>
      </c>
      <c r="L74" s="298">
        <v>50</v>
      </c>
      <c r="M74" s="299">
        <f t="shared" si="7"/>
        <v>-500</v>
      </c>
      <c r="N74" s="297">
        <v>25</v>
      </c>
      <c r="O74" s="306" t="s">
        <v>557</v>
      </c>
      <c r="P74" s="305">
        <v>45456</v>
      </c>
      <c r="Q74" s="226"/>
      <c r="R74" s="54" t="s">
        <v>853</v>
      </c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248">
        <v>18</v>
      </c>
      <c r="B75" s="288">
        <v>45457</v>
      </c>
      <c r="C75" s="291"/>
      <c r="D75" s="291" t="s">
        <v>957</v>
      </c>
      <c r="E75" s="248" t="s">
        <v>556</v>
      </c>
      <c r="F75" s="248">
        <v>320</v>
      </c>
      <c r="G75" s="248">
        <v>180</v>
      </c>
      <c r="H75" s="248">
        <v>385</v>
      </c>
      <c r="I75" s="249" t="s">
        <v>958</v>
      </c>
      <c r="J75" s="285" t="s">
        <v>911</v>
      </c>
      <c r="K75" s="247">
        <f t="shared" si="6"/>
        <v>65</v>
      </c>
      <c r="L75" s="286">
        <v>50</v>
      </c>
      <c r="M75" s="287">
        <f t="shared" si="7"/>
        <v>925</v>
      </c>
      <c r="N75" s="247">
        <v>15</v>
      </c>
      <c r="O75" s="285" t="s">
        <v>547</v>
      </c>
      <c r="P75" s="288">
        <v>45457</v>
      </c>
      <c r="Q75" s="226"/>
      <c r="R75" s="54" t="s">
        <v>853</v>
      </c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295">
        <v>19</v>
      </c>
      <c r="B76" s="305">
        <v>45457</v>
      </c>
      <c r="C76" s="294"/>
      <c r="D76" s="294" t="s">
        <v>959</v>
      </c>
      <c r="E76" s="295" t="s">
        <v>556</v>
      </c>
      <c r="F76" s="295">
        <v>300</v>
      </c>
      <c r="G76" s="295">
        <v>170</v>
      </c>
      <c r="H76" s="295">
        <v>180</v>
      </c>
      <c r="I76" s="296" t="s">
        <v>960</v>
      </c>
      <c r="J76" s="306" t="s">
        <v>964</v>
      </c>
      <c r="K76" s="297">
        <f t="shared" si="6"/>
        <v>-120</v>
      </c>
      <c r="L76" s="298">
        <v>50</v>
      </c>
      <c r="M76" s="299">
        <f t="shared" si="7"/>
        <v>-1850</v>
      </c>
      <c r="N76" s="297">
        <v>15</v>
      </c>
      <c r="O76" s="306" t="s">
        <v>557</v>
      </c>
      <c r="P76" s="305">
        <v>45461</v>
      </c>
      <c r="Q76" s="226"/>
      <c r="R76" s="54" t="s">
        <v>853</v>
      </c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295">
        <v>20</v>
      </c>
      <c r="B77" s="305">
        <v>45457</v>
      </c>
      <c r="C77" s="294"/>
      <c r="D77" s="294" t="s">
        <v>961</v>
      </c>
      <c r="E77" s="295" t="s">
        <v>556</v>
      </c>
      <c r="F77" s="295">
        <v>100</v>
      </c>
      <c r="G77" s="295">
        <v>50</v>
      </c>
      <c r="H77" s="295">
        <v>84.5</v>
      </c>
      <c r="I77" s="296" t="s">
        <v>962</v>
      </c>
      <c r="J77" s="306" t="s">
        <v>963</v>
      </c>
      <c r="K77" s="297">
        <f t="shared" si="6"/>
        <v>-15.5</v>
      </c>
      <c r="L77" s="298">
        <v>50</v>
      </c>
      <c r="M77" s="299">
        <f t="shared" si="7"/>
        <v>-437.5</v>
      </c>
      <c r="N77" s="297">
        <v>25</v>
      </c>
      <c r="O77" s="306" t="s">
        <v>557</v>
      </c>
      <c r="P77" s="305">
        <v>45457</v>
      </c>
      <c r="Q77" s="226"/>
      <c r="R77" s="54" t="s">
        <v>853</v>
      </c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95">
        <v>21</v>
      </c>
      <c r="B78" s="305">
        <v>45464</v>
      </c>
      <c r="C78" s="294"/>
      <c r="D78" s="294" t="s">
        <v>977</v>
      </c>
      <c r="E78" s="295" t="s">
        <v>556</v>
      </c>
      <c r="F78" s="295">
        <v>300</v>
      </c>
      <c r="G78" s="295">
        <v>170</v>
      </c>
      <c r="H78" s="295">
        <v>170</v>
      </c>
      <c r="I78" s="296" t="s">
        <v>960</v>
      </c>
      <c r="J78" s="306" t="s">
        <v>978</v>
      </c>
      <c r="K78" s="297">
        <f t="shared" ref="K78" si="8">H78-F78</f>
        <v>-130</v>
      </c>
      <c r="L78" s="298">
        <v>50</v>
      </c>
      <c r="M78" s="299">
        <f t="shared" ref="M78" si="9">(K78*N78)-L78</f>
        <v>-2000</v>
      </c>
      <c r="N78" s="297">
        <v>15</v>
      </c>
      <c r="O78" s="306" t="s">
        <v>557</v>
      </c>
      <c r="P78" s="305">
        <v>45467</v>
      </c>
      <c r="Q78" s="226"/>
      <c r="R78" s="54" t="s">
        <v>851</v>
      </c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337">
        <v>22</v>
      </c>
      <c r="B79" s="339">
        <v>45468</v>
      </c>
      <c r="C79" s="294"/>
      <c r="D79" s="294" t="s">
        <v>984</v>
      </c>
      <c r="E79" s="295" t="s">
        <v>556</v>
      </c>
      <c r="F79" s="295">
        <v>195</v>
      </c>
      <c r="G79" s="295"/>
      <c r="H79" s="295">
        <v>715</v>
      </c>
      <c r="I79" s="296"/>
      <c r="J79" s="341" t="s">
        <v>916</v>
      </c>
      <c r="K79" s="297">
        <f t="shared" ref="K79" si="10">H79-F79</f>
        <v>520</v>
      </c>
      <c r="L79" s="298">
        <v>50</v>
      </c>
      <c r="M79" s="349">
        <v>-1800</v>
      </c>
      <c r="N79" s="297">
        <v>15</v>
      </c>
      <c r="O79" s="341" t="s">
        <v>557</v>
      </c>
      <c r="P79" s="339">
        <v>45469</v>
      </c>
      <c r="Q79" s="226"/>
      <c r="R79" s="54" t="s">
        <v>851</v>
      </c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338"/>
      <c r="B80" s="340"/>
      <c r="C80" s="294"/>
      <c r="D80" s="294" t="s">
        <v>985</v>
      </c>
      <c r="E80" s="295" t="s">
        <v>818</v>
      </c>
      <c r="F80" s="295">
        <v>95</v>
      </c>
      <c r="G80" s="295"/>
      <c r="H80" s="295">
        <v>410</v>
      </c>
      <c r="I80" s="296"/>
      <c r="J80" s="342"/>
      <c r="K80" s="297">
        <v>-630</v>
      </c>
      <c r="L80" s="298">
        <v>100</v>
      </c>
      <c r="M80" s="350"/>
      <c r="N80" s="297">
        <v>30</v>
      </c>
      <c r="O80" s="342"/>
      <c r="P80" s="340"/>
      <c r="Q80" s="226"/>
      <c r="R80" s="54" t="s">
        <v>851</v>
      </c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48">
        <v>23</v>
      </c>
      <c r="B81" s="288">
        <v>45468</v>
      </c>
      <c r="C81" s="291"/>
      <c r="D81" s="291" t="s">
        <v>986</v>
      </c>
      <c r="E81" s="248" t="s">
        <v>556</v>
      </c>
      <c r="F81" s="248">
        <v>46.5</v>
      </c>
      <c r="G81" s="248">
        <v>0</v>
      </c>
      <c r="H81" s="248">
        <v>63.5</v>
      </c>
      <c r="I81" s="249" t="s">
        <v>987</v>
      </c>
      <c r="J81" s="285" t="s">
        <v>990</v>
      </c>
      <c r="K81" s="247">
        <f t="shared" ref="K81" si="11">H81-F81</f>
        <v>17</v>
      </c>
      <c r="L81" s="286">
        <v>50</v>
      </c>
      <c r="M81" s="287">
        <f t="shared" ref="M81" si="12">(K81*N81)-L81</f>
        <v>630</v>
      </c>
      <c r="N81" s="247">
        <v>40</v>
      </c>
      <c r="O81" s="285" t="s">
        <v>547</v>
      </c>
      <c r="P81" s="288">
        <v>45468</v>
      </c>
      <c r="Q81" s="226"/>
      <c r="R81" s="54" t="s">
        <v>853</v>
      </c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48">
        <v>24</v>
      </c>
      <c r="B82" s="288">
        <v>45468</v>
      </c>
      <c r="C82" s="291"/>
      <c r="D82" s="291" t="s">
        <v>988</v>
      </c>
      <c r="E82" s="248" t="s">
        <v>556</v>
      </c>
      <c r="F82" s="248">
        <v>137.5</v>
      </c>
      <c r="G82" s="248">
        <v>80</v>
      </c>
      <c r="H82" s="248">
        <v>174</v>
      </c>
      <c r="I82" s="249" t="s">
        <v>989</v>
      </c>
      <c r="J82" s="285" t="s">
        <v>1004</v>
      </c>
      <c r="K82" s="247">
        <f t="shared" ref="K82" si="13">H82-F82</f>
        <v>36.5</v>
      </c>
      <c r="L82" s="286">
        <v>50</v>
      </c>
      <c r="M82" s="287">
        <f t="shared" ref="M82" si="14">(K82*N82)-L82</f>
        <v>862.5</v>
      </c>
      <c r="N82" s="247">
        <v>25</v>
      </c>
      <c r="O82" s="285" t="s">
        <v>547</v>
      </c>
      <c r="P82" s="288">
        <v>45469</v>
      </c>
      <c r="Q82" s="226"/>
      <c r="R82" s="54" t="s">
        <v>851</v>
      </c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48">
        <v>25</v>
      </c>
      <c r="B83" s="288">
        <v>45469</v>
      </c>
      <c r="C83" s="291"/>
      <c r="D83" s="291" t="s">
        <v>1005</v>
      </c>
      <c r="E83" s="248" t="s">
        <v>556</v>
      </c>
      <c r="F83" s="248">
        <v>95</v>
      </c>
      <c r="G83" s="248">
        <v>35</v>
      </c>
      <c r="H83" s="248">
        <v>152.5</v>
      </c>
      <c r="I83" s="249" t="s">
        <v>1006</v>
      </c>
      <c r="J83" s="285" t="s">
        <v>1007</v>
      </c>
      <c r="K83" s="247">
        <f t="shared" ref="K83" si="15">H83-F83</f>
        <v>57.5</v>
      </c>
      <c r="L83" s="286">
        <v>50</v>
      </c>
      <c r="M83" s="287">
        <f t="shared" ref="M83" si="16">(K83*N83)-L83</f>
        <v>812.5</v>
      </c>
      <c r="N83" s="247">
        <v>15</v>
      </c>
      <c r="O83" s="285" t="s">
        <v>547</v>
      </c>
      <c r="P83" s="288">
        <v>45469</v>
      </c>
      <c r="Q83" s="226"/>
      <c r="R83" s="54" t="s">
        <v>851</v>
      </c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48">
        <v>26</v>
      </c>
      <c r="B84" s="288">
        <v>45469</v>
      </c>
      <c r="C84" s="291"/>
      <c r="D84" s="291" t="s">
        <v>1008</v>
      </c>
      <c r="E84" s="248" t="s">
        <v>556</v>
      </c>
      <c r="F84" s="248">
        <v>115</v>
      </c>
      <c r="G84" s="248">
        <v>45</v>
      </c>
      <c r="H84" s="248">
        <v>142</v>
      </c>
      <c r="I84" s="249" t="s">
        <v>1006</v>
      </c>
      <c r="J84" s="285" t="s">
        <v>1014</v>
      </c>
      <c r="K84" s="247">
        <f t="shared" ref="K84" si="17">H84-F84</f>
        <v>27</v>
      </c>
      <c r="L84" s="286">
        <v>50</v>
      </c>
      <c r="M84" s="287">
        <f t="shared" ref="M84" si="18">(K84*N84)-L84</f>
        <v>625</v>
      </c>
      <c r="N84" s="247">
        <v>25</v>
      </c>
      <c r="O84" s="285" t="s">
        <v>547</v>
      </c>
      <c r="P84" s="288">
        <v>45470</v>
      </c>
      <c r="Q84" s="226"/>
      <c r="R84" s="54" t="s">
        <v>851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315">
        <v>27</v>
      </c>
      <c r="B85" s="316">
        <v>45470</v>
      </c>
      <c r="C85" s="291"/>
      <c r="D85" s="291" t="s">
        <v>1026</v>
      </c>
      <c r="E85" s="248" t="s">
        <v>556</v>
      </c>
      <c r="F85" s="248">
        <v>31</v>
      </c>
      <c r="G85" s="248">
        <v>0</v>
      </c>
      <c r="H85" s="248">
        <v>57.5</v>
      </c>
      <c r="I85" s="249" t="s">
        <v>926</v>
      </c>
      <c r="J85" s="285" t="s">
        <v>1027</v>
      </c>
      <c r="K85" s="247">
        <f t="shared" ref="K85" si="19">H85-F85</f>
        <v>26.5</v>
      </c>
      <c r="L85" s="286">
        <v>50</v>
      </c>
      <c r="M85" s="287">
        <f t="shared" ref="M85" si="20">(K85*N85)-L85</f>
        <v>612.5</v>
      </c>
      <c r="N85" s="247">
        <v>25</v>
      </c>
      <c r="O85" s="285" t="s">
        <v>547</v>
      </c>
      <c r="P85" s="288">
        <v>45470</v>
      </c>
      <c r="Q85" s="226"/>
      <c r="R85" s="54" t="s">
        <v>853</v>
      </c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345">
        <v>27</v>
      </c>
      <c r="B86" s="347">
        <v>45470</v>
      </c>
      <c r="C86" s="291"/>
      <c r="D86" s="291" t="s">
        <v>1020</v>
      </c>
      <c r="E86" s="248" t="s">
        <v>556</v>
      </c>
      <c r="F86" s="248">
        <v>65</v>
      </c>
      <c r="G86" s="248"/>
      <c r="H86" s="248">
        <v>95</v>
      </c>
      <c r="I86" s="249"/>
      <c r="J86" s="335" t="s">
        <v>939</v>
      </c>
      <c r="K86" s="247">
        <f t="shared" ref="K86" si="21">H86-F86</f>
        <v>30</v>
      </c>
      <c r="L86" s="286">
        <v>50</v>
      </c>
      <c r="M86" s="287">
        <f t="shared" ref="M86:M88" si="22">(K86*N86)-L86</f>
        <v>7450</v>
      </c>
      <c r="N86" s="247">
        <v>250</v>
      </c>
      <c r="O86" s="335" t="s">
        <v>547</v>
      </c>
      <c r="P86" s="347">
        <v>45471</v>
      </c>
      <c r="Q86" s="226"/>
      <c r="R86" s="54" t="s">
        <v>851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346"/>
      <c r="B87" s="348"/>
      <c r="C87" s="291"/>
      <c r="D87" s="291" t="s">
        <v>1025</v>
      </c>
      <c r="E87" s="248" t="s">
        <v>818</v>
      </c>
      <c r="F87" s="248">
        <v>34</v>
      </c>
      <c r="G87" s="248"/>
      <c r="H87" s="248">
        <v>50</v>
      </c>
      <c r="I87" s="249"/>
      <c r="J87" s="336"/>
      <c r="K87" s="247">
        <f>F87-H87</f>
        <v>-16</v>
      </c>
      <c r="L87" s="286">
        <v>50</v>
      </c>
      <c r="M87" s="287">
        <f t="shared" si="22"/>
        <v>-4050</v>
      </c>
      <c r="N87" s="247">
        <v>250</v>
      </c>
      <c r="O87" s="336"/>
      <c r="P87" s="348"/>
      <c r="Q87" s="226"/>
      <c r="R87" s="54" t="s">
        <v>851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48">
        <v>28</v>
      </c>
      <c r="B88" s="288">
        <v>45471</v>
      </c>
      <c r="C88" s="291"/>
      <c r="D88" s="291" t="s">
        <v>1041</v>
      </c>
      <c r="E88" s="248" t="s">
        <v>556</v>
      </c>
      <c r="F88" s="248">
        <v>142</v>
      </c>
      <c r="G88" s="248">
        <v>110</v>
      </c>
      <c r="H88" s="248">
        <v>163</v>
      </c>
      <c r="I88" s="249" t="s">
        <v>1043</v>
      </c>
      <c r="J88" s="285" t="s">
        <v>565</v>
      </c>
      <c r="K88" s="247">
        <f t="shared" ref="K88" si="23">H88-F88</f>
        <v>21</v>
      </c>
      <c r="L88" s="286">
        <v>50</v>
      </c>
      <c r="M88" s="287">
        <f t="shared" si="22"/>
        <v>475</v>
      </c>
      <c r="N88" s="247">
        <v>25</v>
      </c>
      <c r="O88" s="285" t="s">
        <v>547</v>
      </c>
      <c r="P88" s="288">
        <v>45471</v>
      </c>
      <c r="Q88" s="226"/>
      <c r="R88" s="54" t="s">
        <v>853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09">
        <v>30</v>
      </c>
      <c r="B89" s="310">
        <v>45471</v>
      </c>
      <c r="C89" s="311"/>
      <c r="D89" s="311" t="s">
        <v>1044</v>
      </c>
      <c r="E89" s="309" t="s">
        <v>818</v>
      </c>
      <c r="F89" s="309">
        <v>96</v>
      </c>
      <c r="G89" s="309">
        <v>130</v>
      </c>
      <c r="H89" s="309"/>
      <c r="I89" s="312" t="s">
        <v>1042</v>
      </c>
      <c r="J89" s="312" t="s">
        <v>546</v>
      </c>
      <c r="K89" s="309"/>
      <c r="L89" s="313"/>
      <c r="M89" s="314"/>
      <c r="N89" s="309"/>
      <c r="O89" s="312"/>
      <c r="P89" s="310"/>
      <c r="Q89" s="226"/>
      <c r="R89" s="54" t="s">
        <v>853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295">
        <v>31</v>
      </c>
      <c r="B90" s="305">
        <v>45474</v>
      </c>
      <c r="C90" s="294"/>
      <c r="D90" s="294" t="s">
        <v>1089</v>
      </c>
      <c r="E90" s="295" t="s">
        <v>556</v>
      </c>
      <c r="F90" s="295">
        <v>220</v>
      </c>
      <c r="G90" s="295">
        <v>140</v>
      </c>
      <c r="H90" s="295">
        <v>165</v>
      </c>
      <c r="I90" s="296" t="s">
        <v>1090</v>
      </c>
      <c r="J90" s="306" t="s">
        <v>1091</v>
      </c>
      <c r="K90" s="297">
        <f t="shared" ref="K90" si="24">H90-F90</f>
        <v>-55</v>
      </c>
      <c r="L90" s="298">
        <v>50</v>
      </c>
      <c r="M90" s="299">
        <f t="shared" ref="M90" si="25">(K90*N90)-L90</f>
        <v>-875</v>
      </c>
      <c r="N90" s="297">
        <v>15</v>
      </c>
      <c r="O90" s="306" t="s">
        <v>557</v>
      </c>
      <c r="P90" s="305">
        <v>45474</v>
      </c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309"/>
      <c r="B91" s="310"/>
      <c r="C91" s="311"/>
      <c r="D91" s="311"/>
      <c r="E91" s="309"/>
      <c r="F91" s="309"/>
      <c r="G91" s="309"/>
      <c r="H91" s="309"/>
      <c r="I91" s="312"/>
      <c r="J91" s="312"/>
      <c r="K91" s="309"/>
      <c r="L91" s="313"/>
      <c r="M91" s="314"/>
      <c r="N91" s="309"/>
      <c r="O91" s="312"/>
      <c r="P91" s="310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s="243" customFormat="1" ht="12.75" customHeight="1">
      <c r="A92" s="309"/>
      <c r="B92" s="310"/>
      <c r="C92" s="311"/>
      <c r="D92" s="311"/>
      <c r="E92" s="309"/>
      <c r="F92" s="309"/>
      <c r="G92" s="309"/>
      <c r="H92" s="309"/>
      <c r="I92" s="312"/>
      <c r="J92" s="312"/>
      <c r="K92" s="309"/>
      <c r="L92" s="313"/>
      <c r="M92" s="314"/>
      <c r="N92" s="309"/>
      <c r="O92" s="312"/>
      <c r="P92" s="310"/>
      <c r="Q92" s="239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242"/>
      <c r="AH92" s="240"/>
      <c r="AI92" s="240"/>
      <c r="AJ92" s="241"/>
      <c r="AK92" s="241"/>
      <c r="AL92" s="241"/>
    </row>
    <row r="93" spans="1:38" ht="38.25" customHeight="1">
      <c r="A93" s="91" t="s">
        <v>568</v>
      </c>
      <c r="B93" s="124"/>
      <c r="C93" s="124"/>
      <c r="D93" s="125"/>
      <c r="E93" s="109"/>
      <c r="F93" s="6"/>
      <c r="G93" s="6"/>
      <c r="H93" s="110"/>
      <c r="I93" s="126"/>
      <c r="J93" s="1"/>
      <c r="K93" s="6"/>
      <c r="L93" s="6"/>
      <c r="M93" s="6"/>
      <c r="N93" s="1"/>
      <c r="O93" s="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"/>
      <c r="AH93" s="1"/>
      <c r="AI93" s="1"/>
      <c r="AJ93" s="6"/>
      <c r="AK93" s="1"/>
    </row>
    <row r="94" spans="1:38" ht="39.6">
      <c r="A94" s="92" t="s">
        <v>16</v>
      </c>
      <c r="B94" s="93" t="s">
        <v>521</v>
      </c>
      <c r="C94" s="93"/>
      <c r="D94" s="94" t="s">
        <v>532</v>
      </c>
      <c r="E94" s="93" t="s">
        <v>533</v>
      </c>
      <c r="F94" s="93" t="s">
        <v>534</v>
      </c>
      <c r="G94" s="93" t="s">
        <v>535</v>
      </c>
      <c r="H94" s="93" t="s">
        <v>536</v>
      </c>
      <c r="I94" s="93" t="s">
        <v>537</v>
      </c>
      <c r="J94" s="92" t="s">
        <v>538</v>
      </c>
      <c r="K94" s="113" t="s">
        <v>555</v>
      </c>
      <c r="L94" s="114" t="s">
        <v>540</v>
      </c>
      <c r="M94" s="95" t="s">
        <v>541</v>
      </c>
      <c r="N94" s="93" t="s">
        <v>542</v>
      </c>
      <c r="O94" s="94" t="s">
        <v>543</v>
      </c>
      <c r="P94" s="193" t="s">
        <v>544</v>
      </c>
      <c r="Q94" s="195" t="s">
        <v>812</v>
      </c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37"/>
      <c r="AH94" s="37"/>
      <c r="AI94" s="37"/>
      <c r="AJ94" s="37"/>
      <c r="AK94" s="37"/>
      <c r="AL94" s="37"/>
    </row>
    <row r="95" spans="1:38" ht="12.75" customHeight="1">
      <c r="A95" s="183">
        <v>1</v>
      </c>
      <c r="B95" s="184">
        <v>45356</v>
      </c>
      <c r="C95" s="227"/>
      <c r="D95" s="227" t="s">
        <v>295</v>
      </c>
      <c r="E95" s="183" t="s">
        <v>850</v>
      </c>
      <c r="F95" s="284">
        <v>38.94</v>
      </c>
      <c r="G95" s="183">
        <v>34.64</v>
      </c>
      <c r="H95" s="183"/>
      <c r="I95" s="183" t="s">
        <v>891</v>
      </c>
      <c r="J95" s="183" t="s">
        <v>546</v>
      </c>
      <c r="K95" s="183"/>
      <c r="L95" s="245"/>
      <c r="M95" s="246"/>
      <c r="N95" s="183"/>
      <c r="O95" s="231"/>
      <c r="P95" s="186">
        <f>VLOOKUP(D95,'MidCap Intra'!$B$11:$C$571,2,0)</f>
        <v>38.909999999999997</v>
      </c>
      <c r="Q95" s="244"/>
      <c r="R95" s="54" t="s">
        <v>851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</row>
    <row r="96" spans="1:38" ht="12.75" customHeight="1">
      <c r="A96" s="295">
        <v>2</v>
      </c>
      <c r="B96" s="301">
        <v>45390</v>
      </c>
      <c r="C96" s="294"/>
      <c r="D96" s="294" t="s">
        <v>843</v>
      </c>
      <c r="E96" s="295" t="s">
        <v>545</v>
      </c>
      <c r="F96" s="295">
        <v>1880</v>
      </c>
      <c r="G96" s="295">
        <v>1770</v>
      </c>
      <c r="H96" s="295">
        <v>1770</v>
      </c>
      <c r="I96" s="295" t="s">
        <v>841</v>
      </c>
      <c r="J96" s="297" t="s">
        <v>916</v>
      </c>
      <c r="K96" s="297">
        <f t="shared" ref="K96:K97" si="26">H96-F96</f>
        <v>-110</v>
      </c>
      <c r="L96" s="302">
        <f t="shared" ref="L96" si="27">(F96*-0.3)/100</f>
        <v>-5.64</v>
      </c>
      <c r="M96" s="303">
        <f t="shared" ref="M96:M97" si="28">(K96+L96)/F96</f>
        <v>-6.1510638297872337E-2</v>
      </c>
      <c r="N96" s="297" t="s">
        <v>557</v>
      </c>
      <c r="O96" s="304">
        <v>45448</v>
      </c>
      <c r="P96" s="300"/>
      <c r="Q96" s="244"/>
      <c r="R96" s="54" t="s">
        <v>851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</row>
    <row r="97" spans="1:32" ht="12.75" customHeight="1">
      <c r="A97" s="248">
        <v>3</v>
      </c>
      <c r="B97" s="265">
        <v>45436</v>
      </c>
      <c r="C97" s="291"/>
      <c r="D97" s="291" t="s">
        <v>148</v>
      </c>
      <c r="E97" s="248" t="s">
        <v>545</v>
      </c>
      <c r="F97" s="248">
        <v>332.25</v>
      </c>
      <c r="G97" s="248">
        <v>290</v>
      </c>
      <c r="H97" s="248">
        <v>380</v>
      </c>
      <c r="I97" s="248" t="s">
        <v>890</v>
      </c>
      <c r="J97" s="247" t="s">
        <v>1040</v>
      </c>
      <c r="K97" s="247">
        <f t="shared" si="26"/>
        <v>47.75</v>
      </c>
      <c r="L97" s="261">
        <f>(F97*-0.3)/100</f>
        <v>-0.99675000000000002</v>
      </c>
      <c r="M97" s="262">
        <f t="shared" si="28"/>
        <v>0.1407170805116629</v>
      </c>
      <c r="N97" s="247" t="s">
        <v>547</v>
      </c>
      <c r="O97" s="263">
        <v>45471</v>
      </c>
      <c r="P97" s="264"/>
      <c r="Q97" s="244"/>
      <c r="R97" s="54" t="s">
        <v>851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</row>
    <row r="98" spans="1:32" ht="12.75" customHeight="1">
      <c r="A98" s="183"/>
      <c r="B98" s="184"/>
      <c r="C98" s="227"/>
      <c r="D98" s="227"/>
      <c r="E98" s="183"/>
      <c r="F98" s="183"/>
      <c r="G98" s="183"/>
      <c r="H98" s="183"/>
      <c r="I98" s="183"/>
      <c r="J98" s="183"/>
      <c r="K98" s="183"/>
      <c r="L98" s="245"/>
      <c r="M98" s="246"/>
      <c r="N98" s="183"/>
      <c r="O98" s="231"/>
      <c r="P98" s="186"/>
      <c r="Q98" s="244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</row>
    <row r="99" spans="1:32" ht="12.75" customHeight="1">
      <c r="A99" s="183"/>
      <c r="B99" s="184"/>
      <c r="C99" s="227"/>
      <c r="D99" s="227"/>
      <c r="E99" s="183"/>
      <c r="F99" s="183"/>
      <c r="G99" s="183"/>
      <c r="H99" s="183"/>
      <c r="I99" s="183"/>
      <c r="J99" s="183"/>
      <c r="K99" s="183"/>
      <c r="L99" s="245"/>
      <c r="M99" s="246"/>
      <c r="N99" s="183"/>
      <c r="O99" s="231"/>
      <c r="P99" s="184"/>
      <c r="Q99" s="244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</row>
    <row r="100" spans="1:32" ht="12.75" customHeight="1">
      <c r="A100" s="103" t="s">
        <v>548</v>
      </c>
      <c r="B100" s="103"/>
      <c r="C100" s="103"/>
      <c r="D100" s="54"/>
      <c r="E100" s="37"/>
      <c r="F100" s="108" t="s">
        <v>550</v>
      </c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</row>
    <row r="101" spans="1:32" ht="12.75" customHeight="1">
      <c r="A101" s="107" t="s">
        <v>549</v>
      </c>
      <c r="B101" s="103"/>
      <c r="C101" s="103"/>
      <c r="D101" s="54"/>
      <c r="E101" s="37"/>
      <c r="F101" s="108" t="s">
        <v>553</v>
      </c>
      <c r="G101" s="54"/>
      <c r="H101" s="54" t="s">
        <v>570</v>
      </c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</row>
    <row r="102" spans="1:32" ht="12.75" customHeight="1">
      <c r="A102" s="54"/>
      <c r="B102" s="54"/>
      <c r="C102" s="103"/>
      <c r="D102" s="54"/>
      <c r="E102" s="37"/>
      <c r="F102" s="108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</row>
    <row r="103" spans="1:32" ht="12.75" customHeight="1">
      <c r="A103" s="54"/>
      <c r="B103" s="54"/>
      <c r="C103" s="103"/>
      <c r="D103" s="54"/>
      <c r="E103" s="37"/>
      <c r="F103" s="108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2" ht="12.75" customHeight="1">
      <c r="A104" s="54"/>
      <c r="B104" s="54"/>
      <c r="C104" s="103"/>
      <c r="D104" s="54"/>
      <c r="E104" s="37"/>
      <c r="F104" s="108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2" ht="12.75" customHeight="1">
      <c r="A105" s="54"/>
      <c r="B105" s="54"/>
      <c r="C105" s="103"/>
      <c r="D105" s="54"/>
      <c r="E105" s="37"/>
      <c r="F105" s="108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2" ht="12.75" customHeight="1">
      <c r="A106" s="54"/>
      <c r="B106" s="54"/>
      <c r="C106" s="103"/>
      <c r="D106" s="54"/>
      <c r="E106" s="37"/>
      <c r="F106" s="108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2" ht="12.75" customHeight="1">
      <c r="A107" s="54"/>
      <c r="B107" s="54"/>
      <c r="C107" s="103"/>
      <c r="D107" s="54"/>
      <c r="E107" s="37"/>
      <c r="F107" s="108"/>
      <c r="G107" s="54"/>
      <c r="H107" s="37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2" ht="12.75" customHeight="1">
      <c r="A108" s="54"/>
      <c r="B108" s="54"/>
      <c r="C108" s="103"/>
      <c r="D108" s="54"/>
      <c r="E108" s="37"/>
      <c r="F108" s="108"/>
      <c r="G108" s="54"/>
      <c r="H108" s="37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2" ht="12.75" customHeight="1">
      <c r="A109" s="54"/>
      <c r="B109" s="54"/>
      <c r="C109" s="97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2" ht="38.25" customHeight="1">
      <c r="A110" s="37"/>
      <c r="B110" s="127" t="s">
        <v>571</v>
      </c>
      <c r="C110" s="127"/>
      <c r="D110" s="54"/>
      <c r="E110" s="127"/>
      <c r="F110" s="6"/>
      <c r="G110" s="6"/>
      <c r="H110" s="111"/>
      <c r="I110" s="6"/>
      <c r="J110" s="111"/>
      <c r="K110" s="112"/>
      <c r="L110" s="6"/>
      <c r="M110" s="6"/>
      <c r="N110" s="1"/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2" ht="12.75" customHeight="1">
      <c r="A111" s="92" t="s">
        <v>16</v>
      </c>
      <c r="B111" s="93" t="s">
        <v>521</v>
      </c>
      <c r="C111" s="93"/>
      <c r="D111" s="94" t="s">
        <v>532</v>
      </c>
      <c r="E111" s="93" t="s">
        <v>533</v>
      </c>
      <c r="F111" s="93" t="s">
        <v>534</v>
      </c>
      <c r="G111" s="93" t="s">
        <v>572</v>
      </c>
      <c r="H111" s="93" t="s">
        <v>573</v>
      </c>
      <c r="I111" s="93" t="s">
        <v>537</v>
      </c>
      <c r="J111" s="128" t="s">
        <v>538</v>
      </c>
      <c r="K111" s="93" t="s">
        <v>539</v>
      </c>
      <c r="L111" s="93" t="s">
        <v>574</v>
      </c>
      <c r="M111" s="93" t="s">
        <v>542</v>
      </c>
      <c r="N111" s="94" t="s">
        <v>543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2" ht="12.75" customHeight="1">
      <c r="A112" s="129">
        <v>1</v>
      </c>
      <c r="B112" s="130">
        <v>41579</v>
      </c>
      <c r="C112" s="130"/>
      <c r="D112" s="131" t="s">
        <v>575</v>
      </c>
      <c r="E112" s="132" t="s">
        <v>545</v>
      </c>
      <c r="F112" s="133">
        <v>82</v>
      </c>
      <c r="G112" s="132" t="s">
        <v>576</v>
      </c>
      <c r="H112" s="132">
        <v>100</v>
      </c>
      <c r="I112" s="134">
        <v>100</v>
      </c>
      <c r="J112" s="135" t="s">
        <v>577</v>
      </c>
      <c r="K112" s="136">
        <f t="shared" ref="K112:K143" si="29">H112-F112</f>
        <v>18</v>
      </c>
      <c r="L112" s="137">
        <f t="shared" ref="L112:L143" si="30">K112/F112</f>
        <v>0.21951219512195122</v>
      </c>
      <c r="M112" s="132" t="s">
        <v>547</v>
      </c>
      <c r="N112" s="138">
        <v>42657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2</v>
      </c>
      <c r="B113" s="130">
        <v>41794</v>
      </c>
      <c r="C113" s="130"/>
      <c r="D113" s="131" t="s">
        <v>578</v>
      </c>
      <c r="E113" s="132" t="s">
        <v>556</v>
      </c>
      <c r="F113" s="133">
        <v>257</v>
      </c>
      <c r="G113" s="132" t="s">
        <v>576</v>
      </c>
      <c r="H113" s="132">
        <v>300</v>
      </c>
      <c r="I113" s="134">
        <v>300</v>
      </c>
      <c r="J113" s="135" t="s">
        <v>577</v>
      </c>
      <c r="K113" s="136">
        <f t="shared" si="29"/>
        <v>43</v>
      </c>
      <c r="L113" s="137">
        <f t="shared" si="30"/>
        <v>0.16731517509727625</v>
      </c>
      <c r="M113" s="132" t="s">
        <v>547</v>
      </c>
      <c r="N113" s="138">
        <v>41822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3</v>
      </c>
      <c r="B114" s="130">
        <v>41828</v>
      </c>
      <c r="C114" s="130"/>
      <c r="D114" s="131" t="s">
        <v>579</v>
      </c>
      <c r="E114" s="132" t="s">
        <v>556</v>
      </c>
      <c r="F114" s="133">
        <v>393</v>
      </c>
      <c r="G114" s="132" t="s">
        <v>576</v>
      </c>
      <c r="H114" s="132">
        <v>468</v>
      </c>
      <c r="I114" s="134">
        <v>468</v>
      </c>
      <c r="J114" s="135" t="s">
        <v>577</v>
      </c>
      <c r="K114" s="136">
        <f t="shared" si="29"/>
        <v>75</v>
      </c>
      <c r="L114" s="137">
        <f t="shared" si="30"/>
        <v>0.19083969465648856</v>
      </c>
      <c r="M114" s="132" t="s">
        <v>547</v>
      </c>
      <c r="N114" s="138">
        <v>41863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4</v>
      </c>
      <c r="B115" s="130">
        <v>41857</v>
      </c>
      <c r="C115" s="130"/>
      <c r="D115" s="131" t="s">
        <v>580</v>
      </c>
      <c r="E115" s="132" t="s">
        <v>556</v>
      </c>
      <c r="F115" s="133">
        <v>205</v>
      </c>
      <c r="G115" s="132" t="s">
        <v>576</v>
      </c>
      <c r="H115" s="132">
        <v>275</v>
      </c>
      <c r="I115" s="134">
        <v>250</v>
      </c>
      <c r="J115" s="135" t="s">
        <v>577</v>
      </c>
      <c r="K115" s="136">
        <f t="shared" si="29"/>
        <v>70</v>
      </c>
      <c r="L115" s="137">
        <f t="shared" si="30"/>
        <v>0.34146341463414637</v>
      </c>
      <c r="M115" s="132" t="s">
        <v>547</v>
      </c>
      <c r="N115" s="138">
        <v>41962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5</v>
      </c>
      <c r="B116" s="130">
        <v>41886</v>
      </c>
      <c r="C116" s="130"/>
      <c r="D116" s="131" t="s">
        <v>581</v>
      </c>
      <c r="E116" s="132" t="s">
        <v>556</v>
      </c>
      <c r="F116" s="133">
        <v>162</v>
      </c>
      <c r="G116" s="132" t="s">
        <v>576</v>
      </c>
      <c r="H116" s="132">
        <v>190</v>
      </c>
      <c r="I116" s="134">
        <v>190</v>
      </c>
      <c r="J116" s="135" t="s">
        <v>577</v>
      </c>
      <c r="K116" s="136">
        <f t="shared" si="29"/>
        <v>28</v>
      </c>
      <c r="L116" s="137">
        <f t="shared" si="30"/>
        <v>0.1728395061728395</v>
      </c>
      <c r="M116" s="132" t="s">
        <v>547</v>
      </c>
      <c r="N116" s="138">
        <v>42006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6</v>
      </c>
      <c r="B117" s="130">
        <v>41886</v>
      </c>
      <c r="C117" s="130"/>
      <c r="D117" s="131" t="s">
        <v>582</v>
      </c>
      <c r="E117" s="132" t="s">
        <v>556</v>
      </c>
      <c r="F117" s="133">
        <v>75</v>
      </c>
      <c r="G117" s="132" t="s">
        <v>576</v>
      </c>
      <c r="H117" s="132">
        <v>91.5</v>
      </c>
      <c r="I117" s="134" t="s">
        <v>569</v>
      </c>
      <c r="J117" s="135" t="s">
        <v>583</v>
      </c>
      <c r="K117" s="136">
        <f t="shared" si="29"/>
        <v>16.5</v>
      </c>
      <c r="L117" s="137">
        <f t="shared" si="30"/>
        <v>0.22</v>
      </c>
      <c r="M117" s="132" t="s">
        <v>547</v>
      </c>
      <c r="N117" s="138">
        <v>41954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7</v>
      </c>
      <c r="B118" s="130">
        <v>41913</v>
      </c>
      <c r="C118" s="130"/>
      <c r="D118" s="131" t="s">
        <v>584</v>
      </c>
      <c r="E118" s="132" t="s">
        <v>556</v>
      </c>
      <c r="F118" s="133">
        <v>850</v>
      </c>
      <c r="G118" s="132" t="s">
        <v>576</v>
      </c>
      <c r="H118" s="132">
        <v>982.5</v>
      </c>
      <c r="I118" s="134">
        <v>1050</v>
      </c>
      <c r="J118" s="135" t="s">
        <v>585</v>
      </c>
      <c r="K118" s="136">
        <f t="shared" si="29"/>
        <v>132.5</v>
      </c>
      <c r="L118" s="137">
        <f t="shared" si="30"/>
        <v>0.15588235294117647</v>
      </c>
      <c r="M118" s="132" t="s">
        <v>547</v>
      </c>
      <c r="N118" s="138">
        <v>42039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8</v>
      </c>
      <c r="B119" s="130">
        <v>41913</v>
      </c>
      <c r="C119" s="130"/>
      <c r="D119" s="131" t="s">
        <v>586</v>
      </c>
      <c r="E119" s="132" t="s">
        <v>556</v>
      </c>
      <c r="F119" s="133">
        <v>475</v>
      </c>
      <c r="G119" s="132" t="s">
        <v>576</v>
      </c>
      <c r="H119" s="132">
        <v>515</v>
      </c>
      <c r="I119" s="134">
        <v>600</v>
      </c>
      <c r="J119" s="135" t="s">
        <v>587</v>
      </c>
      <c r="K119" s="136">
        <f t="shared" si="29"/>
        <v>40</v>
      </c>
      <c r="L119" s="137">
        <f t="shared" si="30"/>
        <v>8.4210526315789472E-2</v>
      </c>
      <c r="M119" s="132" t="s">
        <v>547</v>
      </c>
      <c r="N119" s="138">
        <v>41939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9</v>
      </c>
      <c r="B120" s="130">
        <v>41913</v>
      </c>
      <c r="C120" s="130"/>
      <c r="D120" s="131" t="s">
        <v>588</v>
      </c>
      <c r="E120" s="132" t="s">
        <v>556</v>
      </c>
      <c r="F120" s="133">
        <v>86</v>
      </c>
      <c r="G120" s="132" t="s">
        <v>576</v>
      </c>
      <c r="H120" s="132">
        <v>99</v>
      </c>
      <c r="I120" s="134">
        <v>140</v>
      </c>
      <c r="J120" s="135" t="s">
        <v>589</v>
      </c>
      <c r="K120" s="136">
        <f t="shared" si="29"/>
        <v>13</v>
      </c>
      <c r="L120" s="137">
        <f t="shared" si="30"/>
        <v>0.15116279069767441</v>
      </c>
      <c r="M120" s="132" t="s">
        <v>547</v>
      </c>
      <c r="N120" s="138">
        <v>41939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10</v>
      </c>
      <c r="B121" s="130">
        <v>41926</v>
      </c>
      <c r="C121" s="130"/>
      <c r="D121" s="131" t="s">
        <v>590</v>
      </c>
      <c r="E121" s="132" t="s">
        <v>556</v>
      </c>
      <c r="F121" s="133">
        <v>496.6</v>
      </c>
      <c r="G121" s="132" t="s">
        <v>576</v>
      </c>
      <c r="H121" s="132">
        <v>621</v>
      </c>
      <c r="I121" s="134">
        <v>580</v>
      </c>
      <c r="J121" s="135" t="s">
        <v>577</v>
      </c>
      <c r="K121" s="136">
        <f t="shared" si="29"/>
        <v>124.39999999999998</v>
      </c>
      <c r="L121" s="137">
        <f t="shared" si="30"/>
        <v>0.25050342327829234</v>
      </c>
      <c r="M121" s="132" t="s">
        <v>547</v>
      </c>
      <c r="N121" s="138">
        <v>42605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11</v>
      </c>
      <c r="B122" s="130">
        <v>41926</v>
      </c>
      <c r="C122" s="130"/>
      <c r="D122" s="131" t="s">
        <v>591</v>
      </c>
      <c r="E122" s="132" t="s">
        <v>556</v>
      </c>
      <c r="F122" s="133">
        <v>2481.9</v>
      </c>
      <c r="G122" s="132" t="s">
        <v>576</v>
      </c>
      <c r="H122" s="132">
        <v>2840</v>
      </c>
      <c r="I122" s="134">
        <v>2870</v>
      </c>
      <c r="J122" s="135" t="s">
        <v>592</v>
      </c>
      <c r="K122" s="136">
        <f t="shared" si="29"/>
        <v>358.09999999999991</v>
      </c>
      <c r="L122" s="137">
        <f t="shared" si="30"/>
        <v>0.14428462065353154</v>
      </c>
      <c r="M122" s="132" t="s">
        <v>547</v>
      </c>
      <c r="N122" s="138">
        <v>42017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12</v>
      </c>
      <c r="B123" s="130">
        <v>41928</v>
      </c>
      <c r="C123" s="130"/>
      <c r="D123" s="131" t="s">
        <v>593</v>
      </c>
      <c r="E123" s="132" t="s">
        <v>556</v>
      </c>
      <c r="F123" s="133">
        <v>84.5</v>
      </c>
      <c r="G123" s="132" t="s">
        <v>576</v>
      </c>
      <c r="H123" s="132">
        <v>93</v>
      </c>
      <c r="I123" s="134">
        <v>110</v>
      </c>
      <c r="J123" s="135" t="s">
        <v>594</v>
      </c>
      <c r="K123" s="136">
        <f t="shared" si="29"/>
        <v>8.5</v>
      </c>
      <c r="L123" s="137">
        <f t="shared" si="30"/>
        <v>0.10059171597633136</v>
      </c>
      <c r="M123" s="132" t="s">
        <v>547</v>
      </c>
      <c r="N123" s="138">
        <v>41939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13</v>
      </c>
      <c r="B124" s="130">
        <v>41928</v>
      </c>
      <c r="C124" s="130"/>
      <c r="D124" s="131" t="s">
        <v>595</v>
      </c>
      <c r="E124" s="132" t="s">
        <v>556</v>
      </c>
      <c r="F124" s="133">
        <v>401</v>
      </c>
      <c r="G124" s="132" t="s">
        <v>576</v>
      </c>
      <c r="H124" s="132">
        <v>428</v>
      </c>
      <c r="I124" s="134">
        <v>450</v>
      </c>
      <c r="J124" s="135" t="s">
        <v>596</v>
      </c>
      <c r="K124" s="136">
        <f t="shared" si="29"/>
        <v>27</v>
      </c>
      <c r="L124" s="137">
        <f t="shared" si="30"/>
        <v>6.7331670822942641E-2</v>
      </c>
      <c r="M124" s="132" t="s">
        <v>547</v>
      </c>
      <c r="N124" s="138">
        <v>42020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14</v>
      </c>
      <c r="B125" s="130">
        <v>41928</v>
      </c>
      <c r="C125" s="130"/>
      <c r="D125" s="131" t="s">
        <v>597</v>
      </c>
      <c r="E125" s="132" t="s">
        <v>556</v>
      </c>
      <c r="F125" s="133">
        <v>101</v>
      </c>
      <c r="G125" s="132" t="s">
        <v>576</v>
      </c>
      <c r="H125" s="132">
        <v>112</v>
      </c>
      <c r="I125" s="134">
        <v>120</v>
      </c>
      <c r="J125" s="135" t="s">
        <v>598</v>
      </c>
      <c r="K125" s="136">
        <f t="shared" si="29"/>
        <v>11</v>
      </c>
      <c r="L125" s="137">
        <f t="shared" si="30"/>
        <v>0.10891089108910891</v>
      </c>
      <c r="M125" s="132" t="s">
        <v>547</v>
      </c>
      <c r="N125" s="138">
        <v>41939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15</v>
      </c>
      <c r="B126" s="130">
        <v>41954</v>
      </c>
      <c r="C126" s="130"/>
      <c r="D126" s="131" t="s">
        <v>599</v>
      </c>
      <c r="E126" s="132" t="s">
        <v>556</v>
      </c>
      <c r="F126" s="133">
        <v>59</v>
      </c>
      <c r="G126" s="132" t="s">
        <v>576</v>
      </c>
      <c r="H126" s="132">
        <v>76</v>
      </c>
      <c r="I126" s="134">
        <v>76</v>
      </c>
      <c r="J126" s="135" t="s">
        <v>577</v>
      </c>
      <c r="K126" s="136">
        <f t="shared" si="29"/>
        <v>17</v>
      </c>
      <c r="L126" s="137">
        <f t="shared" si="30"/>
        <v>0.28813559322033899</v>
      </c>
      <c r="M126" s="132" t="s">
        <v>547</v>
      </c>
      <c r="N126" s="138">
        <v>43032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16</v>
      </c>
      <c r="B127" s="130">
        <v>41954</v>
      </c>
      <c r="C127" s="130"/>
      <c r="D127" s="131" t="s">
        <v>588</v>
      </c>
      <c r="E127" s="132" t="s">
        <v>556</v>
      </c>
      <c r="F127" s="133">
        <v>99</v>
      </c>
      <c r="G127" s="132" t="s">
        <v>576</v>
      </c>
      <c r="H127" s="132">
        <v>120</v>
      </c>
      <c r="I127" s="134">
        <v>120</v>
      </c>
      <c r="J127" s="135" t="s">
        <v>565</v>
      </c>
      <c r="K127" s="136">
        <f t="shared" si="29"/>
        <v>21</v>
      </c>
      <c r="L127" s="137">
        <f t="shared" si="30"/>
        <v>0.21212121212121213</v>
      </c>
      <c r="M127" s="132" t="s">
        <v>547</v>
      </c>
      <c r="N127" s="138">
        <v>41960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17</v>
      </c>
      <c r="B128" s="130">
        <v>41956</v>
      </c>
      <c r="C128" s="130"/>
      <c r="D128" s="131" t="s">
        <v>600</v>
      </c>
      <c r="E128" s="132" t="s">
        <v>556</v>
      </c>
      <c r="F128" s="133">
        <v>22</v>
      </c>
      <c r="G128" s="132" t="s">
        <v>576</v>
      </c>
      <c r="H128" s="132">
        <v>33.549999999999997</v>
      </c>
      <c r="I128" s="134">
        <v>32</v>
      </c>
      <c r="J128" s="135" t="s">
        <v>601</v>
      </c>
      <c r="K128" s="136">
        <f t="shared" si="29"/>
        <v>11.549999999999997</v>
      </c>
      <c r="L128" s="137">
        <f t="shared" si="30"/>
        <v>0.52499999999999991</v>
      </c>
      <c r="M128" s="132" t="s">
        <v>547</v>
      </c>
      <c r="N128" s="138">
        <v>42188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18</v>
      </c>
      <c r="B129" s="130">
        <v>41976</v>
      </c>
      <c r="C129" s="130"/>
      <c r="D129" s="131" t="s">
        <v>602</v>
      </c>
      <c r="E129" s="132" t="s">
        <v>556</v>
      </c>
      <c r="F129" s="133">
        <v>440</v>
      </c>
      <c r="G129" s="132" t="s">
        <v>576</v>
      </c>
      <c r="H129" s="132">
        <v>520</v>
      </c>
      <c r="I129" s="134">
        <v>520</v>
      </c>
      <c r="J129" s="135" t="s">
        <v>603</v>
      </c>
      <c r="K129" s="136">
        <f t="shared" si="29"/>
        <v>80</v>
      </c>
      <c r="L129" s="137">
        <f t="shared" si="30"/>
        <v>0.18181818181818182</v>
      </c>
      <c r="M129" s="132" t="s">
        <v>547</v>
      </c>
      <c r="N129" s="138">
        <v>42208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19</v>
      </c>
      <c r="B130" s="130">
        <v>41976</v>
      </c>
      <c r="C130" s="130"/>
      <c r="D130" s="131" t="s">
        <v>604</v>
      </c>
      <c r="E130" s="132" t="s">
        <v>556</v>
      </c>
      <c r="F130" s="133">
        <v>360</v>
      </c>
      <c r="G130" s="132" t="s">
        <v>576</v>
      </c>
      <c r="H130" s="132">
        <v>427</v>
      </c>
      <c r="I130" s="134">
        <v>425</v>
      </c>
      <c r="J130" s="135" t="s">
        <v>605</v>
      </c>
      <c r="K130" s="136">
        <f t="shared" si="29"/>
        <v>67</v>
      </c>
      <c r="L130" s="137">
        <f t="shared" si="30"/>
        <v>0.18611111111111112</v>
      </c>
      <c r="M130" s="132" t="s">
        <v>547</v>
      </c>
      <c r="N130" s="138">
        <v>42058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20</v>
      </c>
      <c r="B131" s="130">
        <v>42012</v>
      </c>
      <c r="C131" s="130"/>
      <c r="D131" s="131" t="s">
        <v>606</v>
      </c>
      <c r="E131" s="132" t="s">
        <v>556</v>
      </c>
      <c r="F131" s="133">
        <v>360</v>
      </c>
      <c r="G131" s="132" t="s">
        <v>576</v>
      </c>
      <c r="H131" s="132">
        <v>455</v>
      </c>
      <c r="I131" s="134">
        <v>420</v>
      </c>
      <c r="J131" s="135" t="s">
        <v>607</v>
      </c>
      <c r="K131" s="136">
        <f t="shared" si="29"/>
        <v>95</v>
      </c>
      <c r="L131" s="137">
        <f t="shared" si="30"/>
        <v>0.2638888888888889</v>
      </c>
      <c r="M131" s="132" t="s">
        <v>547</v>
      </c>
      <c r="N131" s="138">
        <v>42024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21</v>
      </c>
      <c r="B132" s="130">
        <v>42012</v>
      </c>
      <c r="C132" s="130"/>
      <c r="D132" s="131" t="s">
        <v>608</v>
      </c>
      <c r="E132" s="132" t="s">
        <v>556</v>
      </c>
      <c r="F132" s="133">
        <v>130</v>
      </c>
      <c r="G132" s="132"/>
      <c r="H132" s="132">
        <v>175.5</v>
      </c>
      <c r="I132" s="134">
        <v>165</v>
      </c>
      <c r="J132" s="135" t="s">
        <v>609</v>
      </c>
      <c r="K132" s="136">
        <f t="shared" si="29"/>
        <v>45.5</v>
      </c>
      <c r="L132" s="137">
        <f t="shared" si="30"/>
        <v>0.35</v>
      </c>
      <c r="M132" s="132" t="s">
        <v>547</v>
      </c>
      <c r="N132" s="138">
        <v>43088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22</v>
      </c>
      <c r="B133" s="130">
        <v>42040</v>
      </c>
      <c r="C133" s="130"/>
      <c r="D133" s="131" t="s">
        <v>387</v>
      </c>
      <c r="E133" s="132" t="s">
        <v>545</v>
      </c>
      <c r="F133" s="133">
        <v>98</v>
      </c>
      <c r="G133" s="132"/>
      <c r="H133" s="132">
        <v>120</v>
      </c>
      <c r="I133" s="134">
        <v>120</v>
      </c>
      <c r="J133" s="135" t="s">
        <v>577</v>
      </c>
      <c r="K133" s="136">
        <f t="shared" si="29"/>
        <v>22</v>
      </c>
      <c r="L133" s="137">
        <f t="shared" si="30"/>
        <v>0.22448979591836735</v>
      </c>
      <c r="M133" s="132" t="s">
        <v>547</v>
      </c>
      <c r="N133" s="138">
        <v>42753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23</v>
      </c>
      <c r="B134" s="130">
        <v>42040</v>
      </c>
      <c r="C134" s="130"/>
      <c r="D134" s="131" t="s">
        <v>610</v>
      </c>
      <c r="E134" s="132" t="s">
        <v>545</v>
      </c>
      <c r="F134" s="133">
        <v>196</v>
      </c>
      <c r="G134" s="132"/>
      <c r="H134" s="132">
        <v>262</v>
      </c>
      <c r="I134" s="134">
        <v>255</v>
      </c>
      <c r="J134" s="135" t="s">
        <v>577</v>
      </c>
      <c r="K134" s="136">
        <f t="shared" si="29"/>
        <v>66</v>
      </c>
      <c r="L134" s="137">
        <f t="shared" si="30"/>
        <v>0.33673469387755101</v>
      </c>
      <c r="M134" s="132" t="s">
        <v>547</v>
      </c>
      <c r="N134" s="138">
        <v>42599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39">
        <v>24</v>
      </c>
      <c r="B135" s="140">
        <v>42067</v>
      </c>
      <c r="C135" s="140"/>
      <c r="D135" s="141" t="s">
        <v>386</v>
      </c>
      <c r="E135" s="142" t="s">
        <v>545</v>
      </c>
      <c r="F135" s="143">
        <v>235</v>
      </c>
      <c r="G135" s="143"/>
      <c r="H135" s="144">
        <v>77</v>
      </c>
      <c r="I135" s="144" t="s">
        <v>611</v>
      </c>
      <c r="J135" s="145" t="s">
        <v>612</v>
      </c>
      <c r="K135" s="146">
        <f t="shared" si="29"/>
        <v>-158</v>
      </c>
      <c r="L135" s="147">
        <f t="shared" si="30"/>
        <v>-0.67234042553191486</v>
      </c>
      <c r="M135" s="143" t="s">
        <v>557</v>
      </c>
      <c r="N135" s="140">
        <v>43522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25</v>
      </c>
      <c r="B136" s="130">
        <v>42067</v>
      </c>
      <c r="C136" s="130"/>
      <c r="D136" s="131" t="s">
        <v>613</v>
      </c>
      <c r="E136" s="132" t="s">
        <v>545</v>
      </c>
      <c r="F136" s="133">
        <v>185</v>
      </c>
      <c r="G136" s="132"/>
      <c r="H136" s="132">
        <v>224</v>
      </c>
      <c r="I136" s="134" t="s">
        <v>614</v>
      </c>
      <c r="J136" s="135" t="s">
        <v>577</v>
      </c>
      <c r="K136" s="136">
        <f t="shared" si="29"/>
        <v>39</v>
      </c>
      <c r="L136" s="137">
        <f t="shared" si="30"/>
        <v>0.21081081081081082</v>
      </c>
      <c r="M136" s="132" t="s">
        <v>547</v>
      </c>
      <c r="N136" s="138">
        <v>42647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9">
        <v>26</v>
      </c>
      <c r="B137" s="140">
        <v>42090</v>
      </c>
      <c r="C137" s="140"/>
      <c r="D137" s="148" t="s">
        <v>615</v>
      </c>
      <c r="E137" s="143" t="s">
        <v>545</v>
      </c>
      <c r="F137" s="143">
        <v>49.5</v>
      </c>
      <c r="G137" s="144"/>
      <c r="H137" s="144">
        <v>15.85</v>
      </c>
      <c r="I137" s="144">
        <v>67</v>
      </c>
      <c r="J137" s="145" t="s">
        <v>616</v>
      </c>
      <c r="K137" s="144">
        <f t="shared" si="29"/>
        <v>-33.65</v>
      </c>
      <c r="L137" s="149">
        <f t="shared" si="30"/>
        <v>-0.67979797979797973</v>
      </c>
      <c r="M137" s="143" t="s">
        <v>557</v>
      </c>
      <c r="N137" s="150">
        <v>43627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27</v>
      </c>
      <c r="B138" s="130">
        <v>42093</v>
      </c>
      <c r="C138" s="130"/>
      <c r="D138" s="131" t="s">
        <v>617</v>
      </c>
      <c r="E138" s="132" t="s">
        <v>545</v>
      </c>
      <c r="F138" s="133">
        <v>183.5</v>
      </c>
      <c r="G138" s="132"/>
      <c r="H138" s="132">
        <v>219</v>
      </c>
      <c r="I138" s="134">
        <v>218</v>
      </c>
      <c r="J138" s="135" t="s">
        <v>618</v>
      </c>
      <c r="K138" s="136">
        <f t="shared" si="29"/>
        <v>35.5</v>
      </c>
      <c r="L138" s="137">
        <f t="shared" si="30"/>
        <v>0.19346049046321526</v>
      </c>
      <c r="M138" s="132" t="s">
        <v>547</v>
      </c>
      <c r="N138" s="138">
        <v>42103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28</v>
      </c>
      <c r="B139" s="130">
        <v>42114</v>
      </c>
      <c r="C139" s="130"/>
      <c r="D139" s="131" t="s">
        <v>619</v>
      </c>
      <c r="E139" s="132" t="s">
        <v>545</v>
      </c>
      <c r="F139" s="133">
        <f>(227+237)/2</f>
        <v>232</v>
      </c>
      <c r="G139" s="132"/>
      <c r="H139" s="132">
        <v>298</v>
      </c>
      <c r="I139" s="134">
        <v>298</v>
      </c>
      <c r="J139" s="135" t="s">
        <v>577</v>
      </c>
      <c r="K139" s="136">
        <f t="shared" si="29"/>
        <v>66</v>
      </c>
      <c r="L139" s="137">
        <f t="shared" si="30"/>
        <v>0.28448275862068967</v>
      </c>
      <c r="M139" s="132" t="s">
        <v>547</v>
      </c>
      <c r="N139" s="138">
        <v>42823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29</v>
      </c>
      <c r="B140" s="130">
        <v>42128</v>
      </c>
      <c r="C140" s="130"/>
      <c r="D140" s="131" t="s">
        <v>620</v>
      </c>
      <c r="E140" s="132" t="s">
        <v>556</v>
      </c>
      <c r="F140" s="133">
        <v>385</v>
      </c>
      <c r="G140" s="132"/>
      <c r="H140" s="132">
        <f>212.5+331</f>
        <v>543.5</v>
      </c>
      <c r="I140" s="134">
        <v>510</v>
      </c>
      <c r="J140" s="135" t="s">
        <v>621</v>
      </c>
      <c r="K140" s="136">
        <f t="shared" si="29"/>
        <v>158.5</v>
      </c>
      <c r="L140" s="137">
        <f t="shared" si="30"/>
        <v>0.41168831168831171</v>
      </c>
      <c r="M140" s="132" t="s">
        <v>547</v>
      </c>
      <c r="N140" s="138">
        <v>42235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30</v>
      </c>
      <c r="B141" s="130">
        <v>42128</v>
      </c>
      <c r="C141" s="130"/>
      <c r="D141" s="131" t="s">
        <v>622</v>
      </c>
      <c r="E141" s="132" t="s">
        <v>556</v>
      </c>
      <c r="F141" s="133">
        <v>115.5</v>
      </c>
      <c r="G141" s="132"/>
      <c r="H141" s="132">
        <v>146</v>
      </c>
      <c r="I141" s="134">
        <v>142</v>
      </c>
      <c r="J141" s="135" t="s">
        <v>623</v>
      </c>
      <c r="K141" s="136">
        <f t="shared" si="29"/>
        <v>30.5</v>
      </c>
      <c r="L141" s="137">
        <f t="shared" si="30"/>
        <v>0.26406926406926406</v>
      </c>
      <c r="M141" s="132" t="s">
        <v>547</v>
      </c>
      <c r="N141" s="138">
        <v>42202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31</v>
      </c>
      <c r="B142" s="130">
        <v>42151</v>
      </c>
      <c r="C142" s="130"/>
      <c r="D142" s="131" t="s">
        <v>501</v>
      </c>
      <c r="E142" s="132" t="s">
        <v>556</v>
      </c>
      <c r="F142" s="133">
        <v>237.5</v>
      </c>
      <c r="G142" s="132"/>
      <c r="H142" s="132">
        <v>279.5</v>
      </c>
      <c r="I142" s="134">
        <v>278</v>
      </c>
      <c r="J142" s="135" t="s">
        <v>577</v>
      </c>
      <c r="K142" s="136">
        <f t="shared" si="29"/>
        <v>42</v>
      </c>
      <c r="L142" s="137">
        <f t="shared" si="30"/>
        <v>0.17684210526315788</v>
      </c>
      <c r="M142" s="132" t="s">
        <v>547</v>
      </c>
      <c r="N142" s="138">
        <v>42222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32</v>
      </c>
      <c r="B143" s="130">
        <v>42174</v>
      </c>
      <c r="C143" s="130"/>
      <c r="D143" s="131" t="s">
        <v>595</v>
      </c>
      <c r="E143" s="132" t="s">
        <v>545</v>
      </c>
      <c r="F143" s="133">
        <v>340</v>
      </c>
      <c r="G143" s="132"/>
      <c r="H143" s="132">
        <v>448</v>
      </c>
      <c r="I143" s="134">
        <v>448</v>
      </c>
      <c r="J143" s="135" t="s">
        <v>577</v>
      </c>
      <c r="K143" s="136">
        <f t="shared" si="29"/>
        <v>108</v>
      </c>
      <c r="L143" s="137">
        <f t="shared" si="30"/>
        <v>0.31764705882352939</v>
      </c>
      <c r="M143" s="132" t="s">
        <v>547</v>
      </c>
      <c r="N143" s="138">
        <v>43018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33</v>
      </c>
      <c r="B144" s="130">
        <v>42191</v>
      </c>
      <c r="C144" s="130"/>
      <c r="D144" s="131" t="s">
        <v>624</v>
      </c>
      <c r="E144" s="132" t="s">
        <v>545</v>
      </c>
      <c r="F144" s="133">
        <v>390</v>
      </c>
      <c r="G144" s="132"/>
      <c r="H144" s="132">
        <v>460</v>
      </c>
      <c r="I144" s="134">
        <v>460</v>
      </c>
      <c r="J144" s="135" t="s">
        <v>577</v>
      </c>
      <c r="K144" s="136">
        <f t="shared" ref="K144:K164" si="31">H144-F144</f>
        <v>70</v>
      </c>
      <c r="L144" s="137">
        <f t="shared" ref="L144:L164" si="32">K144/F144</f>
        <v>0.17948717948717949</v>
      </c>
      <c r="M144" s="132" t="s">
        <v>547</v>
      </c>
      <c r="N144" s="138">
        <v>42478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39">
        <v>34</v>
      </c>
      <c r="B145" s="140">
        <v>42195</v>
      </c>
      <c r="C145" s="140"/>
      <c r="D145" s="141" t="s">
        <v>625</v>
      </c>
      <c r="E145" s="142" t="s">
        <v>545</v>
      </c>
      <c r="F145" s="143">
        <v>122.5</v>
      </c>
      <c r="G145" s="143"/>
      <c r="H145" s="144">
        <v>61</v>
      </c>
      <c r="I145" s="144">
        <v>172</v>
      </c>
      <c r="J145" s="145" t="s">
        <v>626</v>
      </c>
      <c r="K145" s="146">
        <f t="shared" si="31"/>
        <v>-61.5</v>
      </c>
      <c r="L145" s="147">
        <f t="shared" si="32"/>
        <v>-0.50204081632653064</v>
      </c>
      <c r="M145" s="143" t="s">
        <v>557</v>
      </c>
      <c r="N145" s="140">
        <v>43333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35</v>
      </c>
      <c r="B146" s="130">
        <v>42219</v>
      </c>
      <c r="C146" s="130"/>
      <c r="D146" s="131" t="s">
        <v>627</v>
      </c>
      <c r="E146" s="132" t="s">
        <v>545</v>
      </c>
      <c r="F146" s="133">
        <v>297.5</v>
      </c>
      <c r="G146" s="132"/>
      <c r="H146" s="132">
        <v>350</v>
      </c>
      <c r="I146" s="134">
        <v>360</v>
      </c>
      <c r="J146" s="135" t="s">
        <v>628</v>
      </c>
      <c r="K146" s="136">
        <f t="shared" si="31"/>
        <v>52.5</v>
      </c>
      <c r="L146" s="137">
        <f t="shared" si="32"/>
        <v>0.17647058823529413</v>
      </c>
      <c r="M146" s="132" t="s">
        <v>547</v>
      </c>
      <c r="N146" s="138">
        <v>42232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36</v>
      </c>
      <c r="B147" s="130">
        <v>42219</v>
      </c>
      <c r="C147" s="130"/>
      <c r="D147" s="131" t="s">
        <v>629</v>
      </c>
      <c r="E147" s="132" t="s">
        <v>545</v>
      </c>
      <c r="F147" s="133">
        <v>115.5</v>
      </c>
      <c r="G147" s="132"/>
      <c r="H147" s="132">
        <v>149</v>
      </c>
      <c r="I147" s="134">
        <v>140</v>
      </c>
      <c r="J147" s="135" t="s">
        <v>630</v>
      </c>
      <c r="K147" s="136">
        <f t="shared" si="31"/>
        <v>33.5</v>
      </c>
      <c r="L147" s="137">
        <f t="shared" si="32"/>
        <v>0.29004329004329005</v>
      </c>
      <c r="M147" s="132" t="s">
        <v>547</v>
      </c>
      <c r="N147" s="138">
        <v>42740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37</v>
      </c>
      <c r="B148" s="130">
        <v>42251</v>
      </c>
      <c r="C148" s="130"/>
      <c r="D148" s="131" t="s">
        <v>501</v>
      </c>
      <c r="E148" s="132" t="s">
        <v>545</v>
      </c>
      <c r="F148" s="133">
        <v>226</v>
      </c>
      <c r="G148" s="132"/>
      <c r="H148" s="132">
        <v>292</v>
      </c>
      <c r="I148" s="134">
        <v>292</v>
      </c>
      <c r="J148" s="135" t="s">
        <v>631</v>
      </c>
      <c r="K148" s="136">
        <f t="shared" si="31"/>
        <v>66</v>
      </c>
      <c r="L148" s="137">
        <f t="shared" si="32"/>
        <v>0.29203539823008851</v>
      </c>
      <c r="M148" s="132" t="s">
        <v>547</v>
      </c>
      <c r="N148" s="138">
        <v>42286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38</v>
      </c>
      <c r="B149" s="130">
        <v>42254</v>
      </c>
      <c r="C149" s="130"/>
      <c r="D149" s="131" t="s">
        <v>619</v>
      </c>
      <c r="E149" s="132" t="s">
        <v>545</v>
      </c>
      <c r="F149" s="133">
        <v>232.5</v>
      </c>
      <c r="G149" s="132"/>
      <c r="H149" s="132">
        <v>312.5</v>
      </c>
      <c r="I149" s="134">
        <v>310</v>
      </c>
      <c r="J149" s="135" t="s">
        <v>577</v>
      </c>
      <c r="K149" s="136">
        <f t="shared" si="31"/>
        <v>80</v>
      </c>
      <c r="L149" s="137">
        <f t="shared" si="32"/>
        <v>0.34408602150537637</v>
      </c>
      <c r="M149" s="132" t="s">
        <v>547</v>
      </c>
      <c r="N149" s="138">
        <v>42823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39</v>
      </c>
      <c r="B150" s="130">
        <v>42268</v>
      </c>
      <c r="C150" s="130"/>
      <c r="D150" s="131" t="s">
        <v>632</v>
      </c>
      <c r="E150" s="132" t="s">
        <v>545</v>
      </c>
      <c r="F150" s="133">
        <v>196.5</v>
      </c>
      <c r="G150" s="132"/>
      <c r="H150" s="132">
        <v>238</v>
      </c>
      <c r="I150" s="134">
        <v>238</v>
      </c>
      <c r="J150" s="135" t="s">
        <v>631</v>
      </c>
      <c r="K150" s="136">
        <f t="shared" si="31"/>
        <v>41.5</v>
      </c>
      <c r="L150" s="137">
        <f t="shared" si="32"/>
        <v>0.21119592875318066</v>
      </c>
      <c r="M150" s="132" t="s">
        <v>547</v>
      </c>
      <c r="N150" s="138">
        <v>42291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40</v>
      </c>
      <c r="B151" s="130">
        <v>42271</v>
      </c>
      <c r="C151" s="130"/>
      <c r="D151" s="131" t="s">
        <v>575</v>
      </c>
      <c r="E151" s="132" t="s">
        <v>545</v>
      </c>
      <c r="F151" s="133">
        <v>65</v>
      </c>
      <c r="G151" s="132"/>
      <c r="H151" s="132">
        <v>82</v>
      </c>
      <c r="I151" s="134">
        <v>82</v>
      </c>
      <c r="J151" s="135" t="s">
        <v>631</v>
      </c>
      <c r="K151" s="136">
        <f t="shared" si="31"/>
        <v>17</v>
      </c>
      <c r="L151" s="137">
        <f t="shared" si="32"/>
        <v>0.26153846153846155</v>
      </c>
      <c r="M151" s="132" t="s">
        <v>547</v>
      </c>
      <c r="N151" s="138">
        <v>42578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41</v>
      </c>
      <c r="B152" s="130">
        <v>42291</v>
      </c>
      <c r="C152" s="130"/>
      <c r="D152" s="131" t="s">
        <v>633</v>
      </c>
      <c r="E152" s="132" t="s">
        <v>545</v>
      </c>
      <c r="F152" s="133">
        <v>144</v>
      </c>
      <c r="G152" s="132"/>
      <c r="H152" s="132">
        <v>182.5</v>
      </c>
      <c r="I152" s="134">
        <v>181</v>
      </c>
      <c r="J152" s="135" t="s">
        <v>631</v>
      </c>
      <c r="K152" s="136">
        <f t="shared" si="31"/>
        <v>38.5</v>
      </c>
      <c r="L152" s="137">
        <f t="shared" si="32"/>
        <v>0.2673611111111111</v>
      </c>
      <c r="M152" s="132" t="s">
        <v>547</v>
      </c>
      <c r="N152" s="138">
        <v>42817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42</v>
      </c>
      <c r="B153" s="130">
        <v>42291</v>
      </c>
      <c r="C153" s="130"/>
      <c r="D153" s="131" t="s">
        <v>634</v>
      </c>
      <c r="E153" s="132" t="s">
        <v>545</v>
      </c>
      <c r="F153" s="133">
        <v>264</v>
      </c>
      <c r="G153" s="132"/>
      <c r="H153" s="132">
        <v>311</v>
      </c>
      <c r="I153" s="134">
        <v>311</v>
      </c>
      <c r="J153" s="135" t="s">
        <v>631</v>
      </c>
      <c r="K153" s="136">
        <f t="shared" si="31"/>
        <v>47</v>
      </c>
      <c r="L153" s="137">
        <f t="shared" si="32"/>
        <v>0.17803030303030304</v>
      </c>
      <c r="M153" s="132" t="s">
        <v>547</v>
      </c>
      <c r="N153" s="138">
        <v>42604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43</v>
      </c>
      <c r="B154" s="130">
        <v>42318</v>
      </c>
      <c r="C154" s="130"/>
      <c r="D154" s="131" t="s">
        <v>635</v>
      </c>
      <c r="E154" s="132" t="s">
        <v>556</v>
      </c>
      <c r="F154" s="133">
        <v>549.5</v>
      </c>
      <c r="G154" s="132"/>
      <c r="H154" s="132">
        <v>630</v>
      </c>
      <c r="I154" s="134">
        <v>630</v>
      </c>
      <c r="J154" s="135" t="s">
        <v>631</v>
      </c>
      <c r="K154" s="136">
        <f t="shared" si="31"/>
        <v>80.5</v>
      </c>
      <c r="L154" s="137">
        <f t="shared" si="32"/>
        <v>0.1464968152866242</v>
      </c>
      <c r="M154" s="132" t="s">
        <v>547</v>
      </c>
      <c r="N154" s="138">
        <v>42419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44</v>
      </c>
      <c r="B155" s="130">
        <v>42342</v>
      </c>
      <c r="C155" s="130"/>
      <c r="D155" s="131" t="s">
        <v>636</v>
      </c>
      <c r="E155" s="132" t="s">
        <v>545</v>
      </c>
      <c r="F155" s="133">
        <v>1027.5</v>
      </c>
      <c r="G155" s="132"/>
      <c r="H155" s="132">
        <v>1315</v>
      </c>
      <c r="I155" s="134">
        <v>1250</v>
      </c>
      <c r="J155" s="135" t="s">
        <v>631</v>
      </c>
      <c r="K155" s="136">
        <f t="shared" si="31"/>
        <v>287.5</v>
      </c>
      <c r="L155" s="137">
        <f t="shared" si="32"/>
        <v>0.27980535279805352</v>
      </c>
      <c r="M155" s="132" t="s">
        <v>547</v>
      </c>
      <c r="N155" s="138">
        <v>43244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45</v>
      </c>
      <c r="B156" s="130">
        <v>42367</v>
      </c>
      <c r="C156" s="130"/>
      <c r="D156" s="131" t="s">
        <v>637</v>
      </c>
      <c r="E156" s="132" t="s">
        <v>545</v>
      </c>
      <c r="F156" s="133">
        <v>465</v>
      </c>
      <c r="G156" s="132"/>
      <c r="H156" s="132">
        <v>540</v>
      </c>
      <c r="I156" s="134">
        <v>540</v>
      </c>
      <c r="J156" s="135" t="s">
        <v>631</v>
      </c>
      <c r="K156" s="136">
        <f t="shared" si="31"/>
        <v>75</v>
      </c>
      <c r="L156" s="137">
        <f t="shared" si="32"/>
        <v>0.16129032258064516</v>
      </c>
      <c r="M156" s="132" t="s">
        <v>547</v>
      </c>
      <c r="N156" s="138">
        <v>42530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46</v>
      </c>
      <c r="B157" s="130">
        <v>42380</v>
      </c>
      <c r="C157" s="130"/>
      <c r="D157" s="131" t="s">
        <v>387</v>
      </c>
      <c r="E157" s="132" t="s">
        <v>556</v>
      </c>
      <c r="F157" s="133">
        <v>81</v>
      </c>
      <c r="G157" s="132"/>
      <c r="H157" s="132">
        <v>110</v>
      </c>
      <c r="I157" s="134">
        <v>110</v>
      </c>
      <c r="J157" s="135" t="s">
        <v>631</v>
      </c>
      <c r="K157" s="136">
        <f t="shared" si="31"/>
        <v>29</v>
      </c>
      <c r="L157" s="137">
        <f t="shared" si="32"/>
        <v>0.35802469135802467</v>
      </c>
      <c r="M157" s="132" t="s">
        <v>547</v>
      </c>
      <c r="N157" s="138">
        <v>42745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47</v>
      </c>
      <c r="B158" s="130">
        <v>42382</v>
      </c>
      <c r="C158" s="130"/>
      <c r="D158" s="131" t="s">
        <v>638</v>
      </c>
      <c r="E158" s="132" t="s">
        <v>556</v>
      </c>
      <c r="F158" s="133">
        <v>417.5</v>
      </c>
      <c r="G158" s="132"/>
      <c r="H158" s="132">
        <v>547</v>
      </c>
      <c r="I158" s="134">
        <v>535</v>
      </c>
      <c r="J158" s="135" t="s">
        <v>631</v>
      </c>
      <c r="K158" s="136">
        <f t="shared" si="31"/>
        <v>129.5</v>
      </c>
      <c r="L158" s="137">
        <f t="shared" si="32"/>
        <v>0.31017964071856285</v>
      </c>
      <c r="M158" s="132" t="s">
        <v>547</v>
      </c>
      <c r="N158" s="138">
        <v>42578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48</v>
      </c>
      <c r="B159" s="130">
        <v>42408</v>
      </c>
      <c r="C159" s="130"/>
      <c r="D159" s="131" t="s">
        <v>639</v>
      </c>
      <c r="E159" s="132" t="s">
        <v>545</v>
      </c>
      <c r="F159" s="133">
        <v>650</v>
      </c>
      <c r="G159" s="132"/>
      <c r="H159" s="132">
        <v>800</v>
      </c>
      <c r="I159" s="134">
        <v>800</v>
      </c>
      <c r="J159" s="135" t="s">
        <v>631</v>
      </c>
      <c r="K159" s="136">
        <f t="shared" si="31"/>
        <v>150</v>
      </c>
      <c r="L159" s="137">
        <f t="shared" si="32"/>
        <v>0.23076923076923078</v>
      </c>
      <c r="M159" s="132" t="s">
        <v>547</v>
      </c>
      <c r="N159" s="138">
        <v>43154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49</v>
      </c>
      <c r="B160" s="130">
        <v>42433</v>
      </c>
      <c r="C160" s="130"/>
      <c r="D160" s="131" t="s">
        <v>232</v>
      </c>
      <c r="E160" s="132" t="s">
        <v>545</v>
      </c>
      <c r="F160" s="133">
        <v>437.5</v>
      </c>
      <c r="G160" s="132"/>
      <c r="H160" s="132">
        <v>504.5</v>
      </c>
      <c r="I160" s="134">
        <v>522</v>
      </c>
      <c r="J160" s="135" t="s">
        <v>640</v>
      </c>
      <c r="K160" s="136">
        <f t="shared" si="31"/>
        <v>67</v>
      </c>
      <c r="L160" s="137">
        <f t="shared" si="32"/>
        <v>0.15314285714285714</v>
      </c>
      <c r="M160" s="132" t="s">
        <v>547</v>
      </c>
      <c r="N160" s="138">
        <v>42480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50</v>
      </c>
      <c r="B161" s="130">
        <v>42438</v>
      </c>
      <c r="C161" s="130"/>
      <c r="D161" s="131" t="s">
        <v>641</v>
      </c>
      <c r="E161" s="132" t="s">
        <v>545</v>
      </c>
      <c r="F161" s="133">
        <v>189.5</v>
      </c>
      <c r="G161" s="132"/>
      <c r="H161" s="132">
        <v>218</v>
      </c>
      <c r="I161" s="134">
        <v>218</v>
      </c>
      <c r="J161" s="135" t="s">
        <v>631</v>
      </c>
      <c r="K161" s="136">
        <f t="shared" si="31"/>
        <v>28.5</v>
      </c>
      <c r="L161" s="137">
        <f t="shared" si="32"/>
        <v>0.15039577836411611</v>
      </c>
      <c r="M161" s="132" t="s">
        <v>547</v>
      </c>
      <c r="N161" s="138">
        <v>43034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39">
        <v>51</v>
      </c>
      <c r="B162" s="140">
        <v>42471</v>
      </c>
      <c r="C162" s="140"/>
      <c r="D162" s="148" t="s">
        <v>642</v>
      </c>
      <c r="E162" s="143" t="s">
        <v>545</v>
      </c>
      <c r="F162" s="143">
        <v>36.5</v>
      </c>
      <c r="G162" s="144"/>
      <c r="H162" s="144">
        <v>15.85</v>
      </c>
      <c r="I162" s="144">
        <v>60</v>
      </c>
      <c r="J162" s="145" t="s">
        <v>643</v>
      </c>
      <c r="K162" s="146">
        <f t="shared" si="31"/>
        <v>-20.65</v>
      </c>
      <c r="L162" s="147">
        <f t="shared" si="32"/>
        <v>-0.5657534246575342</v>
      </c>
      <c r="M162" s="143" t="s">
        <v>557</v>
      </c>
      <c r="N162" s="151">
        <v>43627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52</v>
      </c>
      <c r="B163" s="130">
        <v>42472</v>
      </c>
      <c r="C163" s="130"/>
      <c r="D163" s="131" t="s">
        <v>644</v>
      </c>
      <c r="E163" s="132" t="s">
        <v>545</v>
      </c>
      <c r="F163" s="133">
        <v>93</v>
      </c>
      <c r="G163" s="132"/>
      <c r="H163" s="132">
        <v>149</v>
      </c>
      <c r="I163" s="134">
        <v>140</v>
      </c>
      <c r="J163" s="135" t="s">
        <v>645</v>
      </c>
      <c r="K163" s="136">
        <f t="shared" si="31"/>
        <v>56</v>
      </c>
      <c r="L163" s="137">
        <f t="shared" si="32"/>
        <v>0.60215053763440862</v>
      </c>
      <c r="M163" s="132" t="s">
        <v>547</v>
      </c>
      <c r="N163" s="138">
        <v>42740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53</v>
      </c>
      <c r="B164" s="130">
        <v>42472</v>
      </c>
      <c r="C164" s="130"/>
      <c r="D164" s="131" t="s">
        <v>646</v>
      </c>
      <c r="E164" s="132" t="s">
        <v>545</v>
      </c>
      <c r="F164" s="133">
        <v>130</v>
      </c>
      <c r="G164" s="132"/>
      <c r="H164" s="132">
        <v>150</v>
      </c>
      <c r="I164" s="134" t="s">
        <v>647</v>
      </c>
      <c r="J164" s="135" t="s">
        <v>631</v>
      </c>
      <c r="K164" s="136">
        <f t="shared" si="31"/>
        <v>20</v>
      </c>
      <c r="L164" s="137">
        <f t="shared" si="32"/>
        <v>0.15384615384615385</v>
      </c>
      <c r="M164" s="132" t="s">
        <v>547</v>
      </c>
      <c r="N164" s="138">
        <v>42564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54</v>
      </c>
      <c r="B165" s="130">
        <v>42473</v>
      </c>
      <c r="C165" s="130"/>
      <c r="D165" s="131" t="s">
        <v>648</v>
      </c>
      <c r="E165" s="132" t="s">
        <v>545</v>
      </c>
      <c r="F165" s="133">
        <v>196</v>
      </c>
      <c r="G165" s="132"/>
      <c r="H165" s="132">
        <v>299</v>
      </c>
      <c r="I165" s="134">
        <v>299</v>
      </c>
      <c r="J165" s="135" t="s">
        <v>631</v>
      </c>
      <c r="K165" s="136">
        <v>103</v>
      </c>
      <c r="L165" s="137">
        <v>0.52551020408163296</v>
      </c>
      <c r="M165" s="132" t="s">
        <v>547</v>
      </c>
      <c r="N165" s="138">
        <v>42620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55</v>
      </c>
      <c r="B166" s="130">
        <v>42473</v>
      </c>
      <c r="C166" s="130"/>
      <c r="D166" s="131" t="s">
        <v>649</v>
      </c>
      <c r="E166" s="132" t="s">
        <v>545</v>
      </c>
      <c r="F166" s="133">
        <v>88</v>
      </c>
      <c r="G166" s="132"/>
      <c r="H166" s="132">
        <v>103</v>
      </c>
      <c r="I166" s="134">
        <v>103</v>
      </c>
      <c r="J166" s="135" t="s">
        <v>631</v>
      </c>
      <c r="K166" s="136">
        <v>15</v>
      </c>
      <c r="L166" s="137">
        <v>0.170454545454545</v>
      </c>
      <c r="M166" s="132" t="s">
        <v>547</v>
      </c>
      <c r="N166" s="138">
        <v>42530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56</v>
      </c>
      <c r="B167" s="130">
        <v>42492</v>
      </c>
      <c r="C167" s="130"/>
      <c r="D167" s="131" t="s">
        <v>650</v>
      </c>
      <c r="E167" s="132" t="s">
        <v>545</v>
      </c>
      <c r="F167" s="133">
        <v>127.5</v>
      </c>
      <c r="G167" s="132"/>
      <c r="H167" s="132">
        <v>148</v>
      </c>
      <c r="I167" s="134" t="s">
        <v>651</v>
      </c>
      <c r="J167" s="135" t="s">
        <v>631</v>
      </c>
      <c r="K167" s="136">
        <f>H167-F167</f>
        <v>20.5</v>
      </c>
      <c r="L167" s="137">
        <f>K167/F167</f>
        <v>0.16078431372549021</v>
      </c>
      <c r="M167" s="132" t="s">
        <v>547</v>
      </c>
      <c r="N167" s="138">
        <v>42564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57</v>
      </c>
      <c r="B168" s="130">
        <v>42493</v>
      </c>
      <c r="C168" s="130"/>
      <c r="D168" s="131" t="s">
        <v>652</v>
      </c>
      <c r="E168" s="132" t="s">
        <v>545</v>
      </c>
      <c r="F168" s="133">
        <v>675</v>
      </c>
      <c r="G168" s="132"/>
      <c r="H168" s="132">
        <v>815</v>
      </c>
      <c r="I168" s="134" t="s">
        <v>653</v>
      </c>
      <c r="J168" s="135" t="s">
        <v>631</v>
      </c>
      <c r="K168" s="136">
        <f>H168-F168</f>
        <v>140</v>
      </c>
      <c r="L168" s="137">
        <f>K168/F168</f>
        <v>0.2074074074074074</v>
      </c>
      <c r="M168" s="132" t="s">
        <v>547</v>
      </c>
      <c r="N168" s="138">
        <v>43154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58</v>
      </c>
      <c r="B169" s="140">
        <v>42522</v>
      </c>
      <c r="C169" s="140"/>
      <c r="D169" s="141" t="s">
        <v>654</v>
      </c>
      <c r="E169" s="142" t="s">
        <v>545</v>
      </c>
      <c r="F169" s="143">
        <v>500</v>
      </c>
      <c r="G169" s="143"/>
      <c r="H169" s="144">
        <v>232.5</v>
      </c>
      <c r="I169" s="144" t="s">
        <v>655</v>
      </c>
      <c r="J169" s="145" t="s">
        <v>656</v>
      </c>
      <c r="K169" s="146">
        <f>H169-F169</f>
        <v>-267.5</v>
      </c>
      <c r="L169" s="147">
        <f>K169/F169</f>
        <v>-0.53500000000000003</v>
      </c>
      <c r="M169" s="143" t="s">
        <v>557</v>
      </c>
      <c r="N169" s="140">
        <v>43735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59</v>
      </c>
      <c r="B170" s="130">
        <v>42527</v>
      </c>
      <c r="C170" s="130"/>
      <c r="D170" s="131" t="s">
        <v>503</v>
      </c>
      <c r="E170" s="132" t="s">
        <v>545</v>
      </c>
      <c r="F170" s="133">
        <v>110</v>
      </c>
      <c r="G170" s="132"/>
      <c r="H170" s="132">
        <v>126.5</v>
      </c>
      <c r="I170" s="134">
        <v>125</v>
      </c>
      <c r="J170" s="135" t="s">
        <v>583</v>
      </c>
      <c r="K170" s="136">
        <f>H170-F170</f>
        <v>16.5</v>
      </c>
      <c r="L170" s="137">
        <f>K170/F170</f>
        <v>0.15</v>
      </c>
      <c r="M170" s="132" t="s">
        <v>547</v>
      </c>
      <c r="N170" s="138">
        <v>42552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60</v>
      </c>
      <c r="B171" s="130">
        <v>42538</v>
      </c>
      <c r="C171" s="130"/>
      <c r="D171" s="131" t="s">
        <v>657</v>
      </c>
      <c r="E171" s="132" t="s">
        <v>545</v>
      </c>
      <c r="F171" s="133">
        <v>44</v>
      </c>
      <c r="G171" s="132"/>
      <c r="H171" s="132">
        <v>69.5</v>
      </c>
      <c r="I171" s="134">
        <v>69.5</v>
      </c>
      <c r="J171" s="135" t="s">
        <v>658</v>
      </c>
      <c r="K171" s="136">
        <f>H171-F171</f>
        <v>25.5</v>
      </c>
      <c r="L171" s="137">
        <f>K171/F171</f>
        <v>0.57954545454545459</v>
      </c>
      <c r="M171" s="132" t="s">
        <v>547</v>
      </c>
      <c r="N171" s="138">
        <v>42977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61</v>
      </c>
      <c r="B172" s="130">
        <v>42549</v>
      </c>
      <c r="C172" s="130"/>
      <c r="D172" s="131" t="s">
        <v>659</v>
      </c>
      <c r="E172" s="132" t="s">
        <v>545</v>
      </c>
      <c r="F172" s="133">
        <v>262.5</v>
      </c>
      <c r="G172" s="132"/>
      <c r="H172" s="132">
        <v>340</v>
      </c>
      <c r="I172" s="134">
        <v>333</v>
      </c>
      <c r="J172" s="135" t="s">
        <v>660</v>
      </c>
      <c r="K172" s="136">
        <v>77.5</v>
      </c>
      <c r="L172" s="137">
        <v>0.29523809523809502</v>
      </c>
      <c r="M172" s="132" t="s">
        <v>547</v>
      </c>
      <c r="N172" s="138">
        <v>43017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62</v>
      </c>
      <c r="B173" s="130">
        <v>42549</v>
      </c>
      <c r="C173" s="130"/>
      <c r="D173" s="131" t="s">
        <v>661</v>
      </c>
      <c r="E173" s="132" t="s">
        <v>545</v>
      </c>
      <c r="F173" s="133">
        <v>840</v>
      </c>
      <c r="G173" s="132"/>
      <c r="H173" s="132">
        <v>1230</v>
      </c>
      <c r="I173" s="134">
        <v>1230</v>
      </c>
      <c r="J173" s="135" t="s">
        <v>631</v>
      </c>
      <c r="K173" s="136">
        <v>390</v>
      </c>
      <c r="L173" s="137">
        <v>0.46428571428571402</v>
      </c>
      <c r="M173" s="132" t="s">
        <v>547</v>
      </c>
      <c r="N173" s="138">
        <v>42649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2">
        <v>63</v>
      </c>
      <c r="B174" s="153">
        <v>42556</v>
      </c>
      <c r="C174" s="153"/>
      <c r="D174" s="154" t="s">
        <v>662</v>
      </c>
      <c r="E174" s="155" t="s">
        <v>545</v>
      </c>
      <c r="F174" s="155">
        <v>395</v>
      </c>
      <c r="G174" s="156"/>
      <c r="H174" s="156">
        <f>(468.5+342.5)/2</f>
        <v>405.5</v>
      </c>
      <c r="I174" s="156">
        <v>510</v>
      </c>
      <c r="J174" s="157" t="s">
        <v>663</v>
      </c>
      <c r="K174" s="158">
        <f t="shared" ref="K174:K180" si="33">H174-F174</f>
        <v>10.5</v>
      </c>
      <c r="L174" s="159">
        <f t="shared" ref="L174:L180" si="34">K174/F174</f>
        <v>2.6582278481012658E-2</v>
      </c>
      <c r="M174" s="155" t="s">
        <v>564</v>
      </c>
      <c r="N174" s="153">
        <v>43606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39">
        <v>64</v>
      </c>
      <c r="B175" s="140">
        <v>42584</v>
      </c>
      <c r="C175" s="140"/>
      <c r="D175" s="141" t="s">
        <v>664</v>
      </c>
      <c r="E175" s="142" t="s">
        <v>556</v>
      </c>
      <c r="F175" s="143">
        <f>169.5-12.8</f>
        <v>156.69999999999999</v>
      </c>
      <c r="G175" s="143"/>
      <c r="H175" s="144">
        <v>77</v>
      </c>
      <c r="I175" s="144" t="s">
        <v>665</v>
      </c>
      <c r="J175" s="145" t="s">
        <v>666</v>
      </c>
      <c r="K175" s="146">
        <f t="shared" si="33"/>
        <v>-79.699999999999989</v>
      </c>
      <c r="L175" s="147">
        <f t="shared" si="34"/>
        <v>-0.50861518825781749</v>
      </c>
      <c r="M175" s="143" t="s">
        <v>557</v>
      </c>
      <c r="N175" s="140">
        <v>43522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9">
        <v>65</v>
      </c>
      <c r="B176" s="140">
        <v>42586</v>
      </c>
      <c r="C176" s="140"/>
      <c r="D176" s="141" t="s">
        <v>667</v>
      </c>
      <c r="E176" s="142" t="s">
        <v>545</v>
      </c>
      <c r="F176" s="143">
        <v>400</v>
      </c>
      <c r="G176" s="143"/>
      <c r="H176" s="144">
        <v>305</v>
      </c>
      <c r="I176" s="144">
        <v>475</v>
      </c>
      <c r="J176" s="145" t="s">
        <v>668</v>
      </c>
      <c r="K176" s="146">
        <f t="shared" si="33"/>
        <v>-95</v>
      </c>
      <c r="L176" s="147">
        <f t="shared" si="34"/>
        <v>-0.23749999999999999</v>
      </c>
      <c r="M176" s="143" t="s">
        <v>557</v>
      </c>
      <c r="N176" s="140">
        <v>43606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66</v>
      </c>
      <c r="B177" s="130">
        <v>42593</v>
      </c>
      <c r="C177" s="130"/>
      <c r="D177" s="131" t="s">
        <v>669</v>
      </c>
      <c r="E177" s="132" t="s">
        <v>545</v>
      </c>
      <c r="F177" s="133">
        <v>86.5</v>
      </c>
      <c r="G177" s="132"/>
      <c r="H177" s="132">
        <v>130</v>
      </c>
      <c r="I177" s="134">
        <v>130</v>
      </c>
      <c r="J177" s="135" t="s">
        <v>670</v>
      </c>
      <c r="K177" s="136">
        <f t="shared" si="33"/>
        <v>43.5</v>
      </c>
      <c r="L177" s="137">
        <f t="shared" si="34"/>
        <v>0.50289017341040465</v>
      </c>
      <c r="M177" s="132" t="s">
        <v>547</v>
      </c>
      <c r="N177" s="138">
        <v>43091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67</v>
      </c>
      <c r="B178" s="140">
        <v>42600</v>
      </c>
      <c r="C178" s="140"/>
      <c r="D178" s="141" t="s">
        <v>119</v>
      </c>
      <c r="E178" s="142" t="s">
        <v>545</v>
      </c>
      <c r="F178" s="143">
        <v>133.5</v>
      </c>
      <c r="G178" s="143"/>
      <c r="H178" s="144">
        <v>126.5</v>
      </c>
      <c r="I178" s="144">
        <v>178</v>
      </c>
      <c r="J178" s="145" t="s">
        <v>671</v>
      </c>
      <c r="K178" s="146">
        <f t="shared" si="33"/>
        <v>-7</v>
      </c>
      <c r="L178" s="147">
        <f t="shared" si="34"/>
        <v>-5.2434456928838954E-2</v>
      </c>
      <c r="M178" s="143" t="s">
        <v>557</v>
      </c>
      <c r="N178" s="140">
        <v>42615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68</v>
      </c>
      <c r="B179" s="130">
        <v>42613</v>
      </c>
      <c r="C179" s="130"/>
      <c r="D179" s="131" t="s">
        <v>672</v>
      </c>
      <c r="E179" s="132" t="s">
        <v>545</v>
      </c>
      <c r="F179" s="133">
        <v>560</v>
      </c>
      <c r="G179" s="132"/>
      <c r="H179" s="132">
        <v>725</v>
      </c>
      <c r="I179" s="134">
        <v>725</v>
      </c>
      <c r="J179" s="135" t="s">
        <v>577</v>
      </c>
      <c r="K179" s="136">
        <f t="shared" si="33"/>
        <v>165</v>
      </c>
      <c r="L179" s="137">
        <f t="shared" si="34"/>
        <v>0.29464285714285715</v>
      </c>
      <c r="M179" s="132" t="s">
        <v>547</v>
      </c>
      <c r="N179" s="138">
        <v>42456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69</v>
      </c>
      <c r="B180" s="130">
        <v>42614</v>
      </c>
      <c r="C180" s="130"/>
      <c r="D180" s="131" t="s">
        <v>673</v>
      </c>
      <c r="E180" s="132" t="s">
        <v>545</v>
      </c>
      <c r="F180" s="133">
        <v>160.5</v>
      </c>
      <c r="G180" s="132"/>
      <c r="H180" s="132">
        <v>210</v>
      </c>
      <c r="I180" s="134">
        <v>210</v>
      </c>
      <c r="J180" s="135" t="s">
        <v>577</v>
      </c>
      <c r="K180" s="136">
        <f t="shared" si="33"/>
        <v>49.5</v>
      </c>
      <c r="L180" s="137">
        <f t="shared" si="34"/>
        <v>0.30841121495327101</v>
      </c>
      <c r="M180" s="132" t="s">
        <v>547</v>
      </c>
      <c r="N180" s="138">
        <v>42871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70</v>
      </c>
      <c r="B181" s="130">
        <v>42646</v>
      </c>
      <c r="C181" s="130"/>
      <c r="D181" s="131" t="s">
        <v>396</v>
      </c>
      <c r="E181" s="132" t="s">
        <v>545</v>
      </c>
      <c r="F181" s="133">
        <v>430</v>
      </c>
      <c r="G181" s="132"/>
      <c r="H181" s="132">
        <v>596</v>
      </c>
      <c r="I181" s="134">
        <v>575</v>
      </c>
      <c r="J181" s="135" t="s">
        <v>674</v>
      </c>
      <c r="K181" s="136">
        <v>166</v>
      </c>
      <c r="L181" s="137">
        <v>0.38604651162790699</v>
      </c>
      <c r="M181" s="132" t="s">
        <v>547</v>
      </c>
      <c r="N181" s="138">
        <v>42769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71</v>
      </c>
      <c r="B182" s="130">
        <v>42657</v>
      </c>
      <c r="C182" s="130"/>
      <c r="D182" s="131" t="s">
        <v>675</v>
      </c>
      <c r="E182" s="132" t="s">
        <v>545</v>
      </c>
      <c r="F182" s="133">
        <v>280</v>
      </c>
      <c r="G182" s="132"/>
      <c r="H182" s="132">
        <v>345</v>
      </c>
      <c r="I182" s="134">
        <v>345</v>
      </c>
      <c r="J182" s="135" t="s">
        <v>577</v>
      </c>
      <c r="K182" s="136">
        <f t="shared" ref="K182:K187" si="35">H182-F182</f>
        <v>65</v>
      </c>
      <c r="L182" s="137">
        <f>K182/F182</f>
        <v>0.23214285714285715</v>
      </c>
      <c r="M182" s="132" t="s">
        <v>547</v>
      </c>
      <c r="N182" s="138">
        <v>42814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72</v>
      </c>
      <c r="B183" s="130">
        <v>42657</v>
      </c>
      <c r="C183" s="130"/>
      <c r="D183" s="131" t="s">
        <v>676</v>
      </c>
      <c r="E183" s="132" t="s">
        <v>545</v>
      </c>
      <c r="F183" s="133">
        <v>245</v>
      </c>
      <c r="G183" s="132"/>
      <c r="H183" s="132">
        <v>325.5</v>
      </c>
      <c r="I183" s="134">
        <v>330</v>
      </c>
      <c r="J183" s="135" t="s">
        <v>677</v>
      </c>
      <c r="K183" s="136">
        <f t="shared" si="35"/>
        <v>80.5</v>
      </c>
      <c r="L183" s="137">
        <f>K183/F183</f>
        <v>0.32857142857142857</v>
      </c>
      <c r="M183" s="132" t="s">
        <v>547</v>
      </c>
      <c r="N183" s="138">
        <v>42769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73</v>
      </c>
      <c r="B184" s="130">
        <v>42660</v>
      </c>
      <c r="C184" s="130"/>
      <c r="D184" s="131" t="s">
        <v>678</v>
      </c>
      <c r="E184" s="132" t="s">
        <v>545</v>
      </c>
      <c r="F184" s="133">
        <v>125</v>
      </c>
      <c r="G184" s="132"/>
      <c r="H184" s="132">
        <v>160</v>
      </c>
      <c r="I184" s="134">
        <v>160</v>
      </c>
      <c r="J184" s="135" t="s">
        <v>631</v>
      </c>
      <c r="K184" s="136">
        <f t="shared" si="35"/>
        <v>35</v>
      </c>
      <c r="L184" s="137">
        <v>0.28000000000000003</v>
      </c>
      <c r="M184" s="132" t="s">
        <v>547</v>
      </c>
      <c r="N184" s="138">
        <v>42803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74</v>
      </c>
      <c r="B185" s="130">
        <v>42660</v>
      </c>
      <c r="C185" s="130"/>
      <c r="D185" s="131" t="s">
        <v>679</v>
      </c>
      <c r="E185" s="132" t="s">
        <v>545</v>
      </c>
      <c r="F185" s="133">
        <v>114</v>
      </c>
      <c r="G185" s="132"/>
      <c r="H185" s="132">
        <v>145</v>
      </c>
      <c r="I185" s="134">
        <v>145</v>
      </c>
      <c r="J185" s="135" t="s">
        <v>631</v>
      </c>
      <c r="K185" s="136">
        <f t="shared" si="35"/>
        <v>31</v>
      </c>
      <c r="L185" s="137">
        <f>K185/F185</f>
        <v>0.27192982456140352</v>
      </c>
      <c r="M185" s="132" t="s">
        <v>547</v>
      </c>
      <c r="N185" s="138">
        <v>42859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75</v>
      </c>
      <c r="B186" s="130">
        <v>42660</v>
      </c>
      <c r="C186" s="130"/>
      <c r="D186" s="131" t="s">
        <v>680</v>
      </c>
      <c r="E186" s="132" t="s">
        <v>545</v>
      </c>
      <c r="F186" s="133">
        <v>212</v>
      </c>
      <c r="G186" s="132"/>
      <c r="H186" s="132">
        <v>280</v>
      </c>
      <c r="I186" s="134">
        <v>276</v>
      </c>
      <c r="J186" s="135" t="s">
        <v>681</v>
      </c>
      <c r="K186" s="136">
        <f t="shared" si="35"/>
        <v>68</v>
      </c>
      <c r="L186" s="137">
        <f>K186/F186</f>
        <v>0.32075471698113206</v>
      </c>
      <c r="M186" s="132" t="s">
        <v>547</v>
      </c>
      <c r="N186" s="138">
        <v>42858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76</v>
      </c>
      <c r="B187" s="130">
        <v>42678</v>
      </c>
      <c r="C187" s="130"/>
      <c r="D187" s="131" t="s">
        <v>439</v>
      </c>
      <c r="E187" s="132" t="s">
        <v>545</v>
      </c>
      <c r="F187" s="133">
        <v>155</v>
      </c>
      <c r="G187" s="132"/>
      <c r="H187" s="132">
        <v>210</v>
      </c>
      <c r="I187" s="134">
        <v>210</v>
      </c>
      <c r="J187" s="135" t="s">
        <v>682</v>
      </c>
      <c r="K187" s="136">
        <f t="shared" si="35"/>
        <v>55</v>
      </c>
      <c r="L187" s="137">
        <f>K187/F187</f>
        <v>0.35483870967741937</v>
      </c>
      <c r="M187" s="132" t="s">
        <v>547</v>
      </c>
      <c r="N187" s="138">
        <v>42944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77</v>
      </c>
      <c r="B188" s="140">
        <v>42710</v>
      </c>
      <c r="C188" s="140"/>
      <c r="D188" s="141" t="s">
        <v>683</v>
      </c>
      <c r="E188" s="142" t="s">
        <v>545</v>
      </c>
      <c r="F188" s="143">
        <v>150.5</v>
      </c>
      <c r="G188" s="143"/>
      <c r="H188" s="144">
        <v>72.5</v>
      </c>
      <c r="I188" s="144">
        <v>174</v>
      </c>
      <c r="J188" s="145" t="s">
        <v>684</v>
      </c>
      <c r="K188" s="146">
        <v>-78</v>
      </c>
      <c r="L188" s="147">
        <v>-0.51827242524916906</v>
      </c>
      <c r="M188" s="143" t="s">
        <v>557</v>
      </c>
      <c r="N188" s="140">
        <v>43333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78</v>
      </c>
      <c r="B189" s="130">
        <v>42712</v>
      </c>
      <c r="C189" s="130"/>
      <c r="D189" s="131" t="s">
        <v>685</v>
      </c>
      <c r="E189" s="132" t="s">
        <v>545</v>
      </c>
      <c r="F189" s="133">
        <v>380</v>
      </c>
      <c r="G189" s="132"/>
      <c r="H189" s="132">
        <v>478</v>
      </c>
      <c r="I189" s="134">
        <v>468</v>
      </c>
      <c r="J189" s="135" t="s">
        <v>631</v>
      </c>
      <c r="K189" s="136">
        <f>H189-F189</f>
        <v>98</v>
      </c>
      <c r="L189" s="137">
        <f>K189/F189</f>
        <v>0.25789473684210529</v>
      </c>
      <c r="M189" s="132" t="s">
        <v>547</v>
      </c>
      <c r="N189" s="138">
        <v>43025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79</v>
      </c>
      <c r="B190" s="130">
        <v>42734</v>
      </c>
      <c r="C190" s="130"/>
      <c r="D190" s="131" t="s">
        <v>118</v>
      </c>
      <c r="E190" s="132" t="s">
        <v>545</v>
      </c>
      <c r="F190" s="133">
        <v>305</v>
      </c>
      <c r="G190" s="132"/>
      <c r="H190" s="132">
        <v>375</v>
      </c>
      <c r="I190" s="134">
        <v>375</v>
      </c>
      <c r="J190" s="135" t="s">
        <v>631</v>
      </c>
      <c r="K190" s="136">
        <f>H190-F190</f>
        <v>70</v>
      </c>
      <c r="L190" s="137">
        <f>K190/F190</f>
        <v>0.22950819672131148</v>
      </c>
      <c r="M190" s="132" t="s">
        <v>547</v>
      </c>
      <c r="N190" s="138">
        <v>42768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80</v>
      </c>
      <c r="B191" s="130">
        <v>42739</v>
      </c>
      <c r="C191" s="130"/>
      <c r="D191" s="131" t="s">
        <v>102</v>
      </c>
      <c r="E191" s="132" t="s">
        <v>545</v>
      </c>
      <c r="F191" s="133">
        <v>99.5</v>
      </c>
      <c r="G191" s="132"/>
      <c r="H191" s="132">
        <v>158</v>
      </c>
      <c r="I191" s="134">
        <v>158</v>
      </c>
      <c r="J191" s="135" t="s">
        <v>631</v>
      </c>
      <c r="K191" s="136">
        <f>H191-F191</f>
        <v>58.5</v>
      </c>
      <c r="L191" s="137">
        <f>K191/F191</f>
        <v>0.5879396984924623</v>
      </c>
      <c r="M191" s="132" t="s">
        <v>547</v>
      </c>
      <c r="N191" s="138">
        <v>42898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81</v>
      </c>
      <c r="B192" s="130">
        <v>42739</v>
      </c>
      <c r="C192" s="130"/>
      <c r="D192" s="131" t="s">
        <v>102</v>
      </c>
      <c r="E192" s="132" t="s">
        <v>545</v>
      </c>
      <c r="F192" s="133">
        <v>99.5</v>
      </c>
      <c r="G192" s="132"/>
      <c r="H192" s="132">
        <v>158</v>
      </c>
      <c r="I192" s="134">
        <v>158</v>
      </c>
      <c r="J192" s="135" t="s">
        <v>631</v>
      </c>
      <c r="K192" s="136">
        <v>58.5</v>
      </c>
      <c r="L192" s="137">
        <v>0.58793969849246197</v>
      </c>
      <c r="M192" s="132" t="s">
        <v>547</v>
      </c>
      <c r="N192" s="138">
        <v>42898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82</v>
      </c>
      <c r="B193" s="130">
        <v>42786</v>
      </c>
      <c r="C193" s="130"/>
      <c r="D193" s="131" t="s">
        <v>205</v>
      </c>
      <c r="E193" s="132" t="s">
        <v>545</v>
      </c>
      <c r="F193" s="133">
        <v>140.5</v>
      </c>
      <c r="G193" s="132"/>
      <c r="H193" s="132">
        <v>220</v>
      </c>
      <c r="I193" s="134">
        <v>220</v>
      </c>
      <c r="J193" s="135" t="s">
        <v>631</v>
      </c>
      <c r="K193" s="136">
        <f>H193-F193</f>
        <v>79.5</v>
      </c>
      <c r="L193" s="137">
        <f>K193/F193</f>
        <v>0.5658362989323843</v>
      </c>
      <c r="M193" s="132" t="s">
        <v>547</v>
      </c>
      <c r="N193" s="138">
        <v>42864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83</v>
      </c>
      <c r="B194" s="130">
        <v>42786</v>
      </c>
      <c r="C194" s="130"/>
      <c r="D194" s="131" t="s">
        <v>686</v>
      </c>
      <c r="E194" s="132" t="s">
        <v>545</v>
      </c>
      <c r="F194" s="133">
        <v>202.5</v>
      </c>
      <c r="G194" s="132"/>
      <c r="H194" s="132">
        <v>234</v>
      </c>
      <c r="I194" s="134">
        <v>234</v>
      </c>
      <c r="J194" s="135" t="s">
        <v>631</v>
      </c>
      <c r="K194" s="136">
        <v>31.5</v>
      </c>
      <c r="L194" s="137">
        <v>0.155555555555556</v>
      </c>
      <c r="M194" s="132" t="s">
        <v>547</v>
      </c>
      <c r="N194" s="138">
        <v>42836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84</v>
      </c>
      <c r="B195" s="130">
        <v>42818</v>
      </c>
      <c r="C195" s="130"/>
      <c r="D195" s="131" t="s">
        <v>687</v>
      </c>
      <c r="E195" s="132" t="s">
        <v>545</v>
      </c>
      <c r="F195" s="133">
        <v>300.5</v>
      </c>
      <c r="G195" s="132"/>
      <c r="H195" s="132">
        <v>417.5</v>
      </c>
      <c r="I195" s="134">
        <v>420</v>
      </c>
      <c r="J195" s="135" t="s">
        <v>688</v>
      </c>
      <c r="K195" s="136">
        <f>H195-F195</f>
        <v>117</v>
      </c>
      <c r="L195" s="137">
        <f>K195/F195</f>
        <v>0.38935108153078202</v>
      </c>
      <c r="M195" s="132" t="s">
        <v>547</v>
      </c>
      <c r="N195" s="138">
        <v>43070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85</v>
      </c>
      <c r="B196" s="130">
        <v>42818</v>
      </c>
      <c r="C196" s="130"/>
      <c r="D196" s="131" t="s">
        <v>661</v>
      </c>
      <c r="E196" s="132" t="s">
        <v>545</v>
      </c>
      <c r="F196" s="133">
        <v>850</v>
      </c>
      <c r="G196" s="132"/>
      <c r="H196" s="132">
        <v>1042.5</v>
      </c>
      <c r="I196" s="134">
        <v>1023</v>
      </c>
      <c r="J196" s="135" t="s">
        <v>689</v>
      </c>
      <c r="K196" s="136">
        <v>192.5</v>
      </c>
      <c r="L196" s="137">
        <v>0.22647058823529401</v>
      </c>
      <c r="M196" s="132" t="s">
        <v>547</v>
      </c>
      <c r="N196" s="138">
        <v>42830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86</v>
      </c>
      <c r="B197" s="130">
        <v>42830</v>
      </c>
      <c r="C197" s="130"/>
      <c r="D197" s="131" t="s">
        <v>465</v>
      </c>
      <c r="E197" s="132" t="s">
        <v>545</v>
      </c>
      <c r="F197" s="133">
        <v>785</v>
      </c>
      <c r="G197" s="132"/>
      <c r="H197" s="132">
        <v>930</v>
      </c>
      <c r="I197" s="134">
        <v>920</v>
      </c>
      <c r="J197" s="135" t="s">
        <v>690</v>
      </c>
      <c r="K197" s="136">
        <f>H197-F197</f>
        <v>145</v>
      </c>
      <c r="L197" s="137">
        <f>K197/F197</f>
        <v>0.18471337579617833</v>
      </c>
      <c r="M197" s="132" t="s">
        <v>547</v>
      </c>
      <c r="N197" s="138">
        <v>42976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87</v>
      </c>
      <c r="B198" s="140">
        <v>42831</v>
      </c>
      <c r="C198" s="140"/>
      <c r="D198" s="141" t="s">
        <v>691</v>
      </c>
      <c r="E198" s="142" t="s">
        <v>545</v>
      </c>
      <c r="F198" s="143">
        <v>40</v>
      </c>
      <c r="G198" s="143"/>
      <c r="H198" s="144">
        <v>13.1</v>
      </c>
      <c r="I198" s="144">
        <v>60</v>
      </c>
      <c r="J198" s="145" t="s">
        <v>692</v>
      </c>
      <c r="K198" s="146">
        <v>-26.9</v>
      </c>
      <c r="L198" s="147">
        <v>-0.67249999999999999</v>
      </c>
      <c r="M198" s="143" t="s">
        <v>557</v>
      </c>
      <c r="N198" s="140">
        <v>43138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88</v>
      </c>
      <c r="B199" s="130">
        <v>42837</v>
      </c>
      <c r="C199" s="130"/>
      <c r="D199" s="131" t="s">
        <v>100</v>
      </c>
      <c r="E199" s="132" t="s">
        <v>545</v>
      </c>
      <c r="F199" s="133">
        <v>289.5</v>
      </c>
      <c r="G199" s="132"/>
      <c r="H199" s="132">
        <v>354</v>
      </c>
      <c r="I199" s="134">
        <v>360</v>
      </c>
      <c r="J199" s="135" t="s">
        <v>693</v>
      </c>
      <c r="K199" s="136">
        <f t="shared" ref="K199:K207" si="36">H199-F199</f>
        <v>64.5</v>
      </c>
      <c r="L199" s="137">
        <f t="shared" ref="L199:L207" si="37">K199/F199</f>
        <v>0.22279792746113988</v>
      </c>
      <c r="M199" s="132" t="s">
        <v>547</v>
      </c>
      <c r="N199" s="138">
        <v>43040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89</v>
      </c>
      <c r="B200" s="130">
        <v>42845</v>
      </c>
      <c r="C200" s="130"/>
      <c r="D200" s="131" t="s">
        <v>413</v>
      </c>
      <c r="E200" s="132" t="s">
        <v>545</v>
      </c>
      <c r="F200" s="133">
        <v>700</v>
      </c>
      <c r="G200" s="132"/>
      <c r="H200" s="132">
        <v>840</v>
      </c>
      <c r="I200" s="134">
        <v>840</v>
      </c>
      <c r="J200" s="135" t="s">
        <v>694</v>
      </c>
      <c r="K200" s="136">
        <f t="shared" si="36"/>
        <v>140</v>
      </c>
      <c r="L200" s="137">
        <f t="shared" si="37"/>
        <v>0.2</v>
      </c>
      <c r="M200" s="132" t="s">
        <v>547</v>
      </c>
      <c r="N200" s="138">
        <v>42893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90</v>
      </c>
      <c r="B201" s="130">
        <v>42887</v>
      </c>
      <c r="C201" s="130"/>
      <c r="D201" s="131" t="s">
        <v>695</v>
      </c>
      <c r="E201" s="132" t="s">
        <v>545</v>
      </c>
      <c r="F201" s="133">
        <v>130</v>
      </c>
      <c r="G201" s="132"/>
      <c r="H201" s="132">
        <v>144.25</v>
      </c>
      <c r="I201" s="134">
        <v>170</v>
      </c>
      <c r="J201" s="135" t="s">
        <v>696</v>
      </c>
      <c r="K201" s="136">
        <f t="shared" si="36"/>
        <v>14.25</v>
      </c>
      <c r="L201" s="137">
        <f t="shared" si="37"/>
        <v>0.10961538461538461</v>
      </c>
      <c r="M201" s="132" t="s">
        <v>547</v>
      </c>
      <c r="N201" s="138">
        <v>43675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91</v>
      </c>
      <c r="B202" s="130">
        <v>42901</v>
      </c>
      <c r="C202" s="130"/>
      <c r="D202" s="131" t="s">
        <v>697</v>
      </c>
      <c r="E202" s="132" t="s">
        <v>545</v>
      </c>
      <c r="F202" s="133">
        <v>214.5</v>
      </c>
      <c r="G202" s="132"/>
      <c r="H202" s="132">
        <v>262</v>
      </c>
      <c r="I202" s="134">
        <v>262</v>
      </c>
      <c r="J202" s="135" t="s">
        <v>566</v>
      </c>
      <c r="K202" s="136">
        <f t="shared" si="36"/>
        <v>47.5</v>
      </c>
      <c r="L202" s="137">
        <f t="shared" si="37"/>
        <v>0.22144522144522144</v>
      </c>
      <c r="M202" s="132" t="s">
        <v>547</v>
      </c>
      <c r="N202" s="138">
        <v>42977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92</v>
      </c>
      <c r="B203" s="161">
        <v>42933</v>
      </c>
      <c r="C203" s="161"/>
      <c r="D203" s="162" t="s">
        <v>698</v>
      </c>
      <c r="E203" s="163" t="s">
        <v>545</v>
      </c>
      <c r="F203" s="164">
        <v>370</v>
      </c>
      <c r="G203" s="163"/>
      <c r="H203" s="163">
        <v>447.5</v>
      </c>
      <c r="I203" s="165">
        <v>450</v>
      </c>
      <c r="J203" s="166" t="s">
        <v>631</v>
      </c>
      <c r="K203" s="136">
        <f t="shared" si="36"/>
        <v>77.5</v>
      </c>
      <c r="L203" s="167">
        <f t="shared" si="37"/>
        <v>0.20945945945945946</v>
      </c>
      <c r="M203" s="163" t="s">
        <v>547</v>
      </c>
      <c r="N203" s="168">
        <v>43035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93</v>
      </c>
      <c r="B204" s="161">
        <v>42943</v>
      </c>
      <c r="C204" s="161"/>
      <c r="D204" s="162" t="s">
        <v>203</v>
      </c>
      <c r="E204" s="163" t="s">
        <v>545</v>
      </c>
      <c r="F204" s="164">
        <v>657.5</v>
      </c>
      <c r="G204" s="163"/>
      <c r="H204" s="163">
        <v>825</v>
      </c>
      <c r="I204" s="165">
        <v>820</v>
      </c>
      <c r="J204" s="166" t="s">
        <v>631</v>
      </c>
      <c r="K204" s="136">
        <f t="shared" si="36"/>
        <v>167.5</v>
      </c>
      <c r="L204" s="167">
        <f t="shared" si="37"/>
        <v>0.25475285171102663</v>
      </c>
      <c r="M204" s="163" t="s">
        <v>547</v>
      </c>
      <c r="N204" s="168">
        <v>43090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94</v>
      </c>
      <c r="B205" s="130">
        <v>42964</v>
      </c>
      <c r="C205" s="130"/>
      <c r="D205" s="131" t="s">
        <v>374</v>
      </c>
      <c r="E205" s="132" t="s">
        <v>545</v>
      </c>
      <c r="F205" s="133">
        <v>605</v>
      </c>
      <c r="G205" s="132"/>
      <c r="H205" s="132">
        <v>750</v>
      </c>
      <c r="I205" s="134">
        <v>750</v>
      </c>
      <c r="J205" s="135" t="s">
        <v>690</v>
      </c>
      <c r="K205" s="136">
        <f t="shared" si="36"/>
        <v>145</v>
      </c>
      <c r="L205" s="137">
        <f t="shared" si="37"/>
        <v>0.23966942148760331</v>
      </c>
      <c r="M205" s="132" t="s">
        <v>547</v>
      </c>
      <c r="N205" s="138">
        <v>43027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39">
        <v>95</v>
      </c>
      <c r="B206" s="140">
        <v>42979</v>
      </c>
      <c r="C206" s="140"/>
      <c r="D206" s="148" t="s">
        <v>699</v>
      </c>
      <c r="E206" s="143" t="s">
        <v>545</v>
      </c>
      <c r="F206" s="143">
        <v>255</v>
      </c>
      <c r="G206" s="144"/>
      <c r="H206" s="144">
        <v>217.25</v>
      </c>
      <c r="I206" s="144">
        <v>320</v>
      </c>
      <c r="J206" s="145" t="s">
        <v>700</v>
      </c>
      <c r="K206" s="146">
        <f t="shared" si="36"/>
        <v>-37.75</v>
      </c>
      <c r="L206" s="149">
        <f t="shared" si="37"/>
        <v>-0.14803921568627451</v>
      </c>
      <c r="M206" s="143" t="s">
        <v>557</v>
      </c>
      <c r="N206" s="140">
        <v>43661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96</v>
      </c>
      <c r="B207" s="130">
        <v>42997</v>
      </c>
      <c r="C207" s="130"/>
      <c r="D207" s="131" t="s">
        <v>701</v>
      </c>
      <c r="E207" s="132" t="s">
        <v>545</v>
      </c>
      <c r="F207" s="133">
        <v>215</v>
      </c>
      <c r="G207" s="132"/>
      <c r="H207" s="132">
        <v>258</v>
      </c>
      <c r="I207" s="134">
        <v>258</v>
      </c>
      <c r="J207" s="135" t="s">
        <v>631</v>
      </c>
      <c r="K207" s="136">
        <f t="shared" si="36"/>
        <v>43</v>
      </c>
      <c r="L207" s="137">
        <f t="shared" si="37"/>
        <v>0.2</v>
      </c>
      <c r="M207" s="132" t="s">
        <v>547</v>
      </c>
      <c r="N207" s="138">
        <v>43040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97</v>
      </c>
      <c r="B208" s="130">
        <v>42997</v>
      </c>
      <c r="C208" s="130"/>
      <c r="D208" s="131" t="s">
        <v>701</v>
      </c>
      <c r="E208" s="132" t="s">
        <v>545</v>
      </c>
      <c r="F208" s="133">
        <v>215</v>
      </c>
      <c r="G208" s="132"/>
      <c r="H208" s="132">
        <v>258</v>
      </c>
      <c r="I208" s="134">
        <v>258</v>
      </c>
      <c r="J208" s="166" t="s">
        <v>631</v>
      </c>
      <c r="K208" s="136">
        <v>43</v>
      </c>
      <c r="L208" s="137">
        <v>0.2</v>
      </c>
      <c r="M208" s="132" t="s">
        <v>547</v>
      </c>
      <c r="N208" s="138">
        <v>43040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98</v>
      </c>
      <c r="B209" s="161">
        <v>42998</v>
      </c>
      <c r="C209" s="161"/>
      <c r="D209" s="162" t="s">
        <v>702</v>
      </c>
      <c r="E209" s="163" t="s">
        <v>545</v>
      </c>
      <c r="F209" s="133">
        <v>75</v>
      </c>
      <c r="G209" s="163"/>
      <c r="H209" s="163">
        <v>90</v>
      </c>
      <c r="I209" s="165">
        <v>90</v>
      </c>
      <c r="J209" s="135" t="s">
        <v>703</v>
      </c>
      <c r="K209" s="136">
        <f t="shared" ref="K209:K214" si="38">H209-F209</f>
        <v>15</v>
      </c>
      <c r="L209" s="137">
        <f t="shared" ref="L209:L214" si="39">K209/F209</f>
        <v>0.2</v>
      </c>
      <c r="M209" s="132" t="s">
        <v>547</v>
      </c>
      <c r="N209" s="138">
        <v>43019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99</v>
      </c>
      <c r="B210" s="161">
        <v>43011</v>
      </c>
      <c r="C210" s="161"/>
      <c r="D210" s="162" t="s">
        <v>704</v>
      </c>
      <c r="E210" s="163" t="s">
        <v>545</v>
      </c>
      <c r="F210" s="164">
        <v>315</v>
      </c>
      <c r="G210" s="163"/>
      <c r="H210" s="163">
        <v>392</v>
      </c>
      <c r="I210" s="165">
        <v>384</v>
      </c>
      <c r="J210" s="166" t="s">
        <v>705</v>
      </c>
      <c r="K210" s="136">
        <f t="shared" si="38"/>
        <v>77</v>
      </c>
      <c r="L210" s="167">
        <f t="shared" si="39"/>
        <v>0.24444444444444444</v>
      </c>
      <c r="M210" s="163" t="s">
        <v>547</v>
      </c>
      <c r="N210" s="168">
        <v>43017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100</v>
      </c>
      <c r="B211" s="161">
        <v>43013</v>
      </c>
      <c r="C211" s="161"/>
      <c r="D211" s="162" t="s">
        <v>443</v>
      </c>
      <c r="E211" s="163" t="s">
        <v>545</v>
      </c>
      <c r="F211" s="164">
        <v>145</v>
      </c>
      <c r="G211" s="163"/>
      <c r="H211" s="163">
        <v>179</v>
      </c>
      <c r="I211" s="165">
        <v>180</v>
      </c>
      <c r="J211" s="166" t="s">
        <v>706</v>
      </c>
      <c r="K211" s="136">
        <f t="shared" si="38"/>
        <v>34</v>
      </c>
      <c r="L211" s="167">
        <f t="shared" si="39"/>
        <v>0.23448275862068965</v>
      </c>
      <c r="M211" s="163" t="s">
        <v>547</v>
      </c>
      <c r="N211" s="168">
        <v>43025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101</v>
      </c>
      <c r="B212" s="161">
        <v>43014</v>
      </c>
      <c r="C212" s="161"/>
      <c r="D212" s="162" t="s">
        <v>349</v>
      </c>
      <c r="E212" s="163" t="s">
        <v>545</v>
      </c>
      <c r="F212" s="164">
        <v>256</v>
      </c>
      <c r="G212" s="163"/>
      <c r="H212" s="163">
        <v>323</v>
      </c>
      <c r="I212" s="165">
        <v>320</v>
      </c>
      <c r="J212" s="166" t="s">
        <v>631</v>
      </c>
      <c r="K212" s="136">
        <f t="shared" si="38"/>
        <v>67</v>
      </c>
      <c r="L212" s="167">
        <f t="shared" si="39"/>
        <v>0.26171875</v>
      </c>
      <c r="M212" s="163" t="s">
        <v>547</v>
      </c>
      <c r="N212" s="168">
        <v>43067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102</v>
      </c>
      <c r="B213" s="161">
        <v>43017</v>
      </c>
      <c r="C213" s="161"/>
      <c r="D213" s="162" t="s">
        <v>363</v>
      </c>
      <c r="E213" s="163" t="s">
        <v>545</v>
      </c>
      <c r="F213" s="164">
        <v>137.5</v>
      </c>
      <c r="G213" s="163"/>
      <c r="H213" s="163">
        <v>184</v>
      </c>
      <c r="I213" s="165">
        <v>183</v>
      </c>
      <c r="J213" s="166" t="s">
        <v>707</v>
      </c>
      <c r="K213" s="136">
        <f t="shared" si="38"/>
        <v>46.5</v>
      </c>
      <c r="L213" s="167">
        <f t="shared" si="39"/>
        <v>0.33818181818181819</v>
      </c>
      <c r="M213" s="163" t="s">
        <v>547</v>
      </c>
      <c r="N213" s="168">
        <v>43108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103</v>
      </c>
      <c r="B214" s="161">
        <v>43018</v>
      </c>
      <c r="C214" s="161"/>
      <c r="D214" s="162" t="s">
        <v>708</v>
      </c>
      <c r="E214" s="163" t="s">
        <v>545</v>
      </c>
      <c r="F214" s="164">
        <v>125.5</v>
      </c>
      <c r="G214" s="163"/>
      <c r="H214" s="163">
        <v>158</v>
      </c>
      <c r="I214" s="165">
        <v>155</v>
      </c>
      <c r="J214" s="166" t="s">
        <v>709</v>
      </c>
      <c r="K214" s="136">
        <f t="shared" si="38"/>
        <v>32.5</v>
      </c>
      <c r="L214" s="167">
        <f t="shared" si="39"/>
        <v>0.25896414342629481</v>
      </c>
      <c r="M214" s="163" t="s">
        <v>547</v>
      </c>
      <c r="N214" s="168">
        <v>43067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104</v>
      </c>
      <c r="B215" s="161">
        <v>43018</v>
      </c>
      <c r="C215" s="161"/>
      <c r="D215" s="162" t="s">
        <v>710</v>
      </c>
      <c r="E215" s="163" t="s">
        <v>545</v>
      </c>
      <c r="F215" s="164">
        <v>895</v>
      </c>
      <c r="G215" s="163"/>
      <c r="H215" s="163">
        <v>1122.5</v>
      </c>
      <c r="I215" s="165">
        <v>1078</v>
      </c>
      <c r="J215" s="166" t="s">
        <v>711</v>
      </c>
      <c r="K215" s="136">
        <v>227.5</v>
      </c>
      <c r="L215" s="167">
        <v>0.25418994413407803</v>
      </c>
      <c r="M215" s="163" t="s">
        <v>547</v>
      </c>
      <c r="N215" s="168">
        <v>43117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105</v>
      </c>
      <c r="B216" s="161">
        <v>43020</v>
      </c>
      <c r="C216" s="161"/>
      <c r="D216" s="162" t="s">
        <v>358</v>
      </c>
      <c r="E216" s="163" t="s">
        <v>545</v>
      </c>
      <c r="F216" s="164">
        <v>525</v>
      </c>
      <c r="G216" s="163"/>
      <c r="H216" s="163">
        <v>629</v>
      </c>
      <c r="I216" s="165">
        <v>629</v>
      </c>
      <c r="J216" s="166" t="s">
        <v>631</v>
      </c>
      <c r="K216" s="136">
        <v>104</v>
      </c>
      <c r="L216" s="167">
        <v>0.19809523809523799</v>
      </c>
      <c r="M216" s="163" t="s">
        <v>547</v>
      </c>
      <c r="N216" s="168">
        <v>43119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106</v>
      </c>
      <c r="B217" s="161">
        <v>43046</v>
      </c>
      <c r="C217" s="161"/>
      <c r="D217" s="162" t="s">
        <v>391</v>
      </c>
      <c r="E217" s="163" t="s">
        <v>545</v>
      </c>
      <c r="F217" s="164">
        <v>740</v>
      </c>
      <c r="G217" s="163"/>
      <c r="H217" s="163">
        <v>892.5</v>
      </c>
      <c r="I217" s="165">
        <v>900</v>
      </c>
      <c r="J217" s="166" t="s">
        <v>712</v>
      </c>
      <c r="K217" s="136">
        <f>H217-F217</f>
        <v>152.5</v>
      </c>
      <c r="L217" s="167">
        <f>K217/F217</f>
        <v>0.20608108108108109</v>
      </c>
      <c r="M217" s="163" t="s">
        <v>547</v>
      </c>
      <c r="N217" s="168">
        <v>43052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107</v>
      </c>
      <c r="B218" s="130">
        <v>43073</v>
      </c>
      <c r="C218" s="130"/>
      <c r="D218" s="131" t="s">
        <v>713</v>
      </c>
      <c r="E218" s="132" t="s">
        <v>545</v>
      </c>
      <c r="F218" s="133">
        <v>118.5</v>
      </c>
      <c r="G218" s="132"/>
      <c r="H218" s="132">
        <v>143.5</v>
      </c>
      <c r="I218" s="134">
        <v>145</v>
      </c>
      <c r="J218" s="135" t="s">
        <v>714</v>
      </c>
      <c r="K218" s="136">
        <f>H218-F218</f>
        <v>25</v>
      </c>
      <c r="L218" s="137">
        <f>K218/F218</f>
        <v>0.2109704641350211</v>
      </c>
      <c r="M218" s="132" t="s">
        <v>547</v>
      </c>
      <c r="N218" s="138">
        <v>43097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39">
        <v>108</v>
      </c>
      <c r="B219" s="140">
        <v>43090</v>
      </c>
      <c r="C219" s="140"/>
      <c r="D219" s="141" t="s">
        <v>418</v>
      </c>
      <c r="E219" s="142" t="s">
        <v>545</v>
      </c>
      <c r="F219" s="143">
        <v>715</v>
      </c>
      <c r="G219" s="143"/>
      <c r="H219" s="144">
        <v>500</v>
      </c>
      <c r="I219" s="144">
        <v>872</v>
      </c>
      <c r="J219" s="145" t="s">
        <v>715</v>
      </c>
      <c r="K219" s="146">
        <f>H219-F219</f>
        <v>-215</v>
      </c>
      <c r="L219" s="147">
        <f>K219/F219</f>
        <v>-0.30069930069930068</v>
      </c>
      <c r="M219" s="143" t="s">
        <v>557</v>
      </c>
      <c r="N219" s="140">
        <v>43670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109</v>
      </c>
      <c r="B220" s="130">
        <v>43098</v>
      </c>
      <c r="C220" s="130"/>
      <c r="D220" s="131" t="s">
        <v>704</v>
      </c>
      <c r="E220" s="132" t="s">
        <v>545</v>
      </c>
      <c r="F220" s="133">
        <v>435</v>
      </c>
      <c r="G220" s="132"/>
      <c r="H220" s="132">
        <v>542.5</v>
      </c>
      <c r="I220" s="134">
        <v>539</v>
      </c>
      <c r="J220" s="135" t="s">
        <v>631</v>
      </c>
      <c r="K220" s="136">
        <v>107.5</v>
      </c>
      <c r="L220" s="137">
        <v>0.247126436781609</v>
      </c>
      <c r="M220" s="132" t="s">
        <v>547</v>
      </c>
      <c r="N220" s="138">
        <v>43206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110</v>
      </c>
      <c r="B221" s="130">
        <v>43098</v>
      </c>
      <c r="C221" s="130"/>
      <c r="D221" s="131" t="s">
        <v>517</v>
      </c>
      <c r="E221" s="132" t="s">
        <v>545</v>
      </c>
      <c r="F221" s="133">
        <v>885</v>
      </c>
      <c r="G221" s="132"/>
      <c r="H221" s="132">
        <v>1090</v>
      </c>
      <c r="I221" s="134">
        <v>1084</v>
      </c>
      <c r="J221" s="135" t="s">
        <v>631</v>
      </c>
      <c r="K221" s="136">
        <v>205</v>
      </c>
      <c r="L221" s="137">
        <v>0.23163841807909599</v>
      </c>
      <c r="M221" s="132" t="s">
        <v>547</v>
      </c>
      <c r="N221" s="138">
        <v>43213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9">
        <v>111</v>
      </c>
      <c r="B222" s="170">
        <v>43192</v>
      </c>
      <c r="C222" s="170"/>
      <c r="D222" s="148" t="s">
        <v>716</v>
      </c>
      <c r="E222" s="143" t="s">
        <v>545</v>
      </c>
      <c r="F222" s="171">
        <v>478.5</v>
      </c>
      <c r="G222" s="143"/>
      <c r="H222" s="143">
        <v>442</v>
      </c>
      <c r="I222" s="144">
        <v>613</v>
      </c>
      <c r="J222" s="145" t="s">
        <v>717</v>
      </c>
      <c r="K222" s="146">
        <f>H222-F222</f>
        <v>-36.5</v>
      </c>
      <c r="L222" s="147">
        <f>K222/F222</f>
        <v>-7.6280041797283177E-2</v>
      </c>
      <c r="M222" s="143" t="s">
        <v>557</v>
      </c>
      <c r="N222" s="140">
        <v>43762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39">
        <v>112</v>
      </c>
      <c r="B223" s="140">
        <v>43194</v>
      </c>
      <c r="C223" s="140"/>
      <c r="D223" s="141" t="s">
        <v>718</v>
      </c>
      <c r="E223" s="142" t="s">
        <v>545</v>
      </c>
      <c r="F223" s="143">
        <f>141.5-7.3</f>
        <v>134.19999999999999</v>
      </c>
      <c r="G223" s="143"/>
      <c r="H223" s="144">
        <v>77</v>
      </c>
      <c r="I223" s="144">
        <v>180</v>
      </c>
      <c r="J223" s="145" t="s">
        <v>719</v>
      </c>
      <c r="K223" s="146">
        <f>H223-F223</f>
        <v>-57.199999999999989</v>
      </c>
      <c r="L223" s="147">
        <f>K223/F223</f>
        <v>-0.42622950819672129</v>
      </c>
      <c r="M223" s="143" t="s">
        <v>557</v>
      </c>
      <c r="N223" s="140">
        <v>43522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39">
        <v>113</v>
      </c>
      <c r="B224" s="140">
        <v>43209</v>
      </c>
      <c r="C224" s="140"/>
      <c r="D224" s="141" t="s">
        <v>720</v>
      </c>
      <c r="E224" s="142" t="s">
        <v>545</v>
      </c>
      <c r="F224" s="143">
        <v>430</v>
      </c>
      <c r="G224" s="143"/>
      <c r="H224" s="144">
        <v>220</v>
      </c>
      <c r="I224" s="144">
        <v>537</v>
      </c>
      <c r="J224" s="145" t="s">
        <v>721</v>
      </c>
      <c r="K224" s="146">
        <f>H224-F224</f>
        <v>-210</v>
      </c>
      <c r="L224" s="147">
        <f>K224/F224</f>
        <v>-0.48837209302325579</v>
      </c>
      <c r="M224" s="143" t="s">
        <v>557</v>
      </c>
      <c r="N224" s="140">
        <v>43252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114</v>
      </c>
      <c r="B225" s="161">
        <v>43220</v>
      </c>
      <c r="C225" s="161"/>
      <c r="D225" s="162" t="s">
        <v>722</v>
      </c>
      <c r="E225" s="163" t="s">
        <v>545</v>
      </c>
      <c r="F225" s="163">
        <v>153.5</v>
      </c>
      <c r="G225" s="163"/>
      <c r="H225" s="163">
        <v>196</v>
      </c>
      <c r="I225" s="165">
        <v>196</v>
      </c>
      <c r="J225" s="135" t="s">
        <v>723</v>
      </c>
      <c r="K225" s="136">
        <f>H225-F225</f>
        <v>42.5</v>
      </c>
      <c r="L225" s="137">
        <f>K225/F225</f>
        <v>0.27687296416938112</v>
      </c>
      <c r="M225" s="132" t="s">
        <v>547</v>
      </c>
      <c r="N225" s="138">
        <v>43605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39">
        <v>115</v>
      </c>
      <c r="B226" s="140">
        <v>43306</v>
      </c>
      <c r="C226" s="140"/>
      <c r="D226" s="141" t="s">
        <v>691</v>
      </c>
      <c r="E226" s="142" t="s">
        <v>545</v>
      </c>
      <c r="F226" s="143">
        <v>27.5</v>
      </c>
      <c r="G226" s="143"/>
      <c r="H226" s="144">
        <v>13.1</v>
      </c>
      <c r="I226" s="144">
        <v>60</v>
      </c>
      <c r="J226" s="145" t="s">
        <v>724</v>
      </c>
      <c r="K226" s="146">
        <v>-14.4</v>
      </c>
      <c r="L226" s="147">
        <v>-0.52363636363636401</v>
      </c>
      <c r="M226" s="143" t="s">
        <v>557</v>
      </c>
      <c r="N226" s="140">
        <v>43138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9">
        <v>116</v>
      </c>
      <c r="B227" s="170">
        <v>43318</v>
      </c>
      <c r="C227" s="170"/>
      <c r="D227" s="148" t="s">
        <v>725</v>
      </c>
      <c r="E227" s="143" t="s">
        <v>545</v>
      </c>
      <c r="F227" s="143">
        <v>148.5</v>
      </c>
      <c r="G227" s="143"/>
      <c r="H227" s="143">
        <v>102</v>
      </c>
      <c r="I227" s="144">
        <v>182</v>
      </c>
      <c r="J227" s="145" t="s">
        <v>726</v>
      </c>
      <c r="K227" s="146">
        <f>H227-F227</f>
        <v>-46.5</v>
      </c>
      <c r="L227" s="147">
        <f>K227/F227</f>
        <v>-0.31313131313131315</v>
      </c>
      <c r="M227" s="143" t="s">
        <v>557</v>
      </c>
      <c r="N227" s="140">
        <v>43661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117</v>
      </c>
      <c r="B228" s="130">
        <v>43335</v>
      </c>
      <c r="C228" s="130"/>
      <c r="D228" s="131" t="s">
        <v>727</v>
      </c>
      <c r="E228" s="132" t="s">
        <v>545</v>
      </c>
      <c r="F228" s="163">
        <v>285</v>
      </c>
      <c r="G228" s="132"/>
      <c r="H228" s="132">
        <v>355</v>
      </c>
      <c r="I228" s="134">
        <v>364</v>
      </c>
      <c r="J228" s="135" t="s">
        <v>728</v>
      </c>
      <c r="K228" s="136">
        <v>70</v>
      </c>
      <c r="L228" s="137">
        <v>0.24561403508771901</v>
      </c>
      <c r="M228" s="132" t="s">
        <v>547</v>
      </c>
      <c r="N228" s="138">
        <v>43455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118</v>
      </c>
      <c r="B229" s="130">
        <v>43341</v>
      </c>
      <c r="C229" s="130"/>
      <c r="D229" s="131" t="s">
        <v>383</v>
      </c>
      <c r="E229" s="132" t="s">
        <v>545</v>
      </c>
      <c r="F229" s="163">
        <v>525</v>
      </c>
      <c r="G229" s="132"/>
      <c r="H229" s="132">
        <v>585</v>
      </c>
      <c r="I229" s="134">
        <v>635</v>
      </c>
      <c r="J229" s="135" t="s">
        <v>729</v>
      </c>
      <c r="K229" s="136">
        <f t="shared" ref="K229:K260" si="40">H229-F229</f>
        <v>60</v>
      </c>
      <c r="L229" s="137">
        <f t="shared" ref="L229:L260" si="41">K229/F229</f>
        <v>0.11428571428571428</v>
      </c>
      <c r="M229" s="132" t="s">
        <v>547</v>
      </c>
      <c r="N229" s="138">
        <v>43662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119</v>
      </c>
      <c r="B230" s="130">
        <v>43395</v>
      </c>
      <c r="C230" s="130"/>
      <c r="D230" s="131" t="s">
        <v>374</v>
      </c>
      <c r="E230" s="132" t="s">
        <v>545</v>
      </c>
      <c r="F230" s="163">
        <v>475</v>
      </c>
      <c r="G230" s="132"/>
      <c r="H230" s="132">
        <v>574</v>
      </c>
      <c r="I230" s="134">
        <v>570</v>
      </c>
      <c r="J230" s="135" t="s">
        <v>631</v>
      </c>
      <c r="K230" s="136">
        <f t="shared" si="40"/>
        <v>99</v>
      </c>
      <c r="L230" s="137">
        <f t="shared" si="41"/>
        <v>0.20842105263157895</v>
      </c>
      <c r="M230" s="132" t="s">
        <v>547</v>
      </c>
      <c r="N230" s="138">
        <v>43403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120</v>
      </c>
      <c r="B231" s="161">
        <v>43397</v>
      </c>
      <c r="C231" s="161"/>
      <c r="D231" s="162" t="s">
        <v>730</v>
      </c>
      <c r="E231" s="163" t="s">
        <v>545</v>
      </c>
      <c r="F231" s="163">
        <v>707.5</v>
      </c>
      <c r="G231" s="163"/>
      <c r="H231" s="163">
        <v>872</v>
      </c>
      <c r="I231" s="165">
        <v>872</v>
      </c>
      <c r="J231" s="166" t="s">
        <v>631</v>
      </c>
      <c r="K231" s="136">
        <f t="shared" si="40"/>
        <v>164.5</v>
      </c>
      <c r="L231" s="167">
        <f t="shared" si="41"/>
        <v>0.23250883392226149</v>
      </c>
      <c r="M231" s="163" t="s">
        <v>547</v>
      </c>
      <c r="N231" s="168">
        <v>43482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121</v>
      </c>
      <c r="B232" s="161">
        <v>43398</v>
      </c>
      <c r="C232" s="161"/>
      <c r="D232" s="162" t="s">
        <v>731</v>
      </c>
      <c r="E232" s="163" t="s">
        <v>545</v>
      </c>
      <c r="F232" s="163">
        <v>162</v>
      </c>
      <c r="G232" s="163"/>
      <c r="H232" s="163">
        <v>204</v>
      </c>
      <c r="I232" s="165">
        <v>209</v>
      </c>
      <c r="J232" s="166" t="s">
        <v>732</v>
      </c>
      <c r="K232" s="136">
        <f t="shared" si="40"/>
        <v>42</v>
      </c>
      <c r="L232" s="167">
        <f t="shared" si="41"/>
        <v>0.25925925925925924</v>
      </c>
      <c r="M232" s="163" t="s">
        <v>547</v>
      </c>
      <c r="N232" s="168">
        <v>43539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122</v>
      </c>
      <c r="B233" s="161">
        <v>43399</v>
      </c>
      <c r="C233" s="161"/>
      <c r="D233" s="162" t="s">
        <v>459</v>
      </c>
      <c r="E233" s="163" t="s">
        <v>545</v>
      </c>
      <c r="F233" s="163">
        <v>240</v>
      </c>
      <c r="G233" s="163"/>
      <c r="H233" s="163">
        <v>297</v>
      </c>
      <c r="I233" s="165">
        <v>297</v>
      </c>
      <c r="J233" s="166" t="s">
        <v>631</v>
      </c>
      <c r="K233" s="172">
        <f t="shared" si="40"/>
        <v>57</v>
      </c>
      <c r="L233" s="167">
        <f t="shared" si="41"/>
        <v>0.23749999999999999</v>
      </c>
      <c r="M233" s="163" t="s">
        <v>547</v>
      </c>
      <c r="N233" s="168">
        <v>43417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123</v>
      </c>
      <c r="B234" s="130">
        <v>43439</v>
      </c>
      <c r="C234" s="130"/>
      <c r="D234" s="131" t="s">
        <v>733</v>
      </c>
      <c r="E234" s="132" t="s">
        <v>545</v>
      </c>
      <c r="F234" s="132">
        <v>202.5</v>
      </c>
      <c r="G234" s="132"/>
      <c r="H234" s="132">
        <v>255</v>
      </c>
      <c r="I234" s="134">
        <v>252</v>
      </c>
      <c r="J234" s="135" t="s">
        <v>631</v>
      </c>
      <c r="K234" s="136">
        <f t="shared" si="40"/>
        <v>52.5</v>
      </c>
      <c r="L234" s="137">
        <f t="shared" si="41"/>
        <v>0.25925925925925924</v>
      </c>
      <c r="M234" s="132" t="s">
        <v>547</v>
      </c>
      <c r="N234" s="138">
        <v>43542</v>
      </c>
      <c r="O234" s="54"/>
      <c r="P234" s="54"/>
      <c r="Q234" s="198"/>
      <c r="R234" s="37" t="s">
        <v>854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124</v>
      </c>
      <c r="B235" s="161">
        <v>43465</v>
      </c>
      <c r="C235" s="130"/>
      <c r="D235" s="162" t="s">
        <v>156</v>
      </c>
      <c r="E235" s="163" t="s">
        <v>545</v>
      </c>
      <c r="F235" s="163">
        <v>710</v>
      </c>
      <c r="G235" s="163"/>
      <c r="H235" s="163">
        <v>866</v>
      </c>
      <c r="I235" s="165">
        <v>866</v>
      </c>
      <c r="J235" s="166" t="s">
        <v>631</v>
      </c>
      <c r="K235" s="136">
        <f t="shared" si="40"/>
        <v>156</v>
      </c>
      <c r="L235" s="137">
        <f t="shared" si="41"/>
        <v>0.21971830985915494</v>
      </c>
      <c r="M235" s="132" t="s">
        <v>547</v>
      </c>
      <c r="N235" s="138">
        <v>43553</v>
      </c>
      <c r="O235" s="54"/>
      <c r="P235" s="54"/>
      <c r="Q235" s="198"/>
      <c r="R235" s="37" t="s">
        <v>854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125</v>
      </c>
      <c r="B236" s="161">
        <v>43522</v>
      </c>
      <c r="C236" s="161"/>
      <c r="D236" s="162" t="s">
        <v>170</v>
      </c>
      <c r="E236" s="163" t="s">
        <v>545</v>
      </c>
      <c r="F236" s="163">
        <v>337.25</v>
      </c>
      <c r="G236" s="163"/>
      <c r="H236" s="163">
        <v>398.5</v>
      </c>
      <c r="I236" s="165">
        <v>411</v>
      </c>
      <c r="J236" s="135" t="s">
        <v>734</v>
      </c>
      <c r="K236" s="136">
        <f t="shared" si="40"/>
        <v>61.25</v>
      </c>
      <c r="L236" s="137">
        <f t="shared" si="41"/>
        <v>0.1816160118606375</v>
      </c>
      <c r="M236" s="132" t="s">
        <v>547</v>
      </c>
      <c r="N236" s="138">
        <v>43760</v>
      </c>
      <c r="O236" s="54"/>
      <c r="P236" s="54"/>
      <c r="Q236" s="198"/>
      <c r="R236" s="37" t="s">
        <v>854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73">
        <v>126</v>
      </c>
      <c r="B237" s="174">
        <v>43559</v>
      </c>
      <c r="C237" s="174"/>
      <c r="D237" s="175" t="s">
        <v>735</v>
      </c>
      <c r="E237" s="176" t="s">
        <v>545</v>
      </c>
      <c r="F237" s="176">
        <v>130</v>
      </c>
      <c r="G237" s="176"/>
      <c r="H237" s="176">
        <v>65</v>
      </c>
      <c r="I237" s="177">
        <v>158</v>
      </c>
      <c r="J237" s="145" t="s">
        <v>736</v>
      </c>
      <c r="K237" s="146">
        <f t="shared" si="40"/>
        <v>-65</v>
      </c>
      <c r="L237" s="147">
        <f t="shared" si="41"/>
        <v>-0.5</v>
      </c>
      <c r="M237" s="143" t="s">
        <v>557</v>
      </c>
      <c r="N237" s="140">
        <v>43726</v>
      </c>
      <c r="O237" s="54"/>
      <c r="P237" s="54"/>
      <c r="Q237" s="198"/>
      <c r="R237" s="37" t="s">
        <v>852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127</v>
      </c>
      <c r="B238" s="161">
        <v>43017</v>
      </c>
      <c r="C238" s="161"/>
      <c r="D238" s="162" t="s">
        <v>205</v>
      </c>
      <c r="E238" s="163" t="s">
        <v>545</v>
      </c>
      <c r="F238" s="163">
        <v>141.5</v>
      </c>
      <c r="G238" s="163"/>
      <c r="H238" s="163">
        <v>183.5</v>
      </c>
      <c r="I238" s="165">
        <v>210</v>
      </c>
      <c r="J238" s="135" t="s">
        <v>732</v>
      </c>
      <c r="K238" s="136">
        <f t="shared" si="40"/>
        <v>42</v>
      </c>
      <c r="L238" s="137">
        <f t="shared" si="41"/>
        <v>0.29681978798586572</v>
      </c>
      <c r="M238" s="132" t="s">
        <v>547</v>
      </c>
      <c r="N238" s="138">
        <v>43042</v>
      </c>
      <c r="O238" s="54"/>
      <c r="P238" s="54"/>
      <c r="Q238" s="198"/>
      <c r="R238" s="37" t="s">
        <v>852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73">
        <v>128</v>
      </c>
      <c r="B239" s="174">
        <v>43074</v>
      </c>
      <c r="C239" s="174"/>
      <c r="D239" s="175" t="s">
        <v>737</v>
      </c>
      <c r="E239" s="176" t="s">
        <v>545</v>
      </c>
      <c r="F239" s="171">
        <v>172</v>
      </c>
      <c r="G239" s="176"/>
      <c r="H239" s="176">
        <v>155.25</v>
      </c>
      <c r="I239" s="177">
        <v>230</v>
      </c>
      <c r="J239" s="145" t="s">
        <v>738</v>
      </c>
      <c r="K239" s="146">
        <f t="shared" si="40"/>
        <v>-16.75</v>
      </c>
      <c r="L239" s="147">
        <f t="shared" si="41"/>
        <v>-9.7383720930232565E-2</v>
      </c>
      <c r="M239" s="143" t="s">
        <v>557</v>
      </c>
      <c r="N239" s="140">
        <v>43787</v>
      </c>
      <c r="O239" s="54"/>
      <c r="P239" s="54"/>
      <c r="Q239" s="198"/>
      <c r="R239" s="37" t="s">
        <v>852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129</v>
      </c>
      <c r="B240" s="161">
        <v>43398</v>
      </c>
      <c r="C240" s="161"/>
      <c r="D240" s="162" t="s">
        <v>117</v>
      </c>
      <c r="E240" s="163" t="s">
        <v>545</v>
      </c>
      <c r="F240" s="163">
        <v>698.5</v>
      </c>
      <c r="G240" s="163"/>
      <c r="H240" s="163">
        <v>890</v>
      </c>
      <c r="I240" s="165">
        <v>890</v>
      </c>
      <c r="J240" s="135" t="s">
        <v>739</v>
      </c>
      <c r="K240" s="136">
        <f t="shared" si="40"/>
        <v>191.5</v>
      </c>
      <c r="L240" s="137">
        <f t="shared" si="41"/>
        <v>0.27415891195418757</v>
      </c>
      <c r="M240" s="132" t="s">
        <v>547</v>
      </c>
      <c r="N240" s="138">
        <v>44328</v>
      </c>
      <c r="O240" s="54"/>
      <c r="P240" s="54"/>
      <c r="Q240" s="198"/>
      <c r="R240" s="37" t="s">
        <v>854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130</v>
      </c>
      <c r="B241" s="161">
        <v>42877</v>
      </c>
      <c r="C241" s="161"/>
      <c r="D241" s="162" t="s">
        <v>740</v>
      </c>
      <c r="E241" s="163" t="s">
        <v>545</v>
      </c>
      <c r="F241" s="163">
        <v>127.6</v>
      </c>
      <c r="G241" s="163"/>
      <c r="H241" s="163">
        <v>138</v>
      </c>
      <c r="I241" s="165">
        <v>190</v>
      </c>
      <c r="J241" s="135" t="s">
        <v>741</v>
      </c>
      <c r="K241" s="136">
        <f t="shared" si="40"/>
        <v>10.400000000000006</v>
      </c>
      <c r="L241" s="137">
        <f t="shared" si="41"/>
        <v>8.1504702194357417E-2</v>
      </c>
      <c r="M241" s="132" t="s">
        <v>547</v>
      </c>
      <c r="N241" s="138">
        <v>43774</v>
      </c>
      <c r="O241" s="54"/>
      <c r="P241" s="54"/>
      <c r="Q241" s="198"/>
      <c r="R241" s="37" t="s">
        <v>852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131</v>
      </c>
      <c r="B242" s="161">
        <v>43158</v>
      </c>
      <c r="C242" s="161"/>
      <c r="D242" s="162" t="s">
        <v>742</v>
      </c>
      <c r="E242" s="163" t="s">
        <v>545</v>
      </c>
      <c r="F242" s="163">
        <v>317</v>
      </c>
      <c r="G242" s="163"/>
      <c r="H242" s="163">
        <v>382.5</v>
      </c>
      <c r="I242" s="165">
        <v>398</v>
      </c>
      <c r="J242" s="135" t="s">
        <v>743</v>
      </c>
      <c r="K242" s="136">
        <f t="shared" si="40"/>
        <v>65.5</v>
      </c>
      <c r="L242" s="137">
        <f t="shared" si="41"/>
        <v>0.20662460567823343</v>
      </c>
      <c r="M242" s="132" t="s">
        <v>547</v>
      </c>
      <c r="N242" s="138">
        <v>44238</v>
      </c>
      <c r="O242" s="54"/>
      <c r="P242" s="54"/>
      <c r="Q242" s="198"/>
      <c r="R242" s="37" t="s">
        <v>852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73">
        <v>132</v>
      </c>
      <c r="B243" s="174">
        <v>43164</v>
      </c>
      <c r="C243" s="174"/>
      <c r="D243" s="175" t="s">
        <v>162</v>
      </c>
      <c r="E243" s="176" t="s">
        <v>545</v>
      </c>
      <c r="F243" s="171">
        <f>510-14.4</f>
        <v>495.6</v>
      </c>
      <c r="G243" s="176"/>
      <c r="H243" s="176">
        <v>350</v>
      </c>
      <c r="I243" s="177">
        <v>672</v>
      </c>
      <c r="J243" s="145" t="s">
        <v>744</v>
      </c>
      <c r="K243" s="146">
        <f t="shared" si="40"/>
        <v>-145.60000000000002</v>
      </c>
      <c r="L243" s="147">
        <f t="shared" si="41"/>
        <v>-0.29378531073446329</v>
      </c>
      <c r="M243" s="143" t="s">
        <v>557</v>
      </c>
      <c r="N243" s="140">
        <v>43887</v>
      </c>
      <c r="O243" s="54"/>
      <c r="P243" s="54"/>
      <c r="Q243" s="198"/>
      <c r="R243" s="37" t="s">
        <v>854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133</v>
      </c>
      <c r="B244" s="174">
        <v>43237</v>
      </c>
      <c r="C244" s="174"/>
      <c r="D244" s="175" t="s">
        <v>745</v>
      </c>
      <c r="E244" s="176" t="s">
        <v>545</v>
      </c>
      <c r="F244" s="171">
        <v>230.3</v>
      </c>
      <c r="G244" s="176"/>
      <c r="H244" s="176">
        <v>102.5</v>
      </c>
      <c r="I244" s="177">
        <v>348</v>
      </c>
      <c r="J244" s="145" t="s">
        <v>746</v>
      </c>
      <c r="K244" s="146">
        <f t="shared" si="40"/>
        <v>-127.80000000000001</v>
      </c>
      <c r="L244" s="147">
        <f t="shared" si="41"/>
        <v>-0.55492835432045162</v>
      </c>
      <c r="M244" s="143" t="s">
        <v>557</v>
      </c>
      <c r="N244" s="140">
        <v>43896</v>
      </c>
      <c r="O244" s="54"/>
      <c r="P244" s="54"/>
      <c r="Q244" s="198"/>
      <c r="R244" s="37" t="s">
        <v>854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134</v>
      </c>
      <c r="B245" s="161">
        <v>43258</v>
      </c>
      <c r="C245" s="161"/>
      <c r="D245" s="162" t="s">
        <v>422</v>
      </c>
      <c r="E245" s="163" t="s">
        <v>545</v>
      </c>
      <c r="F245" s="163">
        <f>342.5-5.1</f>
        <v>337.4</v>
      </c>
      <c r="G245" s="163"/>
      <c r="H245" s="163">
        <v>412.5</v>
      </c>
      <c r="I245" s="165">
        <v>439</v>
      </c>
      <c r="J245" s="135" t="s">
        <v>747</v>
      </c>
      <c r="K245" s="136">
        <f t="shared" si="40"/>
        <v>75.100000000000023</v>
      </c>
      <c r="L245" s="137">
        <f t="shared" si="41"/>
        <v>0.22258446947243635</v>
      </c>
      <c r="M245" s="132" t="s">
        <v>547</v>
      </c>
      <c r="N245" s="138">
        <v>44230</v>
      </c>
      <c r="O245" s="54"/>
      <c r="P245" s="54"/>
      <c r="Q245" s="198"/>
      <c r="R245" s="37" t="s">
        <v>852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54">
        <v>135</v>
      </c>
      <c r="B246" s="153">
        <v>43285</v>
      </c>
      <c r="C246" s="153"/>
      <c r="D246" s="154" t="s">
        <v>56</v>
      </c>
      <c r="E246" s="155" t="s">
        <v>545</v>
      </c>
      <c r="F246" s="155">
        <f>127.5-5.53</f>
        <v>121.97</v>
      </c>
      <c r="G246" s="156"/>
      <c r="H246" s="156">
        <v>122.5</v>
      </c>
      <c r="I246" s="156">
        <v>170</v>
      </c>
      <c r="J246" s="157" t="s">
        <v>748</v>
      </c>
      <c r="K246" s="158">
        <f t="shared" si="40"/>
        <v>0.53000000000000114</v>
      </c>
      <c r="L246" s="159">
        <f t="shared" si="41"/>
        <v>4.3453308190538747E-3</v>
      </c>
      <c r="M246" s="155" t="s">
        <v>564</v>
      </c>
      <c r="N246" s="153">
        <v>44431</v>
      </c>
      <c r="O246" s="54"/>
      <c r="P246" s="54"/>
      <c r="Q246" s="198"/>
      <c r="R246" s="37" t="s">
        <v>854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73">
        <v>136</v>
      </c>
      <c r="B247" s="174">
        <v>43294</v>
      </c>
      <c r="C247" s="174"/>
      <c r="D247" s="175" t="s">
        <v>749</v>
      </c>
      <c r="E247" s="176" t="s">
        <v>545</v>
      </c>
      <c r="F247" s="171">
        <v>46.5</v>
      </c>
      <c r="G247" s="176"/>
      <c r="H247" s="176">
        <v>17</v>
      </c>
      <c r="I247" s="177">
        <v>59</v>
      </c>
      <c r="J247" s="145" t="s">
        <v>750</v>
      </c>
      <c r="K247" s="146">
        <f t="shared" si="40"/>
        <v>-29.5</v>
      </c>
      <c r="L247" s="147">
        <f t="shared" si="41"/>
        <v>-0.63440860215053763</v>
      </c>
      <c r="M247" s="143" t="s">
        <v>557</v>
      </c>
      <c r="N247" s="140">
        <v>43887</v>
      </c>
      <c r="O247" s="54"/>
      <c r="P247" s="54"/>
      <c r="Q247" s="198"/>
      <c r="R247" s="37" t="s">
        <v>854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137</v>
      </c>
      <c r="B248" s="161">
        <v>43396</v>
      </c>
      <c r="C248" s="161"/>
      <c r="D248" s="162" t="s">
        <v>406</v>
      </c>
      <c r="E248" s="163" t="s">
        <v>545</v>
      </c>
      <c r="F248" s="163">
        <v>156.5</v>
      </c>
      <c r="G248" s="163"/>
      <c r="H248" s="163">
        <v>207.5</v>
      </c>
      <c r="I248" s="165">
        <v>191</v>
      </c>
      <c r="J248" s="135" t="s">
        <v>631</v>
      </c>
      <c r="K248" s="136">
        <f t="shared" si="40"/>
        <v>51</v>
      </c>
      <c r="L248" s="137">
        <f t="shared" si="41"/>
        <v>0.32587859424920129</v>
      </c>
      <c r="M248" s="132" t="s">
        <v>547</v>
      </c>
      <c r="N248" s="138">
        <v>44369</v>
      </c>
      <c r="O248" s="54"/>
      <c r="P248" s="54"/>
      <c r="Q248" s="198"/>
      <c r="R248" s="37" t="s">
        <v>854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138</v>
      </c>
      <c r="B249" s="161">
        <v>43439</v>
      </c>
      <c r="C249" s="161"/>
      <c r="D249" s="162" t="s">
        <v>337</v>
      </c>
      <c r="E249" s="163" t="s">
        <v>545</v>
      </c>
      <c r="F249" s="163">
        <v>259.5</v>
      </c>
      <c r="G249" s="163"/>
      <c r="H249" s="163">
        <v>320</v>
      </c>
      <c r="I249" s="165">
        <v>320</v>
      </c>
      <c r="J249" s="135" t="s">
        <v>631</v>
      </c>
      <c r="K249" s="136">
        <f t="shared" si="40"/>
        <v>60.5</v>
      </c>
      <c r="L249" s="137">
        <f t="shared" si="41"/>
        <v>0.23314065510597304</v>
      </c>
      <c r="M249" s="132" t="s">
        <v>547</v>
      </c>
      <c r="N249" s="138">
        <v>44323</v>
      </c>
      <c r="O249" s="54"/>
      <c r="P249" s="54"/>
      <c r="Q249" s="198"/>
      <c r="R249" s="37" t="s">
        <v>854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73">
        <v>139</v>
      </c>
      <c r="B250" s="174">
        <v>43439</v>
      </c>
      <c r="C250" s="174"/>
      <c r="D250" s="175" t="s">
        <v>751</v>
      </c>
      <c r="E250" s="176" t="s">
        <v>545</v>
      </c>
      <c r="F250" s="176">
        <v>715</v>
      </c>
      <c r="G250" s="176"/>
      <c r="H250" s="176">
        <v>445</v>
      </c>
      <c r="I250" s="177">
        <v>840</v>
      </c>
      <c r="J250" s="145" t="s">
        <v>752</v>
      </c>
      <c r="K250" s="146">
        <f t="shared" si="40"/>
        <v>-270</v>
      </c>
      <c r="L250" s="147">
        <f t="shared" si="41"/>
        <v>-0.3776223776223776</v>
      </c>
      <c r="M250" s="143" t="s">
        <v>557</v>
      </c>
      <c r="N250" s="140">
        <v>43800</v>
      </c>
      <c r="O250" s="54"/>
      <c r="P250" s="54"/>
      <c r="Q250" s="198"/>
      <c r="R250" s="37" t="s">
        <v>854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140</v>
      </c>
      <c r="B251" s="161">
        <v>43469</v>
      </c>
      <c r="C251" s="161"/>
      <c r="D251" s="162" t="s">
        <v>176</v>
      </c>
      <c r="E251" s="163" t="s">
        <v>545</v>
      </c>
      <c r="F251" s="163">
        <v>875</v>
      </c>
      <c r="G251" s="163"/>
      <c r="H251" s="163">
        <v>1165</v>
      </c>
      <c r="I251" s="165">
        <v>1185</v>
      </c>
      <c r="J251" s="135" t="s">
        <v>753</v>
      </c>
      <c r="K251" s="136">
        <f t="shared" si="40"/>
        <v>290</v>
      </c>
      <c r="L251" s="137">
        <f t="shared" si="41"/>
        <v>0.33142857142857141</v>
      </c>
      <c r="M251" s="132" t="s">
        <v>547</v>
      </c>
      <c r="N251" s="138">
        <v>43847</v>
      </c>
      <c r="O251" s="54"/>
      <c r="P251" s="54"/>
      <c r="Q251" s="198"/>
      <c r="R251" s="37" t="s">
        <v>854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141</v>
      </c>
      <c r="B252" s="161">
        <v>43559</v>
      </c>
      <c r="C252" s="161"/>
      <c r="D252" s="162" t="s">
        <v>355</v>
      </c>
      <c r="E252" s="163" t="s">
        <v>545</v>
      </c>
      <c r="F252" s="163">
        <f>387-14.63</f>
        <v>372.37</v>
      </c>
      <c r="G252" s="163"/>
      <c r="H252" s="163">
        <v>490</v>
      </c>
      <c r="I252" s="165">
        <v>490</v>
      </c>
      <c r="J252" s="135" t="s">
        <v>631</v>
      </c>
      <c r="K252" s="136">
        <f t="shared" si="40"/>
        <v>117.63</v>
      </c>
      <c r="L252" s="137">
        <f t="shared" si="41"/>
        <v>0.31589548030185027</v>
      </c>
      <c r="M252" s="132" t="s">
        <v>547</v>
      </c>
      <c r="N252" s="138">
        <v>43850</v>
      </c>
      <c r="O252" s="54"/>
      <c r="P252" s="54"/>
      <c r="Q252" s="198"/>
      <c r="R252" s="37" t="s">
        <v>854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73">
        <v>142</v>
      </c>
      <c r="B253" s="174">
        <v>43578</v>
      </c>
      <c r="C253" s="174"/>
      <c r="D253" s="175" t="s">
        <v>754</v>
      </c>
      <c r="E253" s="176" t="s">
        <v>556</v>
      </c>
      <c r="F253" s="176">
        <v>220</v>
      </c>
      <c r="G253" s="176"/>
      <c r="H253" s="176">
        <v>127.5</v>
      </c>
      <c r="I253" s="177">
        <v>284</v>
      </c>
      <c r="J253" s="145" t="s">
        <v>755</v>
      </c>
      <c r="K253" s="146">
        <f t="shared" si="40"/>
        <v>-92.5</v>
      </c>
      <c r="L253" s="147">
        <f t="shared" si="41"/>
        <v>-0.42045454545454547</v>
      </c>
      <c r="M253" s="143" t="s">
        <v>557</v>
      </c>
      <c r="N253" s="140">
        <v>43896</v>
      </c>
      <c r="O253" s="54"/>
      <c r="P253" s="54"/>
      <c r="Q253" s="198"/>
      <c r="R253" s="37" t="s">
        <v>854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143</v>
      </c>
      <c r="B254" s="161">
        <v>43622</v>
      </c>
      <c r="C254" s="161"/>
      <c r="D254" s="162" t="s">
        <v>460</v>
      </c>
      <c r="E254" s="163" t="s">
        <v>556</v>
      </c>
      <c r="F254" s="163">
        <v>332.8</v>
      </c>
      <c r="G254" s="163"/>
      <c r="H254" s="163">
        <v>405</v>
      </c>
      <c r="I254" s="165">
        <v>419</v>
      </c>
      <c r="J254" s="135" t="s">
        <v>756</v>
      </c>
      <c r="K254" s="136">
        <f t="shared" si="40"/>
        <v>72.199999999999989</v>
      </c>
      <c r="L254" s="137">
        <f t="shared" si="41"/>
        <v>0.21694711538461534</v>
      </c>
      <c r="M254" s="132" t="s">
        <v>547</v>
      </c>
      <c r="N254" s="138">
        <v>43860</v>
      </c>
      <c r="O254" s="54"/>
      <c r="P254" s="54"/>
      <c r="Q254" s="198"/>
      <c r="R254" s="37" t="s">
        <v>852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4">
        <v>144</v>
      </c>
      <c r="B255" s="153">
        <v>43641</v>
      </c>
      <c r="C255" s="153"/>
      <c r="D255" s="154" t="s">
        <v>168</v>
      </c>
      <c r="E255" s="155" t="s">
        <v>545</v>
      </c>
      <c r="F255" s="155">
        <v>386</v>
      </c>
      <c r="G255" s="156"/>
      <c r="H255" s="156">
        <v>395</v>
      </c>
      <c r="I255" s="156">
        <v>452</v>
      </c>
      <c r="J255" s="157" t="s">
        <v>757</v>
      </c>
      <c r="K255" s="158">
        <f t="shared" si="40"/>
        <v>9</v>
      </c>
      <c r="L255" s="159">
        <f t="shared" si="41"/>
        <v>2.3316062176165803E-2</v>
      </c>
      <c r="M255" s="155" t="s">
        <v>564</v>
      </c>
      <c r="N255" s="153">
        <v>43868</v>
      </c>
      <c r="O255" s="54"/>
      <c r="P255" s="54"/>
      <c r="Q255" s="198"/>
      <c r="R255" s="37" t="s">
        <v>852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4">
        <v>145</v>
      </c>
      <c r="B256" s="153">
        <v>43707</v>
      </c>
      <c r="C256" s="153"/>
      <c r="D256" s="154" t="s">
        <v>143</v>
      </c>
      <c r="E256" s="155" t="s">
        <v>545</v>
      </c>
      <c r="F256" s="155">
        <v>137.5</v>
      </c>
      <c r="G256" s="156"/>
      <c r="H256" s="156">
        <v>138.5</v>
      </c>
      <c r="I256" s="156">
        <v>190</v>
      </c>
      <c r="J256" s="157" t="s">
        <v>758</v>
      </c>
      <c r="K256" s="158">
        <f t="shared" si="40"/>
        <v>1</v>
      </c>
      <c r="L256" s="159">
        <f t="shared" si="41"/>
        <v>7.2727272727272727E-3</v>
      </c>
      <c r="M256" s="155" t="s">
        <v>564</v>
      </c>
      <c r="N256" s="153">
        <v>44432</v>
      </c>
      <c r="O256" s="54"/>
      <c r="P256" s="54"/>
      <c r="Q256" s="198"/>
      <c r="R256" s="37" t="s">
        <v>854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146</v>
      </c>
      <c r="B257" s="161">
        <v>43731</v>
      </c>
      <c r="C257" s="161"/>
      <c r="D257" s="162" t="s">
        <v>415</v>
      </c>
      <c r="E257" s="163" t="s">
        <v>545</v>
      </c>
      <c r="F257" s="163">
        <v>235</v>
      </c>
      <c r="G257" s="163"/>
      <c r="H257" s="163">
        <v>295</v>
      </c>
      <c r="I257" s="165">
        <v>296</v>
      </c>
      <c r="J257" s="135" t="s">
        <v>759</v>
      </c>
      <c r="K257" s="136">
        <f t="shared" si="40"/>
        <v>60</v>
      </c>
      <c r="L257" s="137">
        <f t="shared" si="41"/>
        <v>0.25531914893617019</v>
      </c>
      <c r="M257" s="132" t="s">
        <v>547</v>
      </c>
      <c r="N257" s="138">
        <v>43844</v>
      </c>
      <c r="O257" s="54"/>
      <c r="P257" s="54"/>
      <c r="Q257" s="198"/>
      <c r="R257" s="37" t="s">
        <v>852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147</v>
      </c>
      <c r="B258" s="161">
        <v>43752</v>
      </c>
      <c r="C258" s="161"/>
      <c r="D258" s="162" t="s">
        <v>760</v>
      </c>
      <c r="E258" s="163" t="s">
        <v>545</v>
      </c>
      <c r="F258" s="163">
        <v>277.5</v>
      </c>
      <c r="G258" s="163"/>
      <c r="H258" s="163">
        <v>333</v>
      </c>
      <c r="I258" s="165">
        <v>333</v>
      </c>
      <c r="J258" s="135" t="s">
        <v>761</v>
      </c>
      <c r="K258" s="136">
        <f t="shared" si="40"/>
        <v>55.5</v>
      </c>
      <c r="L258" s="137">
        <f t="shared" si="41"/>
        <v>0.2</v>
      </c>
      <c r="M258" s="132" t="s">
        <v>547</v>
      </c>
      <c r="N258" s="138">
        <v>43846</v>
      </c>
      <c r="O258" s="54"/>
      <c r="P258" s="54"/>
      <c r="Q258" s="198"/>
      <c r="R258" s="37" t="s">
        <v>854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148</v>
      </c>
      <c r="B259" s="161">
        <v>43752</v>
      </c>
      <c r="C259" s="161"/>
      <c r="D259" s="162" t="s">
        <v>762</v>
      </c>
      <c r="E259" s="163" t="s">
        <v>545</v>
      </c>
      <c r="F259" s="163">
        <v>930</v>
      </c>
      <c r="G259" s="163"/>
      <c r="H259" s="163">
        <v>1165</v>
      </c>
      <c r="I259" s="165">
        <v>1200</v>
      </c>
      <c r="J259" s="135" t="s">
        <v>763</v>
      </c>
      <c r="K259" s="136">
        <f t="shared" si="40"/>
        <v>235</v>
      </c>
      <c r="L259" s="137">
        <f t="shared" si="41"/>
        <v>0.25268817204301075</v>
      </c>
      <c r="M259" s="132" t="s">
        <v>547</v>
      </c>
      <c r="N259" s="138">
        <v>43847</v>
      </c>
      <c r="O259" s="54"/>
      <c r="P259" s="54"/>
      <c r="Q259" s="198"/>
      <c r="R259" s="37" t="s">
        <v>852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149</v>
      </c>
      <c r="B260" s="161">
        <v>43753</v>
      </c>
      <c r="C260" s="161"/>
      <c r="D260" s="162" t="s">
        <v>764</v>
      </c>
      <c r="E260" s="163" t="s">
        <v>545</v>
      </c>
      <c r="F260" s="133">
        <v>111</v>
      </c>
      <c r="G260" s="163"/>
      <c r="H260" s="163">
        <v>141</v>
      </c>
      <c r="I260" s="165">
        <v>141</v>
      </c>
      <c r="J260" s="135" t="s">
        <v>765</v>
      </c>
      <c r="K260" s="136">
        <f t="shared" si="40"/>
        <v>30</v>
      </c>
      <c r="L260" s="137">
        <f t="shared" si="41"/>
        <v>0.27027027027027029</v>
      </c>
      <c r="M260" s="132" t="s">
        <v>547</v>
      </c>
      <c r="N260" s="138">
        <v>44328</v>
      </c>
      <c r="O260" s="54"/>
      <c r="P260" s="54"/>
      <c r="Q260" s="198"/>
      <c r="R260" s="37" t="s">
        <v>852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150</v>
      </c>
      <c r="B261" s="161">
        <v>43753</v>
      </c>
      <c r="C261" s="161"/>
      <c r="D261" s="162" t="s">
        <v>766</v>
      </c>
      <c r="E261" s="163" t="s">
        <v>545</v>
      </c>
      <c r="F261" s="133">
        <v>296</v>
      </c>
      <c r="G261" s="163"/>
      <c r="H261" s="163">
        <v>370</v>
      </c>
      <c r="I261" s="165">
        <v>370</v>
      </c>
      <c r="J261" s="135" t="s">
        <v>631</v>
      </c>
      <c r="K261" s="136">
        <f t="shared" ref="K261:K286" si="42">H261-F261</f>
        <v>74</v>
      </c>
      <c r="L261" s="137">
        <f t="shared" ref="L261:L286" si="43">K261/F261</f>
        <v>0.25</v>
      </c>
      <c r="M261" s="132" t="s">
        <v>547</v>
      </c>
      <c r="N261" s="138">
        <v>43853</v>
      </c>
      <c r="O261" s="54"/>
      <c r="P261" s="54"/>
      <c r="Q261" s="198"/>
      <c r="R261" s="37" t="s">
        <v>852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151</v>
      </c>
      <c r="B262" s="161">
        <v>43754</v>
      </c>
      <c r="C262" s="161"/>
      <c r="D262" s="162" t="s">
        <v>767</v>
      </c>
      <c r="E262" s="163" t="s">
        <v>545</v>
      </c>
      <c r="F262" s="133">
        <v>300</v>
      </c>
      <c r="G262" s="163"/>
      <c r="H262" s="163">
        <v>382.5</v>
      </c>
      <c r="I262" s="165">
        <v>344</v>
      </c>
      <c r="J262" s="135" t="s">
        <v>768</v>
      </c>
      <c r="K262" s="136">
        <f t="shared" si="42"/>
        <v>82.5</v>
      </c>
      <c r="L262" s="137">
        <f t="shared" si="43"/>
        <v>0.27500000000000002</v>
      </c>
      <c r="M262" s="132" t="s">
        <v>547</v>
      </c>
      <c r="N262" s="138">
        <v>44238</v>
      </c>
      <c r="O262" s="54"/>
      <c r="P262" s="54"/>
      <c r="Q262" s="198"/>
      <c r="R262" s="37" t="s">
        <v>852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152</v>
      </c>
      <c r="B263" s="161">
        <v>43832</v>
      </c>
      <c r="C263" s="161"/>
      <c r="D263" s="162" t="s">
        <v>769</v>
      </c>
      <c r="E263" s="163" t="s">
        <v>545</v>
      </c>
      <c r="F263" s="133">
        <v>495</v>
      </c>
      <c r="G263" s="163"/>
      <c r="H263" s="163">
        <v>595</v>
      </c>
      <c r="I263" s="165">
        <v>590</v>
      </c>
      <c r="J263" s="135" t="s">
        <v>567</v>
      </c>
      <c r="K263" s="136">
        <f t="shared" si="42"/>
        <v>100</v>
      </c>
      <c r="L263" s="137">
        <f t="shared" si="43"/>
        <v>0.20202020202020202</v>
      </c>
      <c r="M263" s="132" t="s">
        <v>547</v>
      </c>
      <c r="N263" s="138">
        <v>44589</v>
      </c>
      <c r="O263" s="54"/>
      <c r="P263" s="54"/>
      <c r="Q263" s="198"/>
      <c r="R263" s="37" t="s">
        <v>852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153</v>
      </c>
      <c r="B264" s="161">
        <v>43966</v>
      </c>
      <c r="C264" s="161"/>
      <c r="D264" s="162" t="s">
        <v>74</v>
      </c>
      <c r="E264" s="163" t="s">
        <v>545</v>
      </c>
      <c r="F264" s="133">
        <v>67.5</v>
      </c>
      <c r="G264" s="163"/>
      <c r="H264" s="163">
        <v>86</v>
      </c>
      <c r="I264" s="165">
        <v>86</v>
      </c>
      <c r="J264" s="135" t="s">
        <v>770</v>
      </c>
      <c r="K264" s="136">
        <f t="shared" si="42"/>
        <v>18.5</v>
      </c>
      <c r="L264" s="137">
        <f t="shared" si="43"/>
        <v>0.27407407407407408</v>
      </c>
      <c r="M264" s="132" t="s">
        <v>547</v>
      </c>
      <c r="N264" s="138">
        <v>44008</v>
      </c>
      <c r="O264" s="54"/>
      <c r="P264" s="54"/>
      <c r="Q264" s="198"/>
      <c r="R264" s="37" t="s">
        <v>852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154</v>
      </c>
      <c r="B265" s="161">
        <v>44035</v>
      </c>
      <c r="C265" s="161"/>
      <c r="D265" s="162" t="s">
        <v>459</v>
      </c>
      <c r="E265" s="163" t="s">
        <v>545</v>
      </c>
      <c r="F265" s="133">
        <v>231</v>
      </c>
      <c r="G265" s="163"/>
      <c r="H265" s="163">
        <v>281</v>
      </c>
      <c r="I265" s="165">
        <v>281</v>
      </c>
      <c r="J265" s="135" t="s">
        <v>631</v>
      </c>
      <c r="K265" s="136">
        <f t="shared" si="42"/>
        <v>50</v>
      </c>
      <c r="L265" s="137">
        <f t="shared" si="43"/>
        <v>0.21645021645021645</v>
      </c>
      <c r="M265" s="132" t="s">
        <v>547</v>
      </c>
      <c r="N265" s="138">
        <v>44358</v>
      </c>
      <c r="O265" s="54"/>
      <c r="P265" s="54"/>
      <c r="Q265" s="198"/>
      <c r="R265" s="37" t="s">
        <v>852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155</v>
      </c>
      <c r="B266" s="161">
        <v>44092</v>
      </c>
      <c r="C266" s="161"/>
      <c r="D266" s="162" t="s">
        <v>141</v>
      </c>
      <c r="E266" s="163" t="s">
        <v>545</v>
      </c>
      <c r="F266" s="163">
        <v>206</v>
      </c>
      <c r="G266" s="163"/>
      <c r="H266" s="163">
        <v>248</v>
      </c>
      <c r="I266" s="165">
        <v>248</v>
      </c>
      <c r="J266" s="135" t="s">
        <v>631</v>
      </c>
      <c r="K266" s="136">
        <f t="shared" si="42"/>
        <v>42</v>
      </c>
      <c r="L266" s="137">
        <f t="shared" si="43"/>
        <v>0.20388349514563106</v>
      </c>
      <c r="M266" s="132" t="s">
        <v>547</v>
      </c>
      <c r="N266" s="138">
        <v>44214</v>
      </c>
      <c r="O266" s="54"/>
      <c r="P266" s="54"/>
      <c r="Q266" s="198"/>
      <c r="R266" s="37" t="s">
        <v>852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156</v>
      </c>
      <c r="B267" s="161">
        <v>44140</v>
      </c>
      <c r="C267" s="161"/>
      <c r="D267" s="162" t="s">
        <v>141</v>
      </c>
      <c r="E267" s="163" t="s">
        <v>545</v>
      </c>
      <c r="F267" s="163">
        <v>182.5</v>
      </c>
      <c r="G267" s="163"/>
      <c r="H267" s="163">
        <v>248</v>
      </c>
      <c r="I267" s="165">
        <v>248</v>
      </c>
      <c r="J267" s="135" t="s">
        <v>631</v>
      </c>
      <c r="K267" s="136">
        <f t="shared" si="42"/>
        <v>65.5</v>
      </c>
      <c r="L267" s="137">
        <f t="shared" si="43"/>
        <v>0.35890410958904112</v>
      </c>
      <c r="M267" s="132" t="s">
        <v>547</v>
      </c>
      <c r="N267" s="138">
        <v>44214</v>
      </c>
      <c r="O267" s="54"/>
      <c r="P267" s="54"/>
      <c r="Q267" s="198"/>
      <c r="R267" s="37" t="s">
        <v>852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157</v>
      </c>
      <c r="B268" s="161">
        <v>44140</v>
      </c>
      <c r="C268" s="161"/>
      <c r="D268" s="162" t="s">
        <v>337</v>
      </c>
      <c r="E268" s="163" t="s">
        <v>545</v>
      </c>
      <c r="F268" s="163">
        <v>247.5</v>
      </c>
      <c r="G268" s="163"/>
      <c r="H268" s="163">
        <v>320</v>
      </c>
      <c r="I268" s="165">
        <v>320</v>
      </c>
      <c r="J268" s="135" t="s">
        <v>631</v>
      </c>
      <c r="K268" s="136">
        <f t="shared" si="42"/>
        <v>72.5</v>
      </c>
      <c r="L268" s="137">
        <f t="shared" si="43"/>
        <v>0.29292929292929293</v>
      </c>
      <c r="M268" s="132" t="s">
        <v>547</v>
      </c>
      <c r="N268" s="138">
        <v>44323</v>
      </c>
      <c r="O268" s="54"/>
      <c r="P268" s="54"/>
      <c r="Q268" s="198"/>
      <c r="R268" s="37" t="s">
        <v>852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158</v>
      </c>
      <c r="B269" s="161">
        <v>44140</v>
      </c>
      <c r="C269" s="161"/>
      <c r="D269" s="162" t="s">
        <v>199</v>
      </c>
      <c r="E269" s="163" t="s">
        <v>545</v>
      </c>
      <c r="F269" s="133">
        <v>925</v>
      </c>
      <c r="G269" s="163"/>
      <c r="H269" s="163">
        <v>1095</v>
      </c>
      <c r="I269" s="165">
        <v>1093</v>
      </c>
      <c r="J269" s="135" t="s">
        <v>771</v>
      </c>
      <c r="K269" s="136">
        <f t="shared" si="42"/>
        <v>170</v>
      </c>
      <c r="L269" s="137">
        <f t="shared" si="43"/>
        <v>0.18378378378378379</v>
      </c>
      <c r="M269" s="132" t="s">
        <v>547</v>
      </c>
      <c r="N269" s="138">
        <v>44201</v>
      </c>
      <c r="O269" s="54"/>
      <c r="P269" s="54"/>
      <c r="Q269" s="198"/>
      <c r="R269" s="37" t="s">
        <v>852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159</v>
      </c>
      <c r="B270" s="161">
        <v>44140</v>
      </c>
      <c r="C270" s="161"/>
      <c r="D270" s="162" t="s">
        <v>355</v>
      </c>
      <c r="E270" s="163" t="s">
        <v>545</v>
      </c>
      <c r="F270" s="133">
        <v>332.5</v>
      </c>
      <c r="G270" s="163"/>
      <c r="H270" s="163">
        <v>393</v>
      </c>
      <c r="I270" s="165">
        <v>406</v>
      </c>
      <c r="J270" s="135" t="s">
        <v>772</v>
      </c>
      <c r="K270" s="136">
        <f t="shared" si="42"/>
        <v>60.5</v>
      </c>
      <c r="L270" s="137">
        <f t="shared" si="43"/>
        <v>0.18195488721804512</v>
      </c>
      <c r="M270" s="132" t="s">
        <v>547</v>
      </c>
      <c r="N270" s="138">
        <v>44256</v>
      </c>
      <c r="O270" s="54"/>
      <c r="P270" s="54"/>
      <c r="Q270" s="198"/>
      <c r="R270" s="37" t="s">
        <v>852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160</v>
      </c>
      <c r="B271" s="161">
        <v>44141</v>
      </c>
      <c r="C271" s="161"/>
      <c r="D271" s="162" t="s">
        <v>459</v>
      </c>
      <c r="E271" s="163" t="s">
        <v>545</v>
      </c>
      <c r="F271" s="133">
        <v>231</v>
      </c>
      <c r="G271" s="163"/>
      <c r="H271" s="163">
        <v>281</v>
      </c>
      <c r="I271" s="165">
        <v>281</v>
      </c>
      <c r="J271" s="135" t="s">
        <v>631</v>
      </c>
      <c r="K271" s="136">
        <f t="shared" si="42"/>
        <v>50</v>
      </c>
      <c r="L271" s="137">
        <f t="shared" si="43"/>
        <v>0.21645021645021645</v>
      </c>
      <c r="M271" s="132" t="s">
        <v>547</v>
      </c>
      <c r="N271" s="138">
        <v>44358</v>
      </c>
      <c r="O271" s="54"/>
      <c r="P271" s="54"/>
      <c r="Q271" s="198"/>
      <c r="R271" s="37" t="s">
        <v>852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161</v>
      </c>
      <c r="B272" s="161">
        <v>44187</v>
      </c>
      <c r="C272" s="161"/>
      <c r="D272" s="162" t="s">
        <v>773</v>
      </c>
      <c r="E272" s="163" t="s">
        <v>545</v>
      </c>
      <c r="F272" s="133">
        <v>190</v>
      </c>
      <c r="G272" s="163"/>
      <c r="H272" s="163">
        <v>239</v>
      </c>
      <c r="I272" s="165">
        <v>239</v>
      </c>
      <c r="J272" s="135" t="s">
        <v>774</v>
      </c>
      <c r="K272" s="136">
        <f t="shared" si="42"/>
        <v>49</v>
      </c>
      <c r="L272" s="137">
        <f t="shared" si="43"/>
        <v>0.25789473684210529</v>
      </c>
      <c r="M272" s="132" t="s">
        <v>547</v>
      </c>
      <c r="N272" s="138">
        <v>44844</v>
      </c>
      <c r="O272" s="54"/>
      <c r="P272" s="54"/>
      <c r="Q272" s="198"/>
      <c r="R272" s="37" t="s">
        <v>852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162</v>
      </c>
      <c r="B273" s="161">
        <v>44258</v>
      </c>
      <c r="C273" s="161"/>
      <c r="D273" s="162" t="s">
        <v>769</v>
      </c>
      <c r="E273" s="163" t="s">
        <v>545</v>
      </c>
      <c r="F273" s="133">
        <v>495</v>
      </c>
      <c r="G273" s="163"/>
      <c r="H273" s="163">
        <v>595</v>
      </c>
      <c r="I273" s="165">
        <v>590</v>
      </c>
      <c r="J273" s="135" t="s">
        <v>567</v>
      </c>
      <c r="K273" s="136">
        <f t="shared" si="42"/>
        <v>100</v>
      </c>
      <c r="L273" s="137">
        <f t="shared" si="43"/>
        <v>0.20202020202020202</v>
      </c>
      <c r="M273" s="132" t="s">
        <v>547</v>
      </c>
      <c r="N273" s="138">
        <v>44589</v>
      </c>
      <c r="O273" s="54"/>
      <c r="P273" s="54"/>
      <c r="Q273" s="198"/>
      <c r="R273" s="37" t="s">
        <v>852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163</v>
      </c>
      <c r="B274" s="161">
        <v>44274</v>
      </c>
      <c r="C274" s="161"/>
      <c r="D274" s="162" t="s">
        <v>355</v>
      </c>
      <c r="E274" s="163" t="s">
        <v>545</v>
      </c>
      <c r="F274" s="133">
        <v>355</v>
      </c>
      <c r="G274" s="163"/>
      <c r="H274" s="163">
        <v>422.5</v>
      </c>
      <c r="I274" s="165">
        <v>420</v>
      </c>
      <c r="J274" s="135" t="s">
        <v>775</v>
      </c>
      <c r="K274" s="136">
        <f t="shared" si="42"/>
        <v>67.5</v>
      </c>
      <c r="L274" s="137">
        <f t="shared" si="43"/>
        <v>0.19014084507042253</v>
      </c>
      <c r="M274" s="132" t="s">
        <v>547</v>
      </c>
      <c r="N274" s="138">
        <v>44361</v>
      </c>
      <c r="O274" s="54"/>
      <c r="P274" s="54"/>
      <c r="R274" s="37" t="s">
        <v>852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164</v>
      </c>
      <c r="B275" s="161">
        <v>44295</v>
      </c>
      <c r="C275" s="161"/>
      <c r="D275" s="162" t="s">
        <v>319</v>
      </c>
      <c r="E275" s="163" t="s">
        <v>545</v>
      </c>
      <c r="F275" s="133">
        <v>555</v>
      </c>
      <c r="G275" s="163"/>
      <c r="H275" s="163">
        <v>663</v>
      </c>
      <c r="I275" s="165">
        <v>663</v>
      </c>
      <c r="J275" s="135" t="s">
        <v>776</v>
      </c>
      <c r="K275" s="136">
        <f t="shared" si="42"/>
        <v>108</v>
      </c>
      <c r="L275" s="137">
        <f t="shared" si="43"/>
        <v>0.19459459459459461</v>
      </c>
      <c r="M275" s="132" t="s">
        <v>547</v>
      </c>
      <c r="N275" s="138">
        <v>44321</v>
      </c>
      <c r="O275" s="54"/>
      <c r="P275" s="54"/>
      <c r="Q275" s="198"/>
      <c r="R275" s="37" t="s">
        <v>852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165</v>
      </c>
      <c r="B276" s="161">
        <v>44308</v>
      </c>
      <c r="C276" s="161"/>
      <c r="D276" s="162" t="s">
        <v>740</v>
      </c>
      <c r="E276" s="163" t="s">
        <v>545</v>
      </c>
      <c r="F276" s="133">
        <v>126.5</v>
      </c>
      <c r="G276" s="163"/>
      <c r="H276" s="163">
        <v>155</v>
      </c>
      <c r="I276" s="165">
        <v>155</v>
      </c>
      <c r="J276" s="135" t="s">
        <v>631</v>
      </c>
      <c r="K276" s="136">
        <f t="shared" si="42"/>
        <v>28.5</v>
      </c>
      <c r="L276" s="137">
        <f t="shared" si="43"/>
        <v>0.22529644268774704</v>
      </c>
      <c r="M276" s="132" t="s">
        <v>547</v>
      </c>
      <c r="N276" s="138">
        <v>44362</v>
      </c>
      <c r="O276" s="54"/>
      <c r="P276" s="54"/>
      <c r="R276" s="37" t="s">
        <v>852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39">
        <v>166</v>
      </c>
      <c r="B277" s="170">
        <v>44368</v>
      </c>
      <c r="C277" s="170"/>
      <c r="D277" s="141" t="s">
        <v>777</v>
      </c>
      <c r="E277" s="143" t="s">
        <v>545</v>
      </c>
      <c r="F277" s="171">
        <v>287.5</v>
      </c>
      <c r="G277" s="143"/>
      <c r="H277" s="143">
        <v>245</v>
      </c>
      <c r="I277" s="144">
        <v>344</v>
      </c>
      <c r="J277" s="145" t="s">
        <v>778</v>
      </c>
      <c r="K277" s="146">
        <f t="shared" si="42"/>
        <v>-42.5</v>
      </c>
      <c r="L277" s="147">
        <f t="shared" si="43"/>
        <v>-0.14782608695652175</v>
      </c>
      <c r="M277" s="143" t="s">
        <v>557</v>
      </c>
      <c r="N277" s="140">
        <v>44508</v>
      </c>
      <c r="O277" s="54"/>
      <c r="P277" s="54"/>
      <c r="R277" s="37" t="s">
        <v>852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167</v>
      </c>
      <c r="B278" s="161">
        <v>44368</v>
      </c>
      <c r="C278" s="161"/>
      <c r="D278" s="162" t="s">
        <v>459</v>
      </c>
      <c r="E278" s="163" t="s">
        <v>545</v>
      </c>
      <c r="F278" s="133">
        <v>241</v>
      </c>
      <c r="G278" s="163"/>
      <c r="H278" s="163">
        <v>298</v>
      </c>
      <c r="I278" s="165">
        <v>320</v>
      </c>
      <c r="J278" s="135" t="s">
        <v>631</v>
      </c>
      <c r="K278" s="136">
        <f t="shared" si="42"/>
        <v>57</v>
      </c>
      <c r="L278" s="137">
        <f t="shared" si="43"/>
        <v>0.23651452282157676</v>
      </c>
      <c r="M278" s="132" t="s">
        <v>547</v>
      </c>
      <c r="N278" s="138">
        <v>44802</v>
      </c>
      <c r="O278" s="54"/>
      <c r="P278" s="54"/>
      <c r="R278" s="37" t="s">
        <v>852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168</v>
      </c>
      <c r="B279" s="161">
        <v>44406</v>
      </c>
      <c r="C279" s="161"/>
      <c r="D279" s="162" t="s">
        <v>740</v>
      </c>
      <c r="E279" s="163" t="s">
        <v>545</v>
      </c>
      <c r="F279" s="133">
        <v>162.5</v>
      </c>
      <c r="G279" s="163"/>
      <c r="H279" s="163">
        <v>200</v>
      </c>
      <c r="I279" s="165">
        <v>200</v>
      </c>
      <c r="J279" s="135" t="s">
        <v>631</v>
      </c>
      <c r="K279" s="136">
        <f t="shared" si="42"/>
        <v>37.5</v>
      </c>
      <c r="L279" s="137">
        <f t="shared" si="43"/>
        <v>0.23076923076923078</v>
      </c>
      <c r="M279" s="132" t="s">
        <v>547</v>
      </c>
      <c r="N279" s="138">
        <v>44802</v>
      </c>
      <c r="O279" s="54"/>
      <c r="P279" s="54"/>
      <c r="R279" s="37" t="s">
        <v>852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169</v>
      </c>
      <c r="B280" s="161">
        <v>44462</v>
      </c>
      <c r="C280" s="161"/>
      <c r="D280" s="162" t="s">
        <v>423</v>
      </c>
      <c r="E280" s="163" t="s">
        <v>545</v>
      </c>
      <c r="F280" s="133">
        <v>1235</v>
      </c>
      <c r="G280" s="163"/>
      <c r="H280" s="163">
        <v>1505</v>
      </c>
      <c r="I280" s="165">
        <v>1500</v>
      </c>
      <c r="J280" s="135" t="s">
        <v>631</v>
      </c>
      <c r="K280" s="136">
        <f t="shared" si="42"/>
        <v>270</v>
      </c>
      <c r="L280" s="137">
        <f t="shared" si="43"/>
        <v>0.21862348178137653</v>
      </c>
      <c r="M280" s="132" t="s">
        <v>547</v>
      </c>
      <c r="N280" s="138">
        <v>44564</v>
      </c>
      <c r="O280" s="54"/>
      <c r="P280" s="54"/>
      <c r="R280" s="37" t="s">
        <v>852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170</v>
      </c>
      <c r="B281" s="161">
        <v>44480</v>
      </c>
      <c r="C281" s="161"/>
      <c r="D281" s="162" t="s">
        <v>779</v>
      </c>
      <c r="E281" s="163" t="s">
        <v>545</v>
      </c>
      <c r="F281" s="133">
        <v>58.75</v>
      </c>
      <c r="G281" s="163"/>
      <c r="H281" s="163">
        <v>64.25</v>
      </c>
      <c r="I281" s="165"/>
      <c r="J281" s="135" t="s">
        <v>631</v>
      </c>
      <c r="K281" s="136">
        <f t="shared" si="42"/>
        <v>5.5</v>
      </c>
      <c r="L281" s="137">
        <f t="shared" si="43"/>
        <v>9.3617021276595741E-2</v>
      </c>
      <c r="M281" s="132" t="s">
        <v>547</v>
      </c>
      <c r="N281" s="138">
        <v>45322</v>
      </c>
      <c r="O281" s="54"/>
      <c r="P281" s="54"/>
      <c r="R281" s="37" t="s">
        <v>852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29">
        <v>171</v>
      </c>
      <c r="B282" s="130">
        <v>44481</v>
      </c>
      <c r="C282" s="130"/>
      <c r="D282" s="131" t="s">
        <v>273</v>
      </c>
      <c r="E282" s="132" t="s">
        <v>545</v>
      </c>
      <c r="F282" s="133">
        <v>315</v>
      </c>
      <c r="G282" s="132"/>
      <c r="H282" s="132">
        <v>335</v>
      </c>
      <c r="I282" s="134">
        <v>380</v>
      </c>
      <c r="J282" s="135" t="s">
        <v>822</v>
      </c>
      <c r="K282" s="136">
        <f t="shared" si="42"/>
        <v>20</v>
      </c>
      <c r="L282" s="137">
        <f t="shared" si="43"/>
        <v>6.3492063492063489E-2</v>
      </c>
      <c r="M282" s="132" t="s">
        <v>547</v>
      </c>
      <c r="N282" s="138">
        <v>45297</v>
      </c>
      <c r="O282" s="54"/>
      <c r="P282" s="54"/>
      <c r="R282" s="37" t="s">
        <v>852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29">
        <v>172</v>
      </c>
      <c r="B283" s="130">
        <v>44481</v>
      </c>
      <c r="C283" s="130"/>
      <c r="D283" s="131" t="s">
        <v>780</v>
      </c>
      <c r="E283" s="132" t="s">
        <v>545</v>
      </c>
      <c r="F283" s="133">
        <v>45.5</v>
      </c>
      <c r="G283" s="132"/>
      <c r="H283" s="132">
        <v>56.5</v>
      </c>
      <c r="I283" s="134">
        <v>56</v>
      </c>
      <c r="J283" s="135" t="s">
        <v>631</v>
      </c>
      <c r="K283" s="136">
        <f t="shared" si="42"/>
        <v>11</v>
      </c>
      <c r="L283" s="137">
        <f t="shared" si="43"/>
        <v>0.24175824175824176</v>
      </c>
      <c r="M283" s="132" t="s">
        <v>547</v>
      </c>
      <c r="N283" s="138">
        <v>44881</v>
      </c>
      <c r="O283" s="54"/>
      <c r="P283" s="54"/>
      <c r="R283" s="37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29">
        <v>173</v>
      </c>
      <c r="B284" s="130">
        <v>44551</v>
      </c>
      <c r="C284" s="130"/>
      <c r="D284" s="131" t="s">
        <v>128</v>
      </c>
      <c r="E284" s="132" t="s">
        <v>545</v>
      </c>
      <c r="F284" s="133">
        <v>2300</v>
      </c>
      <c r="G284" s="132"/>
      <c r="H284" s="132">
        <f>(2820+2200)/2</f>
        <v>2510</v>
      </c>
      <c r="I284" s="134">
        <v>3000</v>
      </c>
      <c r="J284" s="135" t="s">
        <v>781</v>
      </c>
      <c r="K284" s="136">
        <f t="shared" si="42"/>
        <v>210</v>
      </c>
      <c r="L284" s="137">
        <f t="shared" si="43"/>
        <v>9.1304347826086957E-2</v>
      </c>
      <c r="M284" s="132" t="s">
        <v>547</v>
      </c>
      <c r="N284" s="138">
        <v>44649</v>
      </c>
      <c r="O284" s="54"/>
      <c r="P284" s="54"/>
      <c r="R284" s="37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29">
        <v>174</v>
      </c>
      <c r="B285" s="130">
        <v>44606</v>
      </c>
      <c r="C285" s="130"/>
      <c r="D285" s="131" t="s">
        <v>413</v>
      </c>
      <c r="E285" s="132" t="s">
        <v>545</v>
      </c>
      <c r="F285" s="133">
        <v>635</v>
      </c>
      <c r="G285" s="132"/>
      <c r="H285" s="132">
        <v>700</v>
      </c>
      <c r="I285" s="134">
        <v>764</v>
      </c>
      <c r="J285" s="135" t="s">
        <v>806</v>
      </c>
      <c r="K285" s="136">
        <f t="shared" si="42"/>
        <v>65</v>
      </c>
      <c r="L285" s="137">
        <f t="shared" si="43"/>
        <v>0.10236220472440945</v>
      </c>
      <c r="M285" s="132" t="s">
        <v>547</v>
      </c>
      <c r="N285" s="138">
        <v>45159</v>
      </c>
      <c r="O285" s="54"/>
      <c r="P285" s="54"/>
      <c r="R285" s="37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29">
        <v>175</v>
      </c>
      <c r="B286" s="130">
        <v>44613</v>
      </c>
      <c r="C286" s="130"/>
      <c r="D286" s="131" t="s">
        <v>423</v>
      </c>
      <c r="E286" s="132" t="s">
        <v>545</v>
      </c>
      <c r="F286" s="133">
        <v>1255</v>
      </c>
      <c r="G286" s="132"/>
      <c r="H286" s="132">
        <v>1515</v>
      </c>
      <c r="I286" s="134">
        <v>1510</v>
      </c>
      <c r="J286" s="135" t="s">
        <v>631</v>
      </c>
      <c r="K286" s="136">
        <f t="shared" si="42"/>
        <v>260</v>
      </c>
      <c r="L286" s="137">
        <f t="shared" si="43"/>
        <v>0.20717131474103587</v>
      </c>
      <c r="M286" s="132" t="s">
        <v>547</v>
      </c>
      <c r="N286" s="138">
        <v>44834</v>
      </c>
      <c r="O286" s="54"/>
      <c r="P286" s="54"/>
      <c r="R286" s="37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259">
        <v>176</v>
      </c>
      <c r="B287" s="250">
        <v>44670</v>
      </c>
      <c r="C287" s="250"/>
      <c r="D287" s="251" t="s">
        <v>510</v>
      </c>
      <c r="E287" s="252" t="s">
        <v>545</v>
      </c>
      <c r="F287" s="253">
        <v>445</v>
      </c>
      <c r="G287" s="253"/>
      <c r="H287" s="253">
        <v>460</v>
      </c>
      <c r="I287" s="253">
        <v>553</v>
      </c>
      <c r="J287" s="254" t="s">
        <v>844</v>
      </c>
      <c r="K287" s="255">
        <f t="shared" ref="K287" si="44">H287-F287</f>
        <v>15</v>
      </c>
      <c r="L287" s="256">
        <f t="shared" ref="L287" si="45">K287/F287</f>
        <v>3.3707865168539325E-2</v>
      </c>
      <c r="M287" s="257" t="s">
        <v>564</v>
      </c>
      <c r="N287" s="258">
        <v>45397</v>
      </c>
      <c r="O287" s="54"/>
      <c r="P287" s="54"/>
      <c r="R287" s="37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177</v>
      </c>
      <c r="B288" s="161">
        <v>44746</v>
      </c>
      <c r="C288" s="161"/>
      <c r="D288" s="162" t="s">
        <v>782</v>
      </c>
      <c r="E288" s="163" t="s">
        <v>545</v>
      </c>
      <c r="F288" s="163">
        <v>207.5</v>
      </c>
      <c r="G288" s="163"/>
      <c r="H288" s="163">
        <v>254</v>
      </c>
      <c r="I288" s="165">
        <v>254</v>
      </c>
      <c r="J288" s="135" t="s">
        <v>631</v>
      </c>
      <c r="K288" s="136">
        <f t="shared" ref="K288:K298" si="46">H288-F288</f>
        <v>46.5</v>
      </c>
      <c r="L288" s="137">
        <f t="shared" ref="L288:L298" si="47">K288/F288</f>
        <v>0.22409638554216868</v>
      </c>
      <c r="M288" s="132" t="s">
        <v>547</v>
      </c>
      <c r="N288" s="138">
        <v>44792</v>
      </c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160">
        <v>178</v>
      </c>
      <c r="B289" s="161">
        <v>44775</v>
      </c>
      <c r="C289" s="161"/>
      <c r="D289" s="162" t="s">
        <v>461</v>
      </c>
      <c r="E289" s="163" t="s">
        <v>545</v>
      </c>
      <c r="F289" s="163">
        <v>31.25</v>
      </c>
      <c r="G289" s="163"/>
      <c r="H289" s="163">
        <v>38.75</v>
      </c>
      <c r="I289" s="165">
        <v>38</v>
      </c>
      <c r="J289" s="135" t="s">
        <v>631</v>
      </c>
      <c r="K289" s="136">
        <f t="shared" si="46"/>
        <v>7.5</v>
      </c>
      <c r="L289" s="137">
        <f t="shared" si="47"/>
        <v>0.24</v>
      </c>
      <c r="M289" s="132" t="s">
        <v>547</v>
      </c>
      <c r="N289" s="138">
        <v>44844</v>
      </c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8" ht="12.75" customHeight="1">
      <c r="A290" s="160">
        <v>179</v>
      </c>
      <c r="B290" s="161">
        <v>44841</v>
      </c>
      <c r="C290" s="161"/>
      <c r="D290" s="162" t="s">
        <v>783</v>
      </c>
      <c r="E290" s="163" t="s">
        <v>545</v>
      </c>
      <c r="F290" s="133">
        <v>665</v>
      </c>
      <c r="G290" s="163"/>
      <c r="H290" s="163">
        <v>807.5</v>
      </c>
      <c r="I290" s="165">
        <v>840</v>
      </c>
      <c r="J290" s="135" t="s">
        <v>781</v>
      </c>
      <c r="K290" s="136">
        <f t="shared" si="46"/>
        <v>142.5</v>
      </c>
      <c r="L290" s="137">
        <f t="shared" si="47"/>
        <v>0.21428571428571427</v>
      </c>
      <c r="M290" s="132" t="s">
        <v>547</v>
      </c>
      <c r="N290" s="138">
        <v>45097</v>
      </c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160">
        <v>180</v>
      </c>
      <c r="B291" s="161">
        <v>44844</v>
      </c>
      <c r="C291" s="161"/>
      <c r="D291" s="162" t="s">
        <v>415</v>
      </c>
      <c r="E291" s="163" t="s">
        <v>545</v>
      </c>
      <c r="F291" s="133">
        <v>227.5</v>
      </c>
      <c r="G291" s="163"/>
      <c r="H291" s="163">
        <v>270</v>
      </c>
      <c r="I291" s="165">
        <v>291</v>
      </c>
      <c r="J291" s="135" t="s">
        <v>808</v>
      </c>
      <c r="K291" s="136">
        <f t="shared" si="46"/>
        <v>42.5</v>
      </c>
      <c r="L291" s="137">
        <f t="shared" si="47"/>
        <v>0.18681318681318682</v>
      </c>
      <c r="M291" s="132" t="s">
        <v>547</v>
      </c>
      <c r="N291" s="138">
        <v>45160</v>
      </c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160">
        <v>181</v>
      </c>
      <c r="B292" s="161">
        <v>44845</v>
      </c>
      <c r="C292" s="161"/>
      <c r="D292" s="162" t="s">
        <v>413</v>
      </c>
      <c r="E292" s="163" t="s">
        <v>545</v>
      </c>
      <c r="F292" s="133">
        <v>555</v>
      </c>
      <c r="G292" s="163"/>
      <c r="H292" s="163">
        <v>700</v>
      </c>
      <c r="I292" s="165">
        <v>765</v>
      </c>
      <c r="J292" s="135" t="s">
        <v>807</v>
      </c>
      <c r="K292" s="136">
        <f t="shared" si="46"/>
        <v>145</v>
      </c>
      <c r="L292" s="137">
        <f t="shared" si="47"/>
        <v>0.26126126126126126</v>
      </c>
      <c r="M292" s="132" t="s">
        <v>547</v>
      </c>
      <c r="N292" s="138">
        <v>45159</v>
      </c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A293" s="160">
        <v>182</v>
      </c>
      <c r="B293" s="161">
        <v>44981</v>
      </c>
      <c r="C293" s="161"/>
      <c r="D293" s="162" t="s">
        <v>428</v>
      </c>
      <c r="E293" s="163" t="s">
        <v>545</v>
      </c>
      <c r="F293" s="133">
        <v>1675</v>
      </c>
      <c r="G293" s="163"/>
      <c r="H293" s="163">
        <v>2080</v>
      </c>
      <c r="I293" s="165">
        <v>2080</v>
      </c>
      <c r="J293" s="135" t="s">
        <v>631</v>
      </c>
      <c r="K293" s="136">
        <f t="shared" si="46"/>
        <v>405</v>
      </c>
      <c r="L293" s="137">
        <f t="shared" si="47"/>
        <v>0.2417910447761194</v>
      </c>
      <c r="M293" s="132" t="s">
        <v>547</v>
      </c>
      <c r="N293" s="138">
        <v>45119</v>
      </c>
      <c r="O293" s="54"/>
      <c r="P293" s="54"/>
      <c r="R293" s="37" t="s">
        <v>855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160">
        <v>183</v>
      </c>
      <c r="B294" s="161">
        <v>44986</v>
      </c>
      <c r="C294" s="161"/>
      <c r="D294" s="162" t="s">
        <v>461</v>
      </c>
      <c r="E294" s="163" t="s">
        <v>545</v>
      </c>
      <c r="F294" s="133">
        <v>57.5</v>
      </c>
      <c r="G294" s="163"/>
      <c r="H294" s="163">
        <v>120</v>
      </c>
      <c r="I294" s="165">
        <v>120</v>
      </c>
      <c r="J294" s="135" t="s">
        <v>631</v>
      </c>
      <c r="K294" s="136">
        <f t="shared" si="46"/>
        <v>62.5</v>
      </c>
      <c r="L294" s="137">
        <f t="shared" si="47"/>
        <v>1.0869565217391304</v>
      </c>
      <c r="M294" s="132" t="s">
        <v>547</v>
      </c>
      <c r="N294" s="138">
        <v>45049</v>
      </c>
      <c r="O294" s="54"/>
      <c r="P294" s="54"/>
      <c r="R294" s="37" t="s">
        <v>855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160">
        <v>184</v>
      </c>
      <c r="B295" s="161">
        <v>45008</v>
      </c>
      <c r="C295" s="161"/>
      <c r="D295" s="162" t="s">
        <v>475</v>
      </c>
      <c r="E295" s="163" t="s">
        <v>545</v>
      </c>
      <c r="F295" s="133">
        <v>2765</v>
      </c>
      <c r="G295" s="163"/>
      <c r="H295" s="163">
        <v>3547.5</v>
      </c>
      <c r="I295" s="165">
        <v>3523</v>
      </c>
      <c r="J295" s="135" t="s">
        <v>631</v>
      </c>
      <c r="K295" s="136">
        <f t="shared" si="46"/>
        <v>782.5</v>
      </c>
      <c r="L295" s="137">
        <f t="shared" si="47"/>
        <v>0.28300180831826399</v>
      </c>
      <c r="M295" s="132" t="s">
        <v>547</v>
      </c>
      <c r="N295" s="138">
        <v>45177</v>
      </c>
      <c r="O295" s="54"/>
      <c r="P295" s="54"/>
      <c r="R295" s="37" t="s">
        <v>855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A296" s="160">
        <v>185</v>
      </c>
      <c r="B296" s="161">
        <v>45027</v>
      </c>
      <c r="C296" s="161"/>
      <c r="D296" s="162" t="s">
        <v>784</v>
      </c>
      <c r="E296" s="163" t="s">
        <v>545</v>
      </c>
      <c r="F296" s="163">
        <v>460</v>
      </c>
      <c r="G296" s="163"/>
      <c r="H296" s="163">
        <v>825</v>
      </c>
      <c r="I296" s="165">
        <v>810</v>
      </c>
      <c r="J296" s="135" t="s">
        <v>631</v>
      </c>
      <c r="K296" s="136">
        <f t="shared" si="46"/>
        <v>365</v>
      </c>
      <c r="L296" s="137">
        <f t="shared" si="47"/>
        <v>0.79347826086956519</v>
      </c>
      <c r="M296" s="132" t="s">
        <v>547</v>
      </c>
      <c r="N296" s="138">
        <v>45155</v>
      </c>
      <c r="O296" s="54"/>
      <c r="P296" s="54"/>
      <c r="R296" s="37" t="s">
        <v>855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A297" s="160">
        <v>186</v>
      </c>
      <c r="B297" s="161">
        <v>45050</v>
      </c>
      <c r="C297" s="161"/>
      <c r="D297" s="162" t="s">
        <v>41</v>
      </c>
      <c r="E297" s="163" t="s">
        <v>545</v>
      </c>
      <c r="F297" s="163">
        <v>3630</v>
      </c>
      <c r="G297" s="163"/>
      <c r="H297" s="163">
        <v>5150</v>
      </c>
      <c r="I297" s="165">
        <v>5040</v>
      </c>
      <c r="J297" s="135" t="s">
        <v>631</v>
      </c>
      <c r="K297" s="136">
        <f t="shared" si="46"/>
        <v>1520</v>
      </c>
      <c r="L297" s="137">
        <f t="shared" si="47"/>
        <v>0.41873278236914602</v>
      </c>
      <c r="M297" s="132" t="s">
        <v>547</v>
      </c>
      <c r="N297" s="138">
        <v>45344</v>
      </c>
      <c r="O297" s="54"/>
      <c r="P297" s="54"/>
      <c r="R297" s="37" t="s">
        <v>855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A298" s="160">
        <v>187</v>
      </c>
      <c r="B298" s="161">
        <v>45075</v>
      </c>
      <c r="C298" s="161"/>
      <c r="D298" s="162" t="s">
        <v>785</v>
      </c>
      <c r="E298" s="163" t="s">
        <v>545</v>
      </c>
      <c r="F298" s="133">
        <v>585</v>
      </c>
      <c r="G298" s="163"/>
      <c r="H298" s="163">
        <v>732</v>
      </c>
      <c r="I298" s="165">
        <v>732</v>
      </c>
      <c r="J298" s="135" t="s">
        <v>631</v>
      </c>
      <c r="K298" s="136">
        <f t="shared" si="46"/>
        <v>147</v>
      </c>
      <c r="L298" s="137">
        <f t="shared" si="47"/>
        <v>0.25128205128205128</v>
      </c>
      <c r="M298" s="132" t="s">
        <v>547</v>
      </c>
      <c r="N298" s="138">
        <v>45152</v>
      </c>
      <c r="O298" s="54"/>
      <c r="P298" s="54"/>
      <c r="R298" s="37" t="s">
        <v>855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F298" s="37"/>
      <c r="AG298" s="54"/>
      <c r="AI298" s="37"/>
      <c r="AK298" s="37"/>
      <c r="AL298" s="54"/>
    </row>
    <row r="299" spans="1:38" ht="12.75" customHeight="1">
      <c r="A299" s="160">
        <v>188</v>
      </c>
      <c r="B299" s="161">
        <v>45078</v>
      </c>
      <c r="C299" s="161"/>
      <c r="D299" s="162" t="s">
        <v>500</v>
      </c>
      <c r="E299" s="163" t="s">
        <v>545</v>
      </c>
      <c r="F299" s="133">
        <v>3310</v>
      </c>
      <c r="G299" s="163"/>
      <c r="H299" s="163">
        <v>4300</v>
      </c>
      <c r="I299" s="165">
        <v>4300</v>
      </c>
      <c r="J299" s="135" t="s">
        <v>631</v>
      </c>
      <c r="K299" s="136">
        <f t="shared" ref="K299" si="48">H299-F299</f>
        <v>990</v>
      </c>
      <c r="L299" s="137">
        <f t="shared" ref="L299" si="49">K299/F299</f>
        <v>0.29909365558912387</v>
      </c>
      <c r="M299" s="132" t="s">
        <v>547</v>
      </c>
      <c r="N299" s="138">
        <v>45436</v>
      </c>
      <c r="O299" s="54"/>
      <c r="P299" s="54"/>
      <c r="R299" s="37" t="s">
        <v>855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F299" s="37"/>
      <c r="AG299" s="54"/>
      <c r="AI299" s="37"/>
      <c r="AK299" s="37"/>
      <c r="AL299" s="54"/>
    </row>
    <row r="300" spans="1:38" ht="12.75" customHeight="1">
      <c r="A300" s="160">
        <v>189</v>
      </c>
      <c r="B300" s="161">
        <v>45103</v>
      </c>
      <c r="C300" s="161"/>
      <c r="D300" s="162" t="s">
        <v>803</v>
      </c>
      <c r="E300" s="163" t="s">
        <v>545</v>
      </c>
      <c r="F300" s="133">
        <v>282.5</v>
      </c>
      <c r="G300" s="163"/>
      <c r="H300" s="163">
        <v>383</v>
      </c>
      <c r="I300" s="165">
        <v>383</v>
      </c>
      <c r="J300" s="135" t="s">
        <v>631</v>
      </c>
      <c r="K300" s="136">
        <f>H300-F300</f>
        <v>100.5</v>
      </c>
      <c r="L300" s="137">
        <f>K300/F300</f>
        <v>0.35575221238938054</v>
      </c>
      <c r="M300" s="132" t="s">
        <v>547</v>
      </c>
      <c r="N300" s="138">
        <v>45265</v>
      </c>
      <c r="O300" s="54"/>
      <c r="P300" s="54"/>
      <c r="R300" s="37" t="s">
        <v>855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F300" s="37"/>
      <c r="AG300" s="54"/>
      <c r="AI300" s="37"/>
      <c r="AK300" s="37"/>
      <c r="AL300" s="54"/>
    </row>
    <row r="301" spans="1:38" ht="12.75" customHeight="1">
      <c r="A301" s="160">
        <v>190</v>
      </c>
      <c r="B301" s="161">
        <v>45120</v>
      </c>
      <c r="C301" s="161"/>
      <c r="D301" s="162" t="s">
        <v>499</v>
      </c>
      <c r="E301" s="163" t="s">
        <v>545</v>
      </c>
      <c r="F301" s="133">
        <v>2312.5</v>
      </c>
      <c r="G301" s="163"/>
      <c r="H301" s="163">
        <v>2935</v>
      </c>
      <c r="I301" s="165">
        <v>2935</v>
      </c>
      <c r="J301" s="135" t="s">
        <v>631</v>
      </c>
      <c r="K301" s="136">
        <f>H301-F301</f>
        <v>622.5</v>
      </c>
      <c r="L301" s="137">
        <f>K301/F301</f>
        <v>0.26918918918918922</v>
      </c>
      <c r="M301" s="132" t="s">
        <v>547</v>
      </c>
      <c r="N301" s="138">
        <v>45177</v>
      </c>
      <c r="O301" s="54"/>
      <c r="P301" s="54"/>
      <c r="R301" s="37" t="s">
        <v>855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F301" s="37"/>
      <c r="AG301" s="54"/>
      <c r="AI301" s="37"/>
      <c r="AK301" s="37"/>
      <c r="AL301" s="54"/>
    </row>
    <row r="302" spans="1:38" ht="12.75" customHeight="1">
      <c r="A302" s="160">
        <v>191</v>
      </c>
      <c r="B302" s="161">
        <v>45125</v>
      </c>
      <c r="C302" s="161"/>
      <c r="D302" s="162" t="s">
        <v>199</v>
      </c>
      <c r="E302" s="163" t="s">
        <v>545</v>
      </c>
      <c r="F302" s="133">
        <v>3980</v>
      </c>
      <c r="G302" s="163"/>
      <c r="H302" s="163">
        <v>4895</v>
      </c>
      <c r="I302" s="165">
        <v>4895</v>
      </c>
      <c r="J302" s="135" t="s">
        <v>631</v>
      </c>
      <c r="K302" s="136">
        <f>H302-F302</f>
        <v>915</v>
      </c>
      <c r="L302" s="137">
        <f>K302/F302</f>
        <v>0.22989949748743718</v>
      </c>
      <c r="M302" s="132" t="s">
        <v>547</v>
      </c>
      <c r="N302" s="138">
        <v>45155</v>
      </c>
      <c r="O302" s="54"/>
      <c r="P302" s="54"/>
      <c r="R302" s="37" t="s">
        <v>855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160">
        <v>192</v>
      </c>
      <c r="B303" s="161">
        <v>45145</v>
      </c>
      <c r="C303" s="161"/>
      <c r="D303" s="162" t="s">
        <v>805</v>
      </c>
      <c r="E303" s="163" t="s">
        <v>545</v>
      </c>
      <c r="F303" s="133">
        <v>565</v>
      </c>
      <c r="G303" s="163"/>
      <c r="H303" s="163">
        <v>725</v>
      </c>
      <c r="I303" s="165">
        <v>725</v>
      </c>
      <c r="J303" s="135" t="s">
        <v>631</v>
      </c>
      <c r="K303" s="136">
        <f>H303-F303</f>
        <v>160</v>
      </c>
      <c r="L303" s="137">
        <f>K303/F303</f>
        <v>0.2831858407079646</v>
      </c>
      <c r="M303" s="132" t="s">
        <v>547</v>
      </c>
      <c r="N303" s="138">
        <v>45169</v>
      </c>
      <c r="O303" s="54"/>
      <c r="P303" s="54"/>
      <c r="R303" s="37" t="s">
        <v>855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232">
        <v>193</v>
      </c>
      <c r="B304" s="233">
        <v>45167</v>
      </c>
      <c r="C304" s="233"/>
      <c r="D304" s="234" t="s">
        <v>809</v>
      </c>
      <c r="E304" s="235" t="s">
        <v>545</v>
      </c>
      <c r="F304" s="133">
        <v>700</v>
      </c>
      <c r="G304" s="235"/>
      <c r="H304" s="235">
        <v>950</v>
      </c>
      <c r="I304" s="236">
        <v>950</v>
      </c>
      <c r="J304" s="237" t="s">
        <v>631</v>
      </c>
      <c r="K304" s="136">
        <f>H304-F304</f>
        <v>250</v>
      </c>
      <c r="L304" s="137">
        <f>K304/F304</f>
        <v>0.35714285714285715</v>
      </c>
      <c r="M304" s="132" t="s">
        <v>547</v>
      </c>
      <c r="N304" s="138">
        <v>45261</v>
      </c>
      <c r="O304" s="54"/>
      <c r="P304" s="54"/>
      <c r="R304" s="37" t="s">
        <v>855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178">
        <v>194</v>
      </c>
      <c r="B305" s="179">
        <v>45184</v>
      </c>
      <c r="C305" s="53"/>
      <c r="D305" s="53" t="s">
        <v>502</v>
      </c>
      <c r="E305" s="180" t="s">
        <v>545</v>
      </c>
      <c r="F305" s="51" t="s">
        <v>810</v>
      </c>
      <c r="G305" s="51"/>
      <c r="H305" s="51"/>
      <c r="I305" s="51">
        <v>480</v>
      </c>
      <c r="J305" s="51" t="s">
        <v>546</v>
      </c>
      <c r="K305" s="51"/>
      <c r="L305" s="51"/>
      <c r="M305" s="51"/>
      <c r="N305" s="51"/>
      <c r="O305" s="54"/>
      <c r="P305" s="54"/>
      <c r="R305" s="37" t="s">
        <v>855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232">
        <v>195</v>
      </c>
      <c r="B306" s="233">
        <v>45203</v>
      </c>
      <c r="C306" s="233"/>
      <c r="D306" s="234" t="s">
        <v>172</v>
      </c>
      <c r="E306" s="235" t="s">
        <v>545</v>
      </c>
      <c r="F306" s="133">
        <v>992.5</v>
      </c>
      <c r="G306" s="235"/>
      <c r="H306" s="235">
        <v>1198</v>
      </c>
      <c r="I306" s="236">
        <v>1198</v>
      </c>
      <c r="J306" s="237" t="s">
        <v>631</v>
      </c>
      <c r="K306" s="136">
        <f>H306-F306</f>
        <v>205.5</v>
      </c>
      <c r="L306" s="137">
        <f>K306/F306</f>
        <v>0.2070528967254408</v>
      </c>
      <c r="M306" s="132" t="s">
        <v>547</v>
      </c>
      <c r="N306" s="138">
        <v>45392</v>
      </c>
      <c r="O306" s="54"/>
      <c r="P306" s="54"/>
      <c r="R306" s="37" t="s">
        <v>856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232">
        <v>196</v>
      </c>
      <c r="B307" s="233">
        <v>45216</v>
      </c>
      <c r="C307" s="233"/>
      <c r="D307" s="234" t="s">
        <v>104</v>
      </c>
      <c r="E307" s="235" t="s">
        <v>545</v>
      </c>
      <c r="F307" s="133">
        <v>5425</v>
      </c>
      <c r="G307" s="235"/>
      <c r="H307" s="235">
        <v>6880</v>
      </c>
      <c r="I307" s="236">
        <v>6870</v>
      </c>
      <c r="J307" s="237" t="s">
        <v>631</v>
      </c>
      <c r="K307" s="136">
        <f>H307-F307</f>
        <v>1455</v>
      </c>
      <c r="L307" s="137">
        <f>K307/F307</f>
        <v>0.26820276497695855</v>
      </c>
      <c r="M307" s="132" t="s">
        <v>547</v>
      </c>
      <c r="N307" s="138">
        <v>45342</v>
      </c>
      <c r="O307" s="54"/>
      <c r="P307" s="54"/>
      <c r="R307" s="37" t="s">
        <v>856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232">
        <v>197</v>
      </c>
      <c r="B308" s="233">
        <v>45216</v>
      </c>
      <c r="C308" s="233"/>
      <c r="D308" s="234" t="s">
        <v>811</v>
      </c>
      <c r="E308" s="235" t="s">
        <v>545</v>
      </c>
      <c r="F308" s="133">
        <v>1090</v>
      </c>
      <c r="G308" s="235"/>
      <c r="H308" s="235">
        <v>1415</v>
      </c>
      <c r="I308" s="236">
        <v>1415</v>
      </c>
      <c r="J308" s="237" t="s">
        <v>631</v>
      </c>
      <c r="K308" s="136">
        <f>H308-F308</f>
        <v>325</v>
      </c>
      <c r="L308" s="137">
        <f>K308/F308</f>
        <v>0.29816513761467889</v>
      </c>
      <c r="M308" s="132" t="s">
        <v>547</v>
      </c>
      <c r="N308" s="138">
        <v>45282</v>
      </c>
      <c r="O308" s="54"/>
      <c r="P308" s="54"/>
      <c r="R308" s="37" t="s">
        <v>855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198</v>
      </c>
      <c r="B309" s="233">
        <v>45236</v>
      </c>
      <c r="C309" s="233"/>
      <c r="D309" s="234" t="s">
        <v>814</v>
      </c>
      <c r="E309" s="235" t="s">
        <v>545</v>
      </c>
      <c r="F309" s="133">
        <v>1270</v>
      </c>
      <c r="G309" s="235"/>
      <c r="H309" s="235">
        <v>1613</v>
      </c>
      <c r="I309" s="236">
        <v>1613</v>
      </c>
      <c r="J309" s="237" t="s">
        <v>631</v>
      </c>
      <c r="K309" s="136">
        <f>H309-F309</f>
        <v>343</v>
      </c>
      <c r="L309" s="137">
        <f>K309/F309</f>
        <v>0.27007874015748029</v>
      </c>
      <c r="M309" s="132" t="s">
        <v>547</v>
      </c>
      <c r="N309" s="138">
        <v>45246</v>
      </c>
      <c r="O309" s="54"/>
      <c r="P309" s="54"/>
      <c r="R309" s="37" t="s">
        <v>856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178">
        <v>199</v>
      </c>
      <c r="B310" s="179">
        <v>45251</v>
      </c>
      <c r="C310" s="53"/>
      <c r="D310" s="53" t="s">
        <v>815</v>
      </c>
      <c r="E310" s="180" t="s">
        <v>545</v>
      </c>
      <c r="F310" s="51" t="s">
        <v>816</v>
      </c>
      <c r="G310" s="51"/>
      <c r="H310" s="51"/>
      <c r="I310" s="51">
        <v>1490</v>
      </c>
      <c r="J310" s="51" t="s">
        <v>546</v>
      </c>
      <c r="K310" s="51"/>
      <c r="L310" s="51"/>
      <c r="M310" s="51"/>
      <c r="N310" s="51"/>
      <c r="O310" s="54"/>
      <c r="P310" s="54"/>
      <c r="R310" s="37" t="s">
        <v>855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178">
        <v>200</v>
      </c>
      <c r="B311" s="179">
        <v>45254</v>
      </c>
      <c r="C311" s="53"/>
      <c r="D311" s="53" t="s">
        <v>814</v>
      </c>
      <c r="E311" s="180" t="s">
        <v>545</v>
      </c>
      <c r="F311" s="51" t="s">
        <v>817</v>
      </c>
      <c r="G311" s="51"/>
      <c r="H311" s="51"/>
      <c r="I311" s="51">
        <v>1806</v>
      </c>
      <c r="J311" s="51" t="s">
        <v>546</v>
      </c>
      <c r="K311" s="51"/>
      <c r="L311" s="51"/>
      <c r="M311" s="51"/>
      <c r="N311" s="51"/>
      <c r="O311" s="54"/>
      <c r="P311" s="54"/>
      <c r="R311" s="37" t="s">
        <v>856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232">
        <v>201</v>
      </c>
      <c r="B312" s="233">
        <v>45265</v>
      </c>
      <c r="C312" s="233"/>
      <c r="D312" s="234" t="s">
        <v>503</v>
      </c>
      <c r="E312" s="235" t="s">
        <v>545</v>
      </c>
      <c r="F312" s="133">
        <v>435</v>
      </c>
      <c r="G312" s="235"/>
      <c r="H312" s="235">
        <v>558</v>
      </c>
      <c r="I312" s="236">
        <v>558</v>
      </c>
      <c r="J312" s="237" t="s">
        <v>631</v>
      </c>
      <c r="K312" s="136">
        <f>H312-F312</f>
        <v>123</v>
      </c>
      <c r="L312" s="137">
        <f>K312/F312</f>
        <v>0.28275862068965518</v>
      </c>
      <c r="M312" s="132" t="s">
        <v>547</v>
      </c>
      <c r="N312" s="138">
        <v>45378</v>
      </c>
      <c r="O312" s="54"/>
      <c r="P312" s="54"/>
      <c r="R312" s="37" t="s">
        <v>855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232">
        <v>202</v>
      </c>
      <c r="B313" s="233">
        <v>45272</v>
      </c>
      <c r="C313" s="233"/>
      <c r="D313" s="234" t="s">
        <v>819</v>
      </c>
      <c r="E313" s="235" t="s">
        <v>545</v>
      </c>
      <c r="F313" s="133">
        <v>4225</v>
      </c>
      <c r="G313" s="235"/>
      <c r="H313" s="235">
        <v>5512</v>
      </c>
      <c r="I313" s="236">
        <v>5512</v>
      </c>
      <c r="J313" s="237" t="s">
        <v>631</v>
      </c>
      <c r="K313" s="136">
        <f>H313-F313</f>
        <v>1287</v>
      </c>
      <c r="L313" s="137">
        <f>K313/F313</f>
        <v>0.30461538461538462</v>
      </c>
      <c r="M313" s="132" t="s">
        <v>547</v>
      </c>
      <c r="N313" s="138">
        <v>45329</v>
      </c>
      <c r="O313" s="54"/>
      <c r="P313" s="54"/>
      <c r="R313" s="37" t="s">
        <v>856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178">
        <v>203</v>
      </c>
      <c r="B314" s="179">
        <v>45292</v>
      </c>
      <c r="C314" s="53"/>
      <c r="D314" s="53" t="s">
        <v>309</v>
      </c>
      <c r="E314" s="180" t="s">
        <v>545</v>
      </c>
      <c r="F314" s="51" t="s">
        <v>820</v>
      </c>
      <c r="G314" s="51"/>
      <c r="H314" s="51"/>
      <c r="I314" s="51">
        <v>4909</v>
      </c>
      <c r="J314" s="51" t="s">
        <v>546</v>
      </c>
      <c r="K314" s="51"/>
      <c r="L314" s="51"/>
      <c r="M314" s="51"/>
      <c r="N314" s="51"/>
      <c r="O314" s="54"/>
      <c r="P314" s="54"/>
      <c r="R314" s="37" t="s">
        <v>856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78">
        <v>204</v>
      </c>
      <c r="B315" s="179">
        <v>45294</v>
      </c>
      <c r="C315" s="53"/>
      <c r="D315" s="53" t="s">
        <v>501</v>
      </c>
      <c r="E315" s="180" t="s">
        <v>545</v>
      </c>
      <c r="F315" s="51" t="s">
        <v>821</v>
      </c>
      <c r="G315" s="51"/>
      <c r="H315" s="51"/>
      <c r="I315" s="51">
        <v>1080</v>
      </c>
      <c r="J315" s="51" t="s">
        <v>546</v>
      </c>
      <c r="K315" s="51"/>
      <c r="L315" s="51"/>
      <c r="M315" s="51"/>
      <c r="N315" s="51"/>
      <c r="O315" s="54"/>
      <c r="P315" s="54"/>
      <c r="R315" s="37" t="s">
        <v>855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178">
        <v>205</v>
      </c>
      <c r="B316" s="179">
        <v>45315</v>
      </c>
      <c r="C316" s="53"/>
      <c r="D316" s="53" t="s">
        <v>310</v>
      </c>
      <c r="E316" s="180" t="s">
        <v>545</v>
      </c>
      <c r="F316" s="51" t="s">
        <v>823</v>
      </c>
      <c r="G316" s="51"/>
      <c r="H316" s="51"/>
      <c r="I316" s="51">
        <v>2077</v>
      </c>
      <c r="J316" s="51" t="s">
        <v>546</v>
      </c>
      <c r="K316" s="51"/>
      <c r="L316" s="51"/>
      <c r="M316" s="51"/>
      <c r="N316" s="51"/>
      <c r="O316" s="54"/>
      <c r="P316" s="54"/>
      <c r="R316" s="37" t="s">
        <v>856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206</v>
      </c>
      <c r="B317" s="179">
        <v>45320</v>
      </c>
      <c r="C317" s="53"/>
      <c r="D317" s="53" t="s">
        <v>824</v>
      </c>
      <c r="E317" s="180" t="s">
        <v>545</v>
      </c>
      <c r="F317" s="51" t="s">
        <v>825</v>
      </c>
      <c r="G317" s="51"/>
      <c r="H317" s="51"/>
      <c r="I317" s="51">
        <v>2906</v>
      </c>
      <c r="J317" s="51" t="s">
        <v>546</v>
      </c>
      <c r="K317" s="51"/>
      <c r="L317" s="51"/>
      <c r="M317" s="51"/>
      <c r="N317" s="51"/>
      <c r="O317" s="54"/>
      <c r="P317" s="54"/>
      <c r="R317" s="37" t="s">
        <v>855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207</v>
      </c>
      <c r="B318" s="233">
        <v>45331</v>
      </c>
      <c r="C318" s="233"/>
      <c r="D318" s="234" t="s">
        <v>499</v>
      </c>
      <c r="E318" s="235" t="s">
        <v>545</v>
      </c>
      <c r="F318" s="133">
        <v>3270</v>
      </c>
      <c r="G318" s="235"/>
      <c r="H318" s="235">
        <v>4096</v>
      </c>
      <c r="I318" s="236">
        <v>4096</v>
      </c>
      <c r="J318" s="237" t="s">
        <v>631</v>
      </c>
      <c r="K318" s="136">
        <f>H318-F318</f>
        <v>826</v>
      </c>
      <c r="L318" s="137">
        <f>K318/F318</f>
        <v>0.25259938837920487</v>
      </c>
      <c r="M318" s="132" t="s">
        <v>547</v>
      </c>
      <c r="N318" s="138">
        <v>45377</v>
      </c>
      <c r="O318" s="54"/>
      <c r="P318" s="54"/>
      <c r="R318" s="37" t="s">
        <v>855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178">
        <v>208</v>
      </c>
      <c r="B319" s="179">
        <v>45345</v>
      </c>
      <c r="C319" s="53"/>
      <c r="D319" s="53" t="s">
        <v>59</v>
      </c>
      <c r="E319" s="180" t="s">
        <v>545</v>
      </c>
      <c r="F319" s="51" t="s">
        <v>840</v>
      </c>
      <c r="G319" s="51"/>
      <c r="H319" s="51"/>
      <c r="I319" s="51">
        <v>2627</v>
      </c>
      <c r="J319" s="51" t="s">
        <v>546</v>
      </c>
      <c r="K319" s="51"/>
      <c r="L319" s="51"/>
      <c r="M319" s="51"/>
      <c r="N319" s="53"/>
      <c r="O319" s="54"/>
      <c r="P319" s="54"/>
      <c r="R319" s="37" t="s">
        <v>856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209</v>
      </c>
      <c r="B320" s="233">
        <v>45356</v>
      </c>
      <c r="C320" s="233"/>
      <c r="D320" s="234" t="s">
        <v>809</v>
      </c>
      <c r="E320" s="235" t="s">
        <v>545</v>
      </c>
      <c r="F320" s="133">
        <v>925</v>
      </c>
      <c r="G320" s="235"/>
      <c r="H320" s="235">
        <v>1170</v>
      </c>
      <c r="I320" s="236">
        <v>1170</v>
      </c>
      <c r="J320" s="237" t="s">
        <v>631</v>
      </c>
      <c r="K320" s="136">
        <f>H320-F320</f>
        <v>245</v>
      </c>
      <c r="L320" s="137">
        <f>K320/F320</f>
        <v>0.26486486486486488</v>
      </c>
      <c r="M320" s="132" t="s">
        <v>547</v>
      </c>
      <c r="N320" s="138">
        <v>45435</v>
      </c>
      <c r="O320" s="54"/>
      <c r="P320" s="54"/>
      <c r="R320" s="37" t="s">
        <v>857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210</v>
      </c>
      <c r="B321" s="233">
        <v>45372</v>
      </c>
      <c r="C321" s="233"/>
      <c r="D321" s="234" t="s">
        <v>475</v>
      </c>
      <c r="E321" s="235" t="s">
        <v>545</v>
      </c>
      <c r="F321" s="133">
        <v>2910</v>
      </c>
      <c r="G321" s="235"/>
      <c r="H321" s="235">
        <v>3696</v>
      </c>
      <c r="I321" s="236">
        <v>3696</v>
      </c>
      <c r="J321" s="237" t="s">
        <v>631</v>
      </c>
      <c r="K321" s="136">
        <f>H321-F321</f>
        <v>786</v>
      </c>
      <c r="L321" s="137">
        <f>K321/F321</f>
        <v>0.27010309278350514</v>
      </c>
      <c r="M321" s="132" t="s">
        <v>547</v>
      </c>
      <c r="N321" s="138">
        <v>45412</v>
      </c>
      <c r="O321" s="54"/>
      <c r="P321" s="54"/>
      <c r="R321" s="37" t="s">
        <v>857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211</v>
      </c>
      <c r="B322" s="233">
        <v>45387</v>
      </c>
      <c r="C322" s="233"/>
      <c r="D322" s="234" t="s">
        <v>505</v>
      </c>
      <c r="E322" s="235" t="s">
        <v>545</v>
      </c>
      <c r="F322" s="133">
        <v>735</v>
      </c>
      <c r="G322" s="235"/>
      <c r="H322" s="235">
        <v>938</v>
      </c>
      <c r="I322" s="236">
        <v>938</v>
      </c>
      <c r="J322" s="237" t="s">
        <v>631</v>
      </c>
      <c r="K322" s="136">
        <f>H322-F322</f>
        <v>203</v>
      </c>
      <c r="L322" s="137">
        <f>K322/F322</f>
        <v>0.27619047619047621</v>
      </c>
      <c r="M322" s="132" t="s">
        <v>547</v>
      </c>
      <c r="N322" s="138">
        <v>45449</v>
      </c>
      <c r="O322" s="54"/>
      <c r="P322" s="54"/>
      <c r="R322" s="43" t="s">
        <v>856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212</v>
      </c>
      <c r="B323" s="179">
        <v>45407</v>
      </c>
      <c r="C323" s="53"/>
      <c r="D323" s="53" t="s">
        <v>811</v>
      </c>
      <c r="E323" s="180" t="s">
        <v>545</v>
      </c>
      <c r="F323" s="51" t="s">
        <v>845</v>
      </c>
      <c r="G323" s="51"/>
      <c r="H323" s="51"/>
      <c r="I323" s="51">
        <v>1675</v>
      </c>
      <c r="J323" s="51" t="s">
        <v>546</v>
      </c>
      <c r="K323" s="51"/>
      <c r="L323" s="51"/>
      <c r="M323" s="51"/>
      <c r="N323" s="53"/>
      <c r="O323" s="54"/>
      <c r="P323" s="54"/>
      <c r="R323" s="43" t="s">
        <v>856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213</v>
      </c>
      <c r="B324" s="179">
        <v>45426</v>
      </c>
      <c r="C324" s="53"/>
      <c r="D324" s="53" t="s">
        <v>788</v>
      </c>
      <c r="E324" s="180" t="s">
        <v>545</v>
      </c>
      <c r="F324" s="51" t="s">
        <v>849</v>
      </c>
      <c r="G324" s="51"/>
      <c r="H324" s="51"/>
      <c r="I324" s="51">
        <v>617</v>
      </c>
      <c r="J324" s="51" t="s">
        <v>546</v>
      </c>
      <c r="K324" s="51"/>
      <c r="L324" s="51"/>
      <c r="M324" s="51"/>
      <c r="N324" s="53"/>
      <c r="O324" s="54"/>
      <c r="P324" s="54"/>
      <c r="R324" s="43" t="s">
        <v>856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214</v>
      </c>
      <c r="B325" s="233">
        <v>45448</v>
      </c>
      <c r="C325" s="233"/>
      <c r="D325" s="234" t="s">
        <v>735</v>
      </c>
      <c r="E325" s="235" t="s">
        <v>545</v>
      </c>
      <c r="F325" s="133">
        <v>385</v>
      </c>
      <c r="G325" s="235"/>
      <c r="H325" s="235">
        <v>505</v>
      </c>
      <c r="I325" s="236">
        <v>505</v>
      </c>
      <c r="J325" s="237" t="s">
        <v>631</v>
      </c>
      <c r="K325" s="136">
        <f>H325-F325</f>
        <v>120</v>
      </c>
      <c r="L325" s="137">
        <f>K325/F325</f>
        <v>0.31168831168831168</v>
      </c>
      <c r="M325" s="132" t="s">
        <v>547</v>
      </c>
      <c r="N325" s="138">
        <v>45469</v>
      </c>
      <c r="O325" s="54"/>
      <c r="P325" s="54"/>
      <c r="R325" s="43" t="s">
        <v>856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215</v>
      </c>
      <c r="B326" s="179">
        <v>45464</v>
      </c>
      <c r="C326" s="53"/>
      <c r="D326" s="53" t="s">
        <v>975</v>
      </c>
      <c r="E326" s="180" t="s">
        <v>545</v>
      </c>
      <c r="F326" s="51" t="s">
        <v>976</v>
      </c>
      <c r="G326" s="51"/>
      <c r="H326" s="51"/>
      <c r="I326" s="51">
        <v>4120</v>
      </c>
      <c r="J326" s="51" t="s">
        <v>546</v>
      </c>
      <c r="K326" s="51"/>
      <c r="L326" s="51"/>
      <c r="M326" s="51"/>
      <c r="N326" s="53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/>
      <c r="B327" s="179"/>
      <c r="C327" s="53"/>
      <c r="D327" s="53"/>
      <c r="E327" s="180"/>
      <c r="F327" s="51"/>
      <c r="G327" s="51"/>
      <c r="H327" s="51"/>
      <c r="I327" s="51"/>
      <c r="J327" s="51"/>
      <c r="K327" s="51"/>
      <c r="L327" s="51"/>
      <c r="M327" s="51"/>
      <c r="N327" s="53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5" customHeight="1">
      <c r="A328" s="178"/>
      <c r="B328" s="179"/>
      <c r="C328" s="53"/>
      <c r="D328" s="53"/>
      <c r="E328" s="180"/>
      <c r="F328" s="51"/>
      <c r="G328" s="51"/>
      <c r="H328" s="51"/>
      <c r="I328" s="51"/>
      <c r="J328" s="51"/>
      <c r="K328" s="51"/>
      <c r="L328" s="51"/>
      <c r="M328" s="51"/>
      <c r="N328" s="53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8" ht="12.75" customHeight="1">
      <c r="B329" s="181" t="s">
        <v>786</v>
      </c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82"/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182"/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8" ht="12.75" customHeight="1">
      <c r="A332" s="51"/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8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8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8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5" customHeight="1">
      <c r="F505" s="54"/>
      <c r="G505" s="54"/>
      <c r="H505" s="54"/>
      <c r="I505" s="54"/>
      <c r="J505" s="37"/>
      <c r="K505" s="54"/>
      <c r="L505" s="54"/>
      <c r="M505" s="54"/>
      <c r="O505" s="37"/>
    </row>
  </sheetData>
  <mergeCells count="75">
    <mergeCell ref="P86:P87"/>
    <mergeCell ref="A52:A53"/>
    <mergeCell ref="B52:B53"/>
    <mergeCell ref="J52:J53"/>
    <mergeCell ref="P61:P62"/>
    <mergeCell ref="M54:M55"/>
    <mergeCell ref="N54:N55"/>
    <mergeCell ref="O54:O55"/>
    <mergeCell ref="P54:P55"/>
    <mergeCell ref="J56:J57"/>
    <mergeCell ref="A56:A57"/>
    <mergeCell ref="B56:B57"/>
    <mergeCell ref="A54:A55"/>
    <mergeCell ref="B54:B55"/>
    <mergeCell ref="J54:J55"/>
    <mergeCell ref="M56:M57"/>
    <mergeCell ref="A46:A47"/>
    <mergeCell ref="B46:B47"/>
    <mergeCell ref="A48:A51"/>
    <mergeCell ref="B48:B51"/>
    <mergeCell ref="J48:J51"/>
    <mergeCell ref="J46:J47"/>
    <mergeCell ref="P46:P47"/>
    <mergeCell ref="O48:O51"/>
    <mergeCell ref="P48:P51"/>
    <mergeCell ref="N48:N51"/>
    <mergeCell ref="M48:M51"/>
    <mergeCell ref="M46:M47"/>
    <mergeCell ref="N46:N47"/>
    <mergeCell ref="O46:O47"/>
    <mergeCell ref="P56:P57"/>
    <mergeCell ref="M52:M53"/>
    <mergeCell ref="N52:N53"/>
    <mergeCell ref="O52:O53"/>
    <mergeCell ref="P52:P53"/>
    <mergeCell ref="O56:O57"/>
    <mergeCell ref="P63:P64"/>
    <mergeCell ref="O63:O64"/>
    <mergeCell ref="P59:P60"/>
    <mergeCell ref="J61:J62"/>
    <mergeCell ref="M61:M62"/>
    <mergeCell ref="O61:O62"/>
    <mergeCell ref="J59:J60"/>
    <mergeCell ref="M59:M60"/>
    <mergeCell ref="O59:O60"/>
    <mergeCell ref="J63:J64"/>
    <mergeCell ref="A59:A60"/>
    <mergeCell ref="M63:M64"/>
    <mergeCell ref="B59:B60"/>
    <mergeCell ref="A63:A64"/>
    <mergeCell ref="B63:B64"/>
    <mergeCell ref="A61:A62"/>
    <mergeCell ref="B61:B62"/>
    <mergeCell ref="P79:P80"/>
    <mergeCell ref="J79:J80"/>
    <mergeCell ref="A79:A80"/>
    <mergeCell ref="B79:B80"/>
    <mergeCell ref="M67:M68"/>
    <mergeCell ref="O67:O68"/>
    <mergeCell ref="A70:A71"/>
    <mergeCell ref="B70:B71"/>
    <mergeCell ref="J70:J71"/>
    <mergeCell ref="P67:P68"/>
    <mergeCell ref="P70:P71"/>
    <mergeCell ref="O70:O71"/>
    <mergeCell ref="M79:M80"/>
    <mergeCell ref="O79:O80"/>
    <mergeCell ref="O86:O87"/>
    <mergeCell ref="A67:A68"/>
    <mergeCell ref="B67:B68"/>
    <mergeCell ref="J67:J68"/>
    <mergeCell ref="M70:M71"/>
    <mergeCell ref="A86:A87"/>
    <mergeCell ref="B86:B87"/>
    <mergeCell ref="J86:J8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4 K61 K62:K63 K53:L60 L62:L63 L61 K71 K68 K8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2024-07-01T18:46:21Z</dcterms:modified>
</cp:coreProperties>
</file>