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5" i="6" l="1"/>
  <c r="M135" i="6" s="1"/>
  <c r="K140" i="6" l="1"/>
  <c r="M140" i="6" s="1"/>
  <c r="K137" i="6"/>
  <c r="M137" i="6" s="1"/>
  <c r="K136" i="6"/>
  <c r="M136" i="6" s="1"/>
  <c r="P26" i="6" l="1"/>
  <c r="L26" i="6"/>
  <c r="K26" i="6"/>
  <c r="K134" i="6"/>
  <c r="M134" i="6" s="1"/>
  <c r="K133" i="6"/>
  <c r="M133" i="6" s="1"/>
  <c r="L64" i="6"/>
  <c r="K64" i="6"/>
  <c r="M26" i="6" l="1"/>
  <c r="M64" i="6"/>
  <c r="K66" i="6"/>
  <c r="L66" i="6"/>
  <c r="K65" i="6"/>
  <c r="L65" i="6"/>
  <c r="L63" i="6"/>
  <c r="K63" i="6"/>
  <c r="M63" i="6" l="1"/>
  <c r="M66" i="6"/>
  <c r="M65" i="6"/>
  <c r="P25" i="6"/>
  <c r="K128" i="6" l="1"/>
  <c r="M128" i="6" s="1"/>
  <c r="K127" i="6"/>
  <c r="M127" i="6" s="1"/>
  <c r="L48" i="6"/>
  <c r="K48" i="6"/>
  <c r="L45" i="6"/>
  <c r="K45" i="6"/>
  <c r="M45" i="6" s="1"/>
  <c r="K131" i="6"/>
  <c r="M131" i="6" s="1"/>
  <c r="K126" i="6"/>
  <c r="M126" i="6" s="1"/>
  <c r="K130" i="6"/>
  <c r="M130" i="6" s="1"/>
  <c r="M48" i="6" l="1"/>
  <c r="K132" i="6"/>
  <c r="M132" i="6" s="1"/>
  <c r="L44" i="6"/>
  <c r="K44" i="6"/>
  <c r="M44" i="6" s="1"/>
  <c r="K116" i="6"/>
  <c r="M116" i="6" s="1"/>
  <c r="K129" i="6"/>
  <c r="M129" i="6" s="1"/>
  <c r="L20" i="6"/>
  <c r="K20" i="6"/>
  <c r="K88" i="6"/>
  <c r="M88" i="6" s="1"/>
  <c r="P24" i="6"/>
  <c r="P23" i="6"/>
  <c r="M20" i="6" l="1"/>
  <c r="L12" i="6"/>
  <c r="K12" i="6"/>
  <c r="M12" i="6" s="1"/>
  <c r="K122" i="6"/>
  <c r="M122" i="6" s="1"/>
  <c r="K123" i="6"/>
  <c r="M123" i="6" s="1"/>
  <c r="K125" i="6"/>
  <c r="M125" i="6" s="1"/>
  <c r="L47" i="6" l="1"/>
  <c r="K60" i="6" l="1"/>
  <c r="L60" i="6"/>
  <c r="L15" i="6"/>
  <c r="K15" i="6"/>
  <c r="M15" i="6" s="1"/>
  <c r="M60" i="6" l="1"/>
  <c r="K124" i="6"/>
  <c r="M124" i="6" s="1"/>
  <c r="K340" i="6"/>
  <c r="L340" i="6" s="1"/>
  <c r="L22" i="6"/>
  <c r="K22" i="6"/>
  <c r="K115" i="6"/>
  <c r="M115" i="6" s="1"/>
  <c r="K121" i="6"/>
  <c r="M121" i="6" s="1"/>
  <c r="K119" i="6"/>
  <c r="M119" i="6" s="1"/>
  <c r="L62" i="6"/>
  <c r="K62" i="6"/>
  <c r="K120" i="6"/>
  <c r="M120" i="6" s="1"/>
  <c r="K118" i="6"/>
  <c r="M118" i="6" s="1"/>
  <c r="M22" i="6" l="1"/>
  <c r="M62" i="6"/>
  <c r="P21" i="6"/>
  <c r="K114" i="6"/>
  <c r="M114" i="6" s="1"/>
  <c r="K117" i="6"/>
  <c r="M117" i="6" s="1"/>
  <c r="L61" i="6"/>
  <c r="K61" i="6"/>
  <c r="L16" i="6"/>
  <c r="K16" i="6"/>
  <c r="K47" i="6"/>
  <c r="K113" i="6"/>
  <c r="M113" i="6" s="1"/>
  <c r="K106" i="6"/>
  <c r="M106" i="6" s="1"/>
  <c r="M16" i="6" l="1"/>
  <c r="M47" i="6"/>
  <c r="M61" i="6"/>
  <c r="K112" i="6"/>
  <c r="M112" i="6" s="1"/>
  <c r="K111" i="6"/>
  <c r="M111" i="6" s="1"/>
  <c r="L46" i="6"/>
  <c r="K46" i="6"/>
  <c r="K107" i="6"/>
  <c r="M107" i="6" s="1"/>
  <c r="M46" i="6" l="1"/>
  <c r="P18" i="6"/>
  <c r="P19" i="6"/>
  <c r="K105" i="6"/>
  <c r="K104" i="6"/>
  <c r="K81" i="6"/>
  <c r="M81" i="6" s="1"/>
  <c r="K110" i="6"/>
  <c r="M110" i="6" s="1"/>
  <c r="K108" i="6"/>
  <c r="M108" i="6" s="1"/>
  <c r="K109" i="6"/>
  <c r="M109" i="6" s="1"/>
  <c r="K101" i="6"/>
  <c r="M101" i="6" s="1"/>
  <c r="K344" i="6" l="1"/>
  <c r="L344" i="6" s="1"/>
  <c r="K339" i="6"/>
  <c r="L339" i="6" s="1"/>
  <c r="K338" i="6"/>
  <c r="L338" i="6" s="1"/>
  <c r="K336" i="6"/>
  <c r="L336" i="6" s="1"/>
  <c r="H334" i="6"/>
  <c r="K334" i="6" s="1"/>
  <c r="L334" i="6" s="1"/>
  <c r="K333" i="6"/>
  <c r="L333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F302" i="6"/>
  <c r="K302" i="6" s="1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F296" i="6"/>
  <c r="K296" i="6" s="1"/>
  <c r="L296" i="6" s="1"/>
  <c r="F295" i="6"/>
  <c r="K295" i="6" s="1"/>
  <c r="L295" i="6" s="1"/>
  <c r="K294" i="6"/>
  <c r="L294" i="6" s="1"/>
  <c r="F293" i="6"/>
  <c r="K293" i="6" s="1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7" i="6"/>
  <c r="L277" i="6" s="1"/>
  <c r="K275" i="6"/>
  <c r="L275" i="6" s="1"/>
  <c r="K274" i="6"/>
  <c r="L274" i="6" s="1"/>
  <c r="F273" i="6"/>
  <c r="K273" i="6" s="1"/>
  <c r="L273" i="6" s="1"/>
  <c r="K272" i="6"/>
  <c r="L272" i="6" s="1"/>
  <c r="K269" i="6"/>
  <c r="L269" i="6" s="1"/>
  <c r="K268" i="6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5" i="6"/>
  <c r="L245" i="6" s="1"/>
  <c r="K243" i="6"/>
  <c r="L243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H224" i="6"/>
  <c r="K224" i="6" s="1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H190" i="6"/>
  <c r="K190" i="6" s="1"/>
  <c r="L190" i="6" s="1"/>
  <c r="F189" i="6"/>
  <c r="K189" i="6" s="1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L148" i="6"/>
  <c r="K148" i="6"/>
  <c r="L146" i="6"/>
  <c r="K146" i="6"/>
  <c r="P145" i="6"/>
  <c r="K103" i="6"/>
  <c r="M103" i="6" s="1"/>
  <c r="K102" i="6"/>
  <c r="M102" i="6" s="1"/>
  <c r="K100" i="6"/>
  <c r="M100" i="6" s="1"/>
  <c r="K99" i="6"/>
  <c r="M99" i="6" s="1"/>
  <c r="K98" i="6"/>
  <c r="M98" i="6" s="1"/>
  <c r="K97" i="6"/>
  <c r="M97" i="6" s="1"/>
  <c r="K96" i="6"/>
  <c r="M96" i="6" s="1"/>
  <c r="K95" i="6"/>
  <c r="M95" i="6" s="1"/>
  <c r="K94" i="6"/>
  <c r="M94" i="6" s="1"/>
  <c r="K93" i="6"/>
  <c r="M93" i="6" s="1"/>
  <c r="K92" i="6"/>
  <c r="M92" i="6" s="1"/>
  <c r="K91" i="6"/>
  <c r="M91" i="6" s="1"/>
  <c r="K90" i="6"/>
  <c r="M90" i="6" s="1"/>
  <c r="K89" i="6"/>
  <c r="M89" i="6" s="1"/>
  <c r="K87" i="6"/>
  <c r="M87" i="6" s="1"/>
  <c r="F86" i="6"/>
  <c r="K86" i="6" s="1"/>
  <c r="M86" i="6" s="1"/>
  <c r="K85" i="6"/>
  <c r="M85" i="6" s="1"/>
  <c r="K84" i="6"/>
  <c r="M84" i="6" s="1"/>
  <c r="K83" i="6"/>
  <c r="M83" i="6" s="1"/>
  <c r="K82" i="6"/>
  <c r="M82" i="6" s="1"/>
  <c r="K80" i="6"/>
  <c r="M80" i="6" s="1"/>
  <c r="K79" i="6"/>
  <c r="M79" i="6" s="1"/>
  <c r="K78" i="6"/>
  <c r="M78" i="6" s="1"/>
  <c r="K77" i="6"/>
  <c r="M77" i="6" s="1"/>
  <c r="K76" i="6"/>
  <c r="M76" i="6" s="1"/>
  <c r="L59" i="6"/>
  <c r="K59" i="6"/>
  <c r="L58" i="6"/>
  <c r="K58" i="6"/>
  <c r="L57" i="6"/>
  <c r="K57" i="6"/>
  <c r="L56" i="6"/>
  <c r="K56" i="6"/>
  <c r="L43" i="6"/>
  <c r="K43" i="6"/>
  <c r="L41" i="6"/>
  <c r="K41" i="6"/>
  <c r="L40" i="6"/>
  <c r="K40" i="6"/>
  <c r="P17" i="6"/>
  <c r="P14" i="6"/>
  <c r="L13" i="6"/>
  <c r="K13" i="6"/>
  <c r="L11" i="6"/>
  <c r="K11" i="6"/>
  <c r="P10" i="6"/>
  <c r="M7" i="6"/>
  <c r="D7" i="5"/>
  <c r="K6" i="4"/>
  <c r="K6" i="3"/>
  <c r="L6" i="2"/>
  <c r="M59" i="6" l="1"/>
  <c r="M43" i="6"/>
  <c r="M56" i="6"/>
  <c r="M146" i="6"/>
  <c r="M148" i="6"/>
  <c r="M41" i="6"/>
  <c r="M11" i="6"/>
  <c r="M40" i="6"/>
  <c r="M58" i="6"/>
  <c r="M13" i="6"/>
  <c r="M57" i="6"/>
</calcChain>
</file>

<file path=xl/sharedStrings.xml><?xml version="1.0" encoding="utf-8"?>
<sst xmlns="http://schemas.openxmlformats.org/spreadsheetml/2006/main" count="3333" uniqueCount="1278">
  <si>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</si>
  <si>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</si>
  <si>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</si>
  <si>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</si>
  <si>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</si>
  <si>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</si>
  <si>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</si>
  <si>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</si>
  <si>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</si>
  <si>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</si>
  <si>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</si>
  <si>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</si>
  <si>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</si>
  <si>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</si>
  <si>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</si>
  <si>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</si>
  <si>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</si>
  <si>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</si>
  <si>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</si>
  <si>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</si>
  <si>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</si>
  <si>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</si>
  <si>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</si>
  <si>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</si>
  <si>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</si>
  <si>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</si>
  <si>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</si>
  <si>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</si>
  <si>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</si>
  <si>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</si>
  <si>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</si>
  <si>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</si>
  <si>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</si>
  <si>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</si>
  <si>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</si>
  <si>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</si>
  <si>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</si>
  <si>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</si>
  <si>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</si>
  <si>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</si>
  <si>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</si>
  <si>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</si>
  <si>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</si>
  <si>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</si>
  <si>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</si>
  <si>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</si>
  <si>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</si>
  <si>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</si>
  <si>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</si>
  <si>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</si>
  <si>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</si>
  <si>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</si>
  <si>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</si>
  <si>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</si>
  <si>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</si>
  <si>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</si>
  <si>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</si>
  <si>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</si>
  <si>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</si>
  <si>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</si>
  <si>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</si>
  <si>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</si>
  <si>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</si>
  <si>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</si>
  <si>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</si>
  <si>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</si>
  <si>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</si>
  <si>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</si>
  <si>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</si>
  <si>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</si>
  <si>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</si>
  <si>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</si>
  <si>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</si>
  <si>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</si>
  <si>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</si>
  <si>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</si>
  <si>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</si>
  <si>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</si>
  <si>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</si>
  <si>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</si>
  <si>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</si>
  <si>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</si>
  <si>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</si>
  <si>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</si>
  <si>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</si>
  <si>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</si>
  <si>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</si>
  <si>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</si>
  <si>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</si>
  <si>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</si>
  <si>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</si>
  <si>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</si>
  <si>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</si>
  <si>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</si>
  <si>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</si>
  <si>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</si>
  <si>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</si>
  <si>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</si>
  <si>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</si>
  <si>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</si>
  <si>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</si>
  <si>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</si>
  <si>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</si>
  <si>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</si>
  <si>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</si>
  <si>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</si>
  <si>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</si>
  <si>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</si>
  <si>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</si>
  <si>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</si>
  <si>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</si>
  <si>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</si>
  <si>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</si>
  <si>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</si>
  <si>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</si>
  <si>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</si>
  <si>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</si>
  <si>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</si>
  <si>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</si>
  <si>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</si>
  <si>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</si>
  <si>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</si>
  <si>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</si>
  <si>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</si>
  <si>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</si>
  <si>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</si>
  <si>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</si>
  <si>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</si>
  <si>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</si>
  <si>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</si>
  <si>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</si>
  <si>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</si>
  <si>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</si>
  <si>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</si>
  <si>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</si>
  <si>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</si>
  <si>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</si>
  <si>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</si>
  <si>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</si>
  <si>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</si>
  <si>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</si>
  <si>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</si>
  <si>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</si>
  <si>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</si>
  <si>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</si>
  <si>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</si>
  <si>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</si>
  <si>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</si>
  <si>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</si>
  <si>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</si>
  <si>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</si>
  <si>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</si>
  <si>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</si>
  <si>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</si>
  <si>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</si>
  <si>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</si>
  <si>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</si>
  <si>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</si>
  <si>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</si>
  <si>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</si>
  <si>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</si>
  <si>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</si>
  <si>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</si>
  <si>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</si>
  <si>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</si>
  <si>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</si>
  <si>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</si>
  <si>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</si>
  <si>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</si>
  <si>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</si>
  <si>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</si>
  <si>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</si>
  <si>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</si>
  <si>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</si>
  <si>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</si>
  <si>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</si>
  <si>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</si>
  <si>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</si>
  <si>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</si>
  <si>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</si>
  <si>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</si>
  <si>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</si>
  <si>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</si>
  <si>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</si>
  <si>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</si>
  <si>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</si>
  <si>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</si>
  <si>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</si>
  <si>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</si>
  <si>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</si>
  <si>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</si>
  <si>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</si>
  <si>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</si>
  <si>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</si>
  <si>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</si>
  <si>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</si>
  <si>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</si>
  <si>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</si>
  <si>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</si>
  <si>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</si>
  <si>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</si>
  <si>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</si>
  <si>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</si>
  <si>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</si>
  <si>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</si>
  <si>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</si>
  <si>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</si>
  <si>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</si>
  <si>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</si>
  <si>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</si>
  <si>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</si>
  <si>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</si>
  <si>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</si>
  <si>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</si>
  <si>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</si>
  <si>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</si>
  <si>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</si>
  <si>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</si>
  <si>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</si>
  <si>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</si>
  <si>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</si>
  <si>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</si>
  <si>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</si>
  <si>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</si>
  <si>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</si>
  <si>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</si>
  <si>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</si>
  <si>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</si>
  <si>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</si>
  <si>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</si>
  <si>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</si>
  <si>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</si>
  <si>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</si>
  <si>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</si>
  <si>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</si>
  <si>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</si>
  <si>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</si>
  <si>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</si>
  <si>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</si>
  <si>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</si>
  <si>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</si>
  <si>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</si>
  <si>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</si>
  <si>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</si>
  <si>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</si>
  <si>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</si>
  <si>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</si>
  <si>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</si>
  <si>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</si>
  <si>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</si>
  <si>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</si>
  <si>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</si>
  <si>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</si>
  <si>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</si>
  <si>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</si>
  <si>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</si>
  <si>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</si>
  <si>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</si>
  <si>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</si>
  <si>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</si>
  <si>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</si>
  <si>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</si>
  <si>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</si>
  <si>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</si>
  <si>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</si>
  <si>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</si>
  <si>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</si>
  <si>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</si>
  <si>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</si>
  <si>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</si>
  <si>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</si>
  <si>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</si>
  <si>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</si>
  <si>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</si>
  <si>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</si>
  <si>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</si>
  <si>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</si>
  <si>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</si>
  <si>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</si>
  <si>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</si>
  <si>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</si>
  <si>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</si>
  <si>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</si>
  <si>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</si>
  <si>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</si>
  <si>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</si>
  <si>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</si>
  <si>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</si>
  <si>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</si>
  <si>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</si>
  <si>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</si>
  <si>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</si>
  <si>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</si>
  <si>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</si>
  <si>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</si>
  <si>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</si>
  <si>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</si>
  <si>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</si>
  <si>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</si>
  <si>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</si>
  <si>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</si>
  <si>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</si>
  <si>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</si>
  <si>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</si>
  <si>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</si>
  <si>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</si>
  <si>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</si>
  <si>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</si>
  <si>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</si>
  <si>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</si>
  <si>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</si>
  <si>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</si>
  <si>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</si>
  <si>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</si>
  <si>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</si>
  <si>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</si>
  <si>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</si>
  <si>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</si>
  <si>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</si>
  <si>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</si>
  <si>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</si>
  <si>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</si>
  <si>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</si>
  <si>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</si>
  <si>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</si>
  <si>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</si>
  <si>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</si>
  <si>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</si>
  <si>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</si>
  <si>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</si>
  <si>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</si>
  <si>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</si>
  <si>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</si>
  <si>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</si>
  <si>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</si>
  <si>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</si>
  <si>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</si>
  <si>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</si>
  <si>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</si>
  <si>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</si>
  <si>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</si>
  <si>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</si>
  <si>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</si>
  <si>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</si>
  <si>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</si>
  <si>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</si>
  <si>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</si>
  <si>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</si>
  <si>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</si>
  <si>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</si>
  <si>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</si>
  <si>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</si>
  <si>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</si>
  <si>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</si>
  <si>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</si>
  <si>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</si>
  <si>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</si>
  <si>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</si>
  <si>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</si>
  <si>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</si>
  <si>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</si>
  <si>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</si>
  <si>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</si>
  <si>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</si>
  <si>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</si>
  <si>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</si>
  <si>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</si>
  <si>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</si>
  <si>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</si>
  <si>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</si>
  <si>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</si>
  <si>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</si>
  <si>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</si>
  <si>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</si>
  <si>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</si>
  <si>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</si>
  <si>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</si>
  <si>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</si>
  <si>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</si>
  <si>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</si>
  <si>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</si>
  <si>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</si>
  <si>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</si>
  <si>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</si>
  <si>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</si>
  <si>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</si>
  <si>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</si>
  <si>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</si>
  <si>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</si>
  <si>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</si>
  <si>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</si>
  <si>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</si>
  <si>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</si>
  <si>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</si>
  <si>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</si>
  <si>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</si>
  <si>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</si>
  <si>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</si>
  <si>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</si>
  <si>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</si>
  <si>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</si>
  <si>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</si>
  <si>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</si>
  <si>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</si>
  <si>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</si>
  <si>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</si>
  <si>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</si>
  <si>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</si>
  <si>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</si>
  <si>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</si>
  <si>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</si>
  <si>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</si>
  <si>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</si>
  <si>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</si>
  <si>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</si>
  <si>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</si>
  <si>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</si>
  <si>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</si>
  <si>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</si>
  <si>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</si>
  <si>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</si>
  <si>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</si>
  <si>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</si>
  <si>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</si>
  <si>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</si>
  <si>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</si>
  <si>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</si>
  <si>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</si>
  <si>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</si>
  <si>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</si>
  <si>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</si>
  <si>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</si>
  <si>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</si>
  <si>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</si>
  <si>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</si>
  <si>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</si>
  <si>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</si>
  <si>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</si>
  <si>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</si>
  <si>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</si>
  <si>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</si>
  <si>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</si>
  <si>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</si>
  <si>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</si>
  <si>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</si>
  <si>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</si>
  <si>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</si>
  <si>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</si>
  <si>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</si>
  <si>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</si>
  <si>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</si>
  <si>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</si>
  <si>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</si>
  <si>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</si>
  <si>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</si>
  <si>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</si>
  <si>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</si>
  <si>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</si>
  <si>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</si>
  <si>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</si>
  <si>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</si>
  <si>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</si>
  <si>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</si>
  <si>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</si>
  <si>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</si>
  <si>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</si>
  <si>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</si>
  <si>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</si>
  <si>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</si>
  <si>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</si>
  <si>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</si>
  <si>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</si>
  <si>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</si>
  <si>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</si>
  <si>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</si>
  <si>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</si>
  <si>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</si>
  <si>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</si>
  <si>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</si>
  <si>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</si>
  <si>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</si>
  <si>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</si>
  <si>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</si>
  <si>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</si>
  <si>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</si>
  <si>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</si>
  <si>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</si>
  <si>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</si>
  <si>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</si>
  <si>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</si>
  <si>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</si>
  <si>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</si>
  <si>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</si>
  <si>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</si>
  <si>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</si>
  <si>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</si>
  <si>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</si>
  <si>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</si>
  <si>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</si>
  <si>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</si>
  <si>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</si>
  <si>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</si>
  <si>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</si>
  <si>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</si>
  <si>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</si>
  <si>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</si>
  <si>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</si>
  <si>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</si>
  <si>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</si>
  <si>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</si>
  <si>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</si>
  <si>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</si>
  <si>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</si>
  <si>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</si>
  <si>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</si>
  <si>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</si>
  <si>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</si>
  <si>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</si>
  <si>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</si>
  <si>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</si>
  <si>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</si>
  <si>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</si>
  <si>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</si>
  <si>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</si>
  <si>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</si>
  <si>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</si>
  <si>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</si>
  <si>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</si>
  <si>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</si>
  <si>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</si>
  <si>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</si>
  <si>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</si>
  <si>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</si>
  <si>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</si>
  <si>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</si>
  <si>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</si>
  <si>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</si>
  <si>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</si>
  <si>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</si>
  <si>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</si>
  <si>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</si>
  <si>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</si>
  <si>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</si>
  <si>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</si>
  <si>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</si>
  <si>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</si>
  <si>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</si>
  <si>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</si>
  <si>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</si>
  <si>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</si>
  <si>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</si>
  <si>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</si>
  <si>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</si>
  <si>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</si>
  <si>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</si>
  <si>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</si>
  <si>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</si>
  <si>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</si>
  <si>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</si>
  <si>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</si>
  <si>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</si>
  <si>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</si>
  <si>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</si>
  <si>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</si>
  <si>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</si>
  <si>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</si>
  <si>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</si>
  <si>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</si>
  <si>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</si>
  <si>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</si>
  <si>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</si>
  <si>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</si>
  <si>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</si>
  <si>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</si>
  <si>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</si>
  <si>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</si>
  <si>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</si>
  <si>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</si>
  <si>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</si>
  <si>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</si>
  <si>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</si>
  <si>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</si>
  <si>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</si>
  <si>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</si>
  <si>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</si>
  <si>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</si>
  <si>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</si>
  <si>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</si>
  <si>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</si>
  <si>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</si>
  <si>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</si>
  <si>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</si>
  <si>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</si>
  <si>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</si>
  <si>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</si>
  <si>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</si>
  <si>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</si>
  <si>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</si>
  <si>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</si>
  <si>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</si>
  <si>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</si>
  <si>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</si>
  <si>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</si>
  <si>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</si>
  <si>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</si>
  <si>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</si>
  <si>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</si>
  <si>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</si>
  <si>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</si>
  <si>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</si>
  <si>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</si>
  <si>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</si>
  <si>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</si>
  <si>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</si>
  <si>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</si>
  <si>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</si>
  <si>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</si>
  <si>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</si>
  <si>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</si>
  <si>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</si>
  <si>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</si>
  <si>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</si>
  <si>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</si>
  <si>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</si>
  <si>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</si>
  <si>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</si>
  <si>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</si>
  <si>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</si>
  <si>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</si>
  <si>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</si>
  <si>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</si>
  <si>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</si>
  <si>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</si>
  <si>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</si>
  <si>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1920-1950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</si>
  <si>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</si>
  <si>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</si>
  <si>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</si>
  <si>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</si>
  <si>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</si>
  <si>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</si>
  <si>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</si>
  <si>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</si>
  <si>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</si>
  <si>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</si>
  <si>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</si>
  <si>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</si>
  <si>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</si>
  <si>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</si>
  <si>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</si>
  <si>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</si>
  <si>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</si>
  <si>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</si>
  <si>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</si>
  <si>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</si>
  <si>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</si>
  <si>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</si>
  <si>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</si>
  <si>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</si>
  <si>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</si>
  <si>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</si>
  <si>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</si>
  <si>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</si>
  <si>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</si>
  <si>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</si>
  <si>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</si>
  <si>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</si>
  <si>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</si>
  <si>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</si>
  <si>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</si>
  <si>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</si>
  <si>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</si>
  <si>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</si>
  <si>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</si>
  <si>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</si>
  <si>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</si>
  <si>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</si>
  <si>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</si>
  <si>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</si>
  <si>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</si>
  <si>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</si>
  <si>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</si>
  <si>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</si>
  <si>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</si>
  <si>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</si>
  <si>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</si>
  <si>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</si>
  <si>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</si>
  <si>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</si>
  <si>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</si>
  <si>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</si>
  <si>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</si>
  <si>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</si>
  <si>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</si>
  <si>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</si>
  <si>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</si>
  <si>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</si>
  <si>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</si>
  <si>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</si>
  <si>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</si>
  <si>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</si>
  <si>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</si>
  <si>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</si>
  <si>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</si>
  <si>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</si>
  <si>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</si>
  <si>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</si>
  <si>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</si>
  <si>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</si>
  <si>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</si>
  <si>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</si>
  <si>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</si>
  <si>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</si>
  <si>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</si>
  <si>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</si>
  <si>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</si>
  <si>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</si>
  <si>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</si>
  <si>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</si>
  <si>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</si>
  <si>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</si>
  <si>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</si>
  <si>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</si>
  <si>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</si>
  <si>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</si>
  <si>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</si>
  <si>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</si>
  <si>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</si>
  <si>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</si>
  <si>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</si>
  <si>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</si>
  <si>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</si>
  <si>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</si>
  <si>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</si>
  <si>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</si>
  <si>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</si>
  <si>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</si>
  <si>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</si>
  <si>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</si>
  <si>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</si>
  <si>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</si>
  <si>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</si>
  <si>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</si>
  <si>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</si>
  <si>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</si>
  <si>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</si>
  <si>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</si>
  <si>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</si>
  <si>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</si>
  <si>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</si>
  <si>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</si>
  <si>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</si>
  <si>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</si>
  <si>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</si>
  <si>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</si>
  <si>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</si>
  <si>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</si>
  <si>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</si>
  <si>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</si>
  <si>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</si>
  <si>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</si>
  <si>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</si>
  <si>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</si>
  <si>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</si>
  <si>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</si>
  <si>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</si>
  <si>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</si>
  <si>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</si>
  <si>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</si>
  <si>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</si>
  <si>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</si>
  <si>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</si>
  <si>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</si>
  <si>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</si>
  <si>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</si>
  <si>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</si>
  <si>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</si>
  <si>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</si>
  <si>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</si>
  <si>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</si>
  <si>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</si>
  <si>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</si>
  <si>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</si>
  <si>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</si>
  <si>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</si>
  <si>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</si>
  <si>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</si>
  <si>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</si>
  <si>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</si>
  <si>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</si>
  <si>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</si>
  <si>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</si>
  <si>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</si>
  <si>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</si>
  <si>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</si>
  <si>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</si>
  <si>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</si>
  <si>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</si>
  <si>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</si>
  <si>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</si>
  <si>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</si>
  <si>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</si>
  <si>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</si>
  <si>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</si>
  <si>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</si>
  <si>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</si>
  <si>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</si>
  <si>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</si>
  <si>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</si>
  <si>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</si>
  <si>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</si>
  <si>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</si>
  <si>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</si>
  <si>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</si>
  <si>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</si>
  <si>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</si>
  <si>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</si>
  <si>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</si>
  <si>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</si>
  <si>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</si>
  <si>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</si>
  <si>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</si>
  <si>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</si>
  <si>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</si>
  <si>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</si>
  <si>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</si>
  <si>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</si>
  <si>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</si>
  <si>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</si>
  <si>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</si>
  <si>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</si>
  <si>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</si>
  <si>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</si>
  <si>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</si>
  <si>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</si>
  <si>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</si>
  <si>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</si>
  <si>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</si>
  <si>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</si>
  <si>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</si>
  <si>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</si>
  <si>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</si>
  <si>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</si>
  <si>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</si>
  <si>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</si>
  <si>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</si>
  <si>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</si>
  <si>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</si>
  <si>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</si>
  <si>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</si>
  <si>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</si>
  <si>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</si>
  <si>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</si>
  <si>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</si>
  <si>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</si>
  <si>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</si>
  <si>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</si>
  <si>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</si>
  <si>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</si>
  <si>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</si>
  <si>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</si>
  <si>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</si>
  <si>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</si>
  <si>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</si>
  <si>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</si>
  <si>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</si>
  <si>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</si>
  <si>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</si>
  <si>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</si>
  <si>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</si>
  <si>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</si>
  <si>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</si>
  <si>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</si>
  <si>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</si>
  <si>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</si>
  <si>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</si>
  <si>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</si>
  <si>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</si>
  <si>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</si>
  <si>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</si>
  <si>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</si>
  <si>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</si>
  <si>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</si>
  <si>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</si>
  <si>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</si>
  <si>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</si>
  <si>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</si>
  <si>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</si>
  <si>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</si>
  <si>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</si>
  <si>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</si>
  <si>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</si>
  <si>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</si>
  <si>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</si>
  <si>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</si>
  <si>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</si>
  <si>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</si>
  <si>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</si>
  <si>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</si>
  <si>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</si>
  <si>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</si>
  <si>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</si>
  <si>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</si>
  <si>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</si>
  <si>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</si>
  <si>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</si>
  <si>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</si>
  <si>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</si>
  <si>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</si>
  <si>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</si>
  <si>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</si>
  <si>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</si>
  <si>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</si>
  <si>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</si>
  <si>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</si>
  <si>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</si>
  <si>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</si>
  <si>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</si>
  <si>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</si>
  <si>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</si>
  <si>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</si>
  <si>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</si>
  <si>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</si>
  <si>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</si>
  <si>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</si>
  <si>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</si>
  <si>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</si>
  <si>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</si>
  <si>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</si>
  <si>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</si>
  <si>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</si>
  <si>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</si>
  <si>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</si>
  <si>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</si>
  <si>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</si>
  <si>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</si>
  <si>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</si>
  <si>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</si>
  <si>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</si>
  <si>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</si>
  <si>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</si>
  <si>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</si>
  <si>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</si>
  <si>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</si>
  <si>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</si>
  <si>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</si>
  <si>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</si>
  <si>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</si>
  <si>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</si>
  <si>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</si>
  <si>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</si>
  <si>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</si>
  <si>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</si>
  <si>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</si>
  <si>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</si>
  <si>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</si>
  <si>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</si>
  <si>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</si>
  <si>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</si>
  <si>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</si>
  <si>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</si>
  <si>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</si>
  <si>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</si>
  <si>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</si>
  <si>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</si>
  <si>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</si>
  <si>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</si>
  <si>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</si>
  <si>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</si>
  <si>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</si>
  <si>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</si>
  <si>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</si>
  <si>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</si>
  <si>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</si>
  <si>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</si>
  <si>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</si>
  <si>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</si>
  <si>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</si>
  <si>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</si>
  <si>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</si>
  <si>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</si>
  <si>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</si>
  <si>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</si>
  <si>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</si>
  <si>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</si>
  <si>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</si>
  <si>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</si>
  <si>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</si>
  <si>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</si>
  <si>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</si>
  <si>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</si>
  <si>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</si>
  <si>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</si>
  <si>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</si>
  <si>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</si>
  <si>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</si>
  <si>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</si>
  <si>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</si>
  <si>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</si>
  <si>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</si>
  <si>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</si>
  <si>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</si>
  <si>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</si>
  <si>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</si>
  <si>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</si>
  <si>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</si>
  <si>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</si>
  <si>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</si>
  <si>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</si>
  <si>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SONALIS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</si>
  <si>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</si>
  <si>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</si>
  <si>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</si>
  <si>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</si>
  <si>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</si>
  <si>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</si>
  <si>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</si>
  <si>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</si>
  <si>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</si>
  <si>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180-220</t>
  </si>
  <si>
    <t>110-115</t>
  </si>
  <si>
    <t>175-180</t>
  </si>
  <si>
    <t>19</t>
  </si>
  <si>
    <t>TITAN 2960 PE 29-JUN</t>
  </si>
  <si>
    <t>Profit of Rs.06/-</t>
  </si>
  <si>
    <t>Profit of Rs.8/-</t>
  </si>
  <si>
    <t>Profit of Rs.18/-</t>
  </si>
  <si>
    <t>Profit of Rs.10.5/-</t>
  </si>
  <si>
    <t>Profit of Rs.22/-</t>
  </si>
  <si>
    <t>28</t>
  </si>
  <si>
    <t>MCDOWELL-N 900 PE 29-JUN</t>
  </si>
  <si>
    <t>11.50</t>
  </si>
  <si>
    <t>20-25</t>
  </si>
  <si>
    <t>Profit of Rs.3.5/-</t>
  </si>
  <si>
    <t>Profit of Rs.5/-</t>
  </si>
  <si>
    <t>80</t>
  </si>
  <si>
    <t>Loss of Rs.55/-</t>
  </si>
  <si>
    <t>BATAINDIA 1660 CE 29-JUN</t>
  </si>
  <si>
    <t>NIFTY 18900 CE 29-JUN</t>
  </si>
  <si>
    <t>NIFTY 18950 CE 22-JUN</t>
  </si>
  <si>
    <t>97-102</t>
  </si>
  <si>
    <t>Profit of Rs.9.5/-</t>
  </si>
  <si>
    <t>4015-4215</t>
  </si>
  <si>
    <t>KPIL</t>
  </si>
  <si>
    <t>VISHWARAJ</t>
  </si>
  <si>
    <t>Vishwaraj Sugar Ind Ltd</t>
  </si>
  <si>
    <t>Loss of Rs.11.5/-</t>
  </si>
  <si>
    <t>HCLTECH JULY FUT</t>
  </si>
  <si>
    <t>1185-1195</t>
  </si>
  <si>
    <t>Profit of Rs.25.5/-</t>
  </si>
  <si>
    <t>40</t>
  </si>
  <si>
    <t>Loss of Rs.15/-</t>
  </si>
  <si>
    <t>Loss of Rs.5/-</t>
  </si>
  <si>
    <t>3000-3100</t>
  </si>
  <si>
    <t>3400-3600</t>
  </si>
  <si>
    <t>BANKNIFTY 43900 PE 22-JUN</t>
  </si>
  <si>
    <t>80-120</t>
  </si>
  <si>
    <t>47.5</t>
  </si>
  <si>
    <t>IRCTC 670 CE 29-JUN</t>
  </si>
  <si>
    <t>12-15</t>
  </si>
  <si>
    <t>25</t>
  </si>
  <si>
    <t>24.50</t>
  </si>
  <si>
    <t>Loss of Rs.14.50/-</t>
  </si>
  <si>
    <t>Loss of Rs.5.6/-</t>
  </si>
  <si>
    <t>Loss of Rs.8/-</t>
  </si>
  <si>
    <t>Loss of Rs.18.5/-</t>
  </si>
  <si>
    <t>680-700</t>
  </si>
  <si>
    <t xml:space="preserve">NIFTY JUNE FUT </t>
  </si>
  <si>
    <t>BANKNIFTY 43500 PE 29-JUN</t>
  </si>
  <si>
    <t>FINNIFTY 19600 CE 27-JUN</t>
  </si>
  <si>
    <t>90-120</t>
  </si>
  <si>
    <t>96</t>
  </si>
  <si>
    <t>15</t>
  </si>
  <si>
    <t>Loss of Rs.41/-</t>
  </si>
  <si>
    <t>SHARPINV</t>
  </si>
  <si>
    <t>KARVA AUTOMART LIMITED</t>
  </si>
  <si>
    <t>Profit of Rs.11.50/-</t>
  </si>
  <si>
    <t>CANBK JULY FUT</t>
  </si>
  <si>
    <t>290-287</t>
  </si>
  <si>
    <t>BHARTIARTL JULY FUT</t>
  </si>
  <si>
    <t>870-880</t>
  </si>
  <si>
    <t>MINDA CORPORATION LIMITED</t>
  </si>
  <si>
    <t>Profit of Rs.6.5/-</t>
  </si>
  <si>
    <t>CIEINDIA</t>
  </si>
  <si>
    <t>EARUM</t>
  </si>
  <si>
    <t>MALTI SALVI</t>
  </si>
  <si>
    <t>DIPAK MATHURBHAI SALVI</t>
  </si>
  <si>
    <t>RONI</t>
  </si>
  <si>
    <t>SHAILESH SURESH BAJAJ</t>
  </si>
  <si>
    <t>SOFCOM</t>
  </si>
  <si>
    <t>SOUTH GUJARAT SHARES AND SHAREBROKERS LIMITED</t>
  </si>
  <si>
    <t>VEENA RAJESH SHAH</t>
  </si>
  <si>
    <t>MANSI SHARE AND STOCK ADVISORS PVT LTD</t>
  </si>
  <si>
    <t>BHAMINI KAMAL PAREKH</t>
  </si>
  <si>
    <t>NIFTY 18750 PE 29-JUN</t>
  </si>
  <si>
    <t>100-130</t>
  </si>
  <si>
    <t>155</t>
  </si>
  <si>
    <t>Loss of Rs. 107.5/-</t>
  </si>
  <si>
    <t>43.50</t>
  </si>
  <si>
    <t>Profit of Rs.14/-</t>
  </si>
  <si>
    <t>Profit of Rs.40.50/-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</si>
  <si>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</si>
  <si>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</si>
  <si>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</si>
  <si>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</si>
  <si>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</si>
  <si>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</si>
  <si>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</si>
  <si>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</si>
  <si>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</si>
  <si>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</si>
  <si>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</si>
  <si>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</si>
  <si>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</si>
  <si>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</si>
  <si>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</si>
  <si>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</si>
  <si>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</si>
  <si>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</si>
  <si>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</si>
  <si>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AMARSEC</t>
  </si>
  <si>
    <t>GOYALASS</t>
  </si>
  <si>
    <t>YOGESHKUMARSHUKLA</t>
  </si>
  <si>
    <t>TRESCON</t>
  </si>
  <si>
    <t>HEMANT JAWAHARLAL JHAVERI</t>
  </si>
  <si>
    <t>DEEPA HEMANT JHAVERI</t>
  </si>
  <si>
    <t>VILAS PRALHADRAO KHARCHE</t>
  </si>
  <si>
    <t>KARANKUMAR KANUJI THAKOR</t>
  </si>
  <si>
    <t>HOUSING DEVELOPMENT FINANCE CORPORATION LIMITED</t>
  </si>
  <si>
    <t>TIMETECHNO</t>
  </si>
  <si>
    <t>Time Technoplast Limited</t>
  </si>
  <si>
    <t>CRONY VYAPAR PVT LTD</t>
  </si>
  <si>
    <t>620-660</t>
  </si>
  <si>
    <t>700-720</t>
  </si>
  <si>
    <t>BANKNIFTY 44200 CE 28-JUN</t>
  </si>
  <si>
    <t>250-280</t>
  </si>
  <si>
    <t>COLPAL JULY FUT</t>
  </si>
  <si>
    <t>1682-1692</t>
  </si>
  <si>
    <t>1740-1760</t>
  </si>
  <si>
    <t>105</t>
  </si>
  <si>
    <t>HINDUNILVR JULY FUT</t>
  </si>
  <si>
    <t>2678-2682</t>
  </si>
  <si>
    <t>2730-2760</t>
  </si>
  <si>
    <t>BANKNIFTY 44300 PE 28-JUN</t>
  </si>
  <si>
    <t>OBEROIRLTY 1050 CE JULY</t>
  </si>
  <si>
    <t>13-15</t>
  </si>
  <si>
    <t>25-30</t>
  </si>
  <si>
    <t>88.5</t>
  </si>
  <si>
    <t>LTIM JULY FUT</t>
  </si>
  <si>
    <t>5100-5120</t>
  </si>
  <si>
    <t>5250-5300</t>
  </si>
  <si>
    <t>FINNIFTY 19950 CE 04 JULY</t>
  </si>
  <si>
    <t>86-90</t>
  </si>
  <si>
    <t>130-160</t>
  </si>
  <si>
    <t>BANKNIFTY 44400 CE 28-JUN</t>
  </si>
  <si>
    <t>Profit of Rs.32.50/-</t>
  </si>
  <si>
    <t>SBIN JULY FUT</t>
  </si>
  <si>
    <t>571.5-573.5</t>
  </si>
  <si>
    <t>580-585</t>
  </si>
  <si>
    <t>48</t>
  </si>
  <si>
    <t>Loss of Rs. 48/-</t>
  </si>
  <si>
    <t>% Rollover</t>
  </si>
  <si>
    <t>AARTECH</t>
  </si>
  <si>
    <t>LAXMI VYANKATESH ENTERPRISES</t>
  </si>
  <si>
    <t>ALKOSIGN</t>
  </si>
  <si>
    <t>ARNI SHARES PRIVATE LIMITED</t>
  </si>
  <si>
    <t>YOGESH DEVIDAS PARTE</t>
  </si>
  <si>
    <t>CHCL</t>
  </si>
  <si>
    <t>INDIACREDIT RISK MANAGEMENT LLP</t>
  </si>
  <si>
    <t>DMR</t>
  </si>
  <si>
    <t>IMRANKHAN</t>
  </si>
  <si>
    <t>MULTIPLIER SHARE &amp; STOCK ADVISORS PRIVATE LIMITED</t>
  </si>
  <si>
    <t>VICKY R JHAVERI HUF</t>
  </si>
  <si>
    <t>ELIL</t>
  </si>
  <si>
    <t>GRC SECURITIES PRIVATE LIMITED</t>
  </si>
  <si>
    <t>FRANKLININD</t>
  </si>
  <si>
    <t>SANJOY GHOSH DASTIDAR</t>
  </si>
  <si>
    <t>VIDHI NIKUNJ SHAH</t>
  </si>
  <si>
    <t>NIKUNJ SURESHCHANDRA SHAH</t>
  </si>
  <si>
    <t>RANI CHAKRABORTY</t>
  </si>
  <si>
    <t>NIMMY JOSEPH</t>
  </si>
  <si>
    <t>IGPL</t>
  </si>
  <si>
    <t>KAMRUP ENTERPRISES LTD</t>
  </si>
  <si>
    <t>SHEKHAVATI INVESTMENT CORPORATION LIMITED</t>
  </si>
  <si>
    <t>LANCER</t>
  </si>
  <si>
    <t>AYUSHMAT LTD</t>
  </si>
  <si>
    <t>RESONANCE OPPORTUNITIES FUND</t>
  </si>
  <si>
    <t>MYSORPETRO</t>
  </si>
  <si>
    <t>SAVITA INVESTMENT COMPANY LTD</t>
  </si>
  <si>
    <t>VINCENT INDIA LTD</t>
  </si>
  <si>
    <t>OMEGAIN</t>
  </si>
  <si>
    <t>VIVEK KANDA</t>
  </si>
  <si>
    <t>RUCHIRA GOYAL</t>
  </si>
  <si>
    <t>RAHUL ANANTRAI MEHTA</t>
  </si>
  <si>
    <t>SOMANI VENTURES AND INNOVATIONS LIMITED</t>
  </si>
  <si>
    <t>KANTA DEVI SAMDARIA</t>
  </si>
  <si>
    <t>RAJKOTINV</t>
  </si>
  <si>
    <t>JAI PRAKASH SHARMA .</t>
  </si>
  <si>
    <t>SHASHIJIT</t>
  </si>
  <si>
    <t>KORADIYA BHAVIKKUMAR VINODBHAI (HUF)</t>
  </si>
  <si>
    <t>AJIT DEEPCHAND JAIN</t>
  </si>
  <si>
    <t>NURUL AMIN</t>
  </si>
  <si>
    <t>JAYSUKHBHAI THATHAGAR</t>
  </si>
  <si>
    <t>SUNRAJDI</t>
  </si>
  <si>
    <t>SYLPH</t>
  </si>
  <si>
    <t>SUNDARAM INVESTMENTS</t>
  </si>
  <si>
    <t>SYRMA</t>
  </si>
  <si>
    <t>SOUTH ASIA GROWTH FUND II HOLDINGS, LLC</t>
  </si>
  <si>
    <t>TTFL</t>
  </si>
  <si>
    <t>MANJU RAMAYGAPRASAD GUPTA</t>
  </si>
  <si>
    <t>VAL</t>
  </si>
  <si>
    <t>SHIELD MULTISTATE COOPERATIVE CREDIT SOCIETY LIMITED</t>
  </si>
  <si>
    <t>KAUSHIK MAHESH WAGHELA</t>
  </si>
  <si>
    <t>VASUDHAGAM</t>
  </si>
  <si>
    <t>HANSHA SAPARIYA</t>
  </si>
  <si>
    <t>WINSOMTX</t>
  </si>
  <si>
    <t>AEGIS INVESTMENT FUND</t>
  </si>
  <si>
    <t>Adani Green Energy Ltd</t>
  </si>
  <si>
    <t>GOLDMAN SACHS TRUST II - GOLDMAN SACHS GQG PARTNERS INTERNATIONAL OPPORTUNITIES FUND</t>
  </si>
  <si>
    <t>ADVENZYMES</t>
  </si>
  <si>
    <t>Advanced Enzyme Tech Ltd</t>
  </si>
  <si>
    <t>ICICI PRUDENTIAL MUTUAL FUND</t>
  </si>
  <si>
    <t>ALPHAGEO</t>
  </si>
  <si>
    <t>Alphageo (India) Limited</t>
  </si>
  <si>
    <t>INDIRA BAWARIA</t>
  </si>
  <si>
    <t>ASAL</t>
  </si>
  <si>
    <t>Automotive Stampings and</t>
  </si>
  <si>
    <t>CELLPOINT</t>
  </si>
  <si>
    <t>Cell Point (India) Ltd</t>
  </si>
  <si>
    <t>MALTI  SALVI</t>
  </si>
  <si>
    <t>AJAY  SALVI</t>
  </si>
  <si>
    <t>JISLDVREQS</t>
  </si>
  <si>
    <t>Jain DVR Equity Shares</t>
  </si>
  <si>
    <t>DEVIKA ANAND</t>
  </si>
  <si>
    <t>KAMOPAINTS</t>
  </si>
  <si>
    <t>Kamdhenu Ventures Limited</t>
  </si>
  <si>
    <t>HEMALI PATHIK THAKKAR</t>
  </si>
  <si>
    <t>SKSE SECURITIES LTD</t>
  </si>
  <si>
    <t>JAINAM BROKING LIMITED</t>
  </si>
  <si>
    <t>MITHANI INVESTMENT AND TRADING PRIVATE LIMITED</t>
  </si>
  <si>
    <t>KDL</t>
  </si>
  <si>
    <t>Kore Digital Limited</t>
  </si>
  <si>
    <t>SELVAMURTHY  AKILANDESWARI</t>
  </si>
  <si>
    <t>ELANKUMARANPERIAKARUPPAN</t>
  </si>
  <si>
    <t>RHFL</t>
  </si>
  <si>
    <t>Reliance Home Finance Ltd</t>
  </si>
  <si>
    <t>HI GROWTH CORPORATE SERVICES PVT LTD</t>
  </si>
  <si>
    <t>RML</t>
  </si>
  <si>
    <t>Rane (Madras) Limited</t>
  </si>
  <si>
    <t>SRHHYPOLTD</t>
  </si>
  <si>
    <t>Sree Rayalaseema Hi-Stren</t>
  </si>
  <si>
    <t>SURANI</t>
  </si>
  <si>
    <t>Surani Steel Tubes Ltd.</t>
  </si>
  <si>
    <t>ARORA PARAS</t>
  </si>
  <si>
    <t>TRU</t>
  </si>
  <si>
    <t>TruCap Finance Limited</t>
  </si>
  <si>
    <t>WEWIN</t>
  </si>
  <si>
    <t>WE WIN LIMITED</t>
  </si>
  <si>
    <t>PRATEEK JAIN</t>
  </si>
  <si>
    <t>Adani Enterprises Limited</t>
  </si>
  <si>
    <t>S.B. ADANI FAMILY TRUST</t>
  </si>
  <si>
    <t>INFINITE TRADE AND INVESTMENT LTD</t>
  </si>
  <si>
    <t>ADVANCED VITAL ENZYMES PRIVATE LIMITED</t>
  </si>
  <si>
    <t>AURDIS</t>
  </si>
  <si>
    <t>Aurangabad Distillery Ltd</t>
  </si>
  <si>
    <t>NIDHI KUNJ BAHETI</t>
  </si>
  <si>
    <t>SANJAYKUMAR SARAWAGI</t>
  </si>
  <si>
    <t>Bikaji Foods Intern Ltd</t>
  </si>
  <si>
    <t>INDIA 2020 MAHARAJA LIMITED</t>
  </si>
  <si>
    <t>VICTUS ENTERPRISE LLP</t>
  </si>
  <si>
    <t>GSLSU</t>
  </si>
  <si>
    <t>Global Surfaces Limited</t>
  </si>
  <si>
    <t>LEADING LIGHT FUND VCC THE TRIUMPH FUND</t>
  </si>
  <si>
    <t>RELIANCE CAPITAL LTD</t>
  </si>
  <si>
    <t>Syrma SGS Technology Ltd</t>
  </si>
  <si>
    <t>SOUTH ASIA GROWTH FUND II HOLDINGS LLC</t>
  </si>
  <si>
    <t>Zydus Wellness Limited</t>
  </si>
  <si>
    <t>NORGES BANK ON ACCOUNT OF THE 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</si>
</sst>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3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2" fillId="0" borderId="0" applyFont="0" applyFill="0" applyBorder="0" applyAlignment="0" applyProtection="0"/>
  </cellStyleXfs>
  <cellXfs count="46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2" fontId="36" fillId="13" borderId="7" xfId="0" applyNumberFormat="1" applyFont="1" applyFill="1" applyBorder="1" applyAlignment="1">
      <alignment horizontal="center" vertical="center"/>
    </xf>
    <xf numFmtId="166" fontId="36" fillId="13" borderId="7" xfId="0" applyNumberFormat="1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left" vertical="center"/>
    </xf>
    <xf numFmtId="49" fontId="37" fillId="13" borderId="35" xfId="0" applyNumberFormat="1" applyFont="1" applyFill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49" fontId="37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49" fontId="36" fillId="12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6" fillId="16" borderId="27" xfId="0" applyNumberFormat="1" applyFont="1" applyFill="1" applyBorder="1" applyAlignment="1">
      <alignment horizontal="center" vertical="center"/>
    </xf>
    <xf numFmtId="15" fontId="36" fillId="16" borderId="2" xfId="0" applyNumberFormat="1" applyFont="1" applyFill="1" applyBorder="1" applyAlignment="1">
      <alignment horizontal="center" vertical="center"/>
    </xf>
    <xf numFmtId="0" fontId="37" fillId="16" borderId="2" xfId="0" applyFont="1" applyFill="1" applyBorder="1"/>
    <xf numFmtId="43" fontId="36" fillId="16" borderId="2" xfId="0" applyNumberFormat="1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top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16" fontId="37" fillId="16" borderId="2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2" fontId="36" fillId="13" borderId="33" xfId="0" applyNumberFormat="1" applyFont="1" applyFill="1" applyBorder="1" applyAlignment="1">
      <alignment horizontal="center" vertical="center"/>
    </xf>
    <xf numFmtId="166" fontId="36" fillId="13" borderId="33" xfId="0" applyNumberFormat="1" applyFont="1" applyFill="1" applyBorder="1" applyAlignment="1">
      <alignment horizontal="center" vertical="center"/>
    </xf>
    <xf numFmtId="16" fontId="37" fillId="0" borderId="33" xfId="0" applyNumberFormat="1" applyFont="1" applyBorder="1" applyAlignment="1">
      <alignment horizontal="center" vertical="center"/>
    </xf>
    <xf numFmtId="0" fontId="0" fillId="0" borderId="33" xfId="0" applyBorder="1"/>
    <xf numFmtId="165" fontId="36" fillId="13" borderId="29" xfId="0" applyNumberFormat="1" applyFont="1" applyFill="1" applyBorder="1" applyAlignment="1">
      <alignment horizontal="center" vertical="center"/>
    </xf>
    <xf numFmtId="16" fontId="37" fillId="12" borderId="41" xfId="0" applyNumberFormat="1" applyFont="1" applyFill="1" applyBorder="1" applyAlignment="1">
      <alignment horizontal="center" vertical="center"/>
    </xf>
    <xf numFmtId="165" fontId="36" fillId="13" borderId="41" xfId="0" applyNumberFormat="1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2" borderId="33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3" xfId="1" applyFont="1" applyBorder="1"/>
    <xf numFmtId="9" fontId="42" fillId="0" borderId="33" xfId="1" applyFont="1" applyBorder="1"/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2" borderId="36" xfId="0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0" fontId="37" fillId="15" borderId="27" xfId="0" applyFont="1" applyFill="1" applyBorder="1" applyAlignment="1">
      <alignment horizontal="center" vertical="center"/>
    </xf>
    <xf numFmtId="16" fontId="37" fillId="12" borderId="38" xfId="0" applyNumberFormat="1" applyFont="1" applyFill="1" applyBorder="1" applyAlignment="1">
      <alignment horizontal="center" vertical="center"/>
    </xf>
    <xf numFmtId="16" fontId="37" fillId="12" borderId="39" xfId="0" applyNumberFormat="1" applyFont="1" applyFill="1" applyBorder="1" applyAlignment="1">
      <alignment horizontal="center" vertical="center"/>
    </xf>
    <xf numFmtId="0" fontId="36" fillId="12" borderId="40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1" sqref="B1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45107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45107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2" t="s">
        <v>16</v>
      </c>
      <c r="B9" s="434" t="s">
        <v>17</v>
      </c>
      <c r="C9" s="434" t="s">
        <v>18</v>
      </c>
      <c r="D9" s="434" t="s">
        <v>19</v>
      </c>
      <c r="E9" s="26" t="s">
        <v>20</v>
      </c>
      <c r="F9" s="26" t="s">
        <v>21</v>
      </c>
      <c r="G9" s="429" t="s">
        <v>22</v>
      </c>
      <c r="H9" s="430"/>
      <c r="I9" s="431"/>
      <c r="J9" s="429" t="s">
        <v>23</v>
      </c>
      <c r="K9" s="430"/>
      <c r="L9" s="431"/>
      <c r="M9" s="26"/>
      <c r="N9" s="27"/>
      <c r="O9" s="27"/>
      <c r="P9" s="27"/>
    </row>
    <row r="10" spans="1:16" ht="59.25" customHeight="1">
      <c r="A10" s="433"/>
      <c r="B10" s="435"/>
      <c r="C10" s="435"/>
      <c r="D10" s="43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1161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19072.45</v>
      </c>
      <c r="F11" s="35">
        <v>19042.516666666666</v>
      </c>
      <c r="G11" s="36">
        <v>18977.433333333334</v>
      </c>
      <c r="H11" s="36">
        <v>18882.416666666668</v>
      </c>
      <c r="I11" s="36">
        <v>18817.333333333336</v>
      </c>
      <c r="J11" s="36">
        <v>19137.533333333333</v>
      </c>
      <c r="K11" s="36">
        <v>19202.616666666669</v>
      </c>
      <c r="L11" s="36">
        <v>19297.633333333331</v>
      </c>
      <c r="M11" s="37">
        <v>19107.599999999999</v>
      </c>
      <c r="N11" s="37">
        <v>18947.5</v>
      </c>
      <c r="O11" s="425">
        <v>9952450</v>
      </c>
      <c r="P11" s="427">
        <v>0.76063770840737222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44447.45</v>
      </c>
      <c r="F12" s="38">
        <v>44427.316666666673</v>
      </c>
      <c r="G12" s="39">
        <v>44275.133333333346</v>
      </c>
      <c r="H12" s="39">
        <v>44102.816666666673</v>
      </c>
      <c r="I12" s="39">
        <v>43950.633333333346</v>
      </c>
      <c r="J12" s="39">
        <v>44599.633333333346</v>
      </c>
      <c r="K12" s="39">
        <v>44751.81666666668</v>
      </c>
      <c r="L12" s="39">
        <v>44924.133333333346</v>
      </c>
      <c r="M12" s="31">
        <v>44579.5</v>
      </c>
      <c r="N12" s="31">
        <v>44255</v>
      </c>
      <c r="O12" s="426">
        <v>2426460</v>
      </c>
      <c r="P12" s="427">
        <v>0.79031735355762667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19910.599999999999</v>
      </c>
      <c r="F13" s="38">
        <v>19890.45</v>
      </c>
      <c r="G13" s="39">
        <v>19830.900000000001</v>
      </c>
      <c r="H13" s="39">
        <v>19751.2</v>
      </c>
      <c r="I13" s="39">
        <v>19691.650000000001</v>
      </c>
      <c r="J13" s="39">
        <v>19970.150000000001</v>
      </c>
      <c r="K13" s="39">
        <v>20029.699999999997</v>
      </c>
      <c r="L13" s="39">
        <v>20109.400000000001</v>
      </c>
      <c r="M13" s="31">
        <v>19950</v>
      </c>
      <c r="N13" s="31">
        <v>19810.75</v>
      </c>
      <c r="O13" s="426">
        <v>60520</v>
      </c>
      <c r="P13" s="428" t="s">
        <v>736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8166.5</v>
      </c>
      <c r="F14" s="38">
        <v>8157.5999999999995</v>
      </c>
      <c r="G14" s="39">
        <v>8125.1999999999989</v>
      </c>
      <c r="H14" s="39">
        <v>8083.9</v>
      </c>
      <c r="I14" s="39">
        <v>8051.4999999999991</v>
      </c>
      <c r="J14" s="39">
        <v>8198.8999999999978</v>
      </c>
      <c r="K14" s="39">
        <v>8231.2999999999993</v>
      </c>
      <c r="L14" s="39">
        <v>8272.5999999999985</v>
      </c>
      <c r="M14" s="31">
        <v>8190</v>
      </c>
      <c r="N14" s="31">
        <v>8116.3</v>
      </c>
      <c r="O14" s="426">
        <v>3300</v>
      </c>
      <c r="P14" s="428" t="s">
        <v>736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510</v>
      </c>
      <c r="F15" s="38">
        <v>511.59999999999997</v>
      </c>
      <c r="G15" s="39">
        <v>507.19999999999993</v>
      </c>
      <c r="H15" s="39">
        <v>504.4</v>
      </c>
      <c r="I15" s="39">
        <v>499.99999999999994</v>
      </c>
      <c r="J15" s="39">
        <v>514.39999999999986</v>
      </c>
      <c r="K15" s="39">
        <v>518.79999999999995</v>
      </c>
      <c r="L15" s="39">
        <v>521.59999999999991</v>
      </c>
      <c r="M15" s="31">
        <v>516</v>
      </c>
      <c r="N15" s="31">
        <v>508.8</v>
      </c>
      <c r="O15" s="426">
        <v>7356000</v>
      </c>
      <c r="P15" s="427">
        <v>0.96800936953060235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4427.8500000000004</v>
      </c>
      <c r="F16" s="38">
        <v>4400.05</v>
      </c>
      <c r="G16" s="39">
        <v>4359.1500000000005</v>
      </c>
      <c r="H16" s="39">
        <v>4290.4500000000007</v>
      </c>
      <c r="I16" s="39">
        <v>4249.5500000000011</v>
      </c>
      <c r="J16" s="39">
        <v>4468.75</v>
      </c>
      <c r="K16" s="39">
        <v>4509.6499999999996</v>
      </c>
      <c r="L16" s="39">
        <v>4578.3499999999995</v>
      </c>
      <c r="M16" s="31">
        <v>4440.95</v>
      </c>
      <c r="N16" s="31">
        <v>4331.3500000000004</v>
      </c>
      <c r="O16" s="426">
        <v>1322250</v>
      </c>
      <c r="P16" s="427">
        <v>0.93710134656272148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22977.5</v>
      </c>
      <c r="F17" s="38">
        <v>22909.166666666668</v>
      </c>
      <c r="G17" s="39">
        <v>22657.133333333335</v>
      </c>
      <c r="H17" s="39">
        <v>22336.766666666666</v>
      </c>
      <c r="I17" s="39">
        <v>22084.733333333334</v>
      </c>
      <c r="J17" s="39">
        <v>23229.533333333336</v>
      </c>
      <c r="K17" s="39">
        <v>23481.566666666669</v>
      </c>
      <c r="L17" s="39">
        <v>23801.933333333338</v>
      </c>
      <c r="M17" s="31">
        <v>23161.200000000001</v>
      </c>
      <c r="N17" s="31">
        <v>22588.799999999999</v>
      </c>
      <c r="O17" s="426">
        <v>57040</v>
      </c>
      <c r="P17" s="427">
        <v>0.94625082946250827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194.45</v>
      </c>
      <c r="F18" s="38">
        <v>193.31666666666669</v>
      </c>
      <c r="G18" s="39">
        <v>191.38333333333338</v>
      </c>
      <c r="H18" s="39">
        <v>188.31666666666669</v>
      </c>
      <c r="I18" s="39">
        <v>186.38333333333338</v>
      </c>
      <c r="J18" s="39">
        <v>196.38333333333338</v>
      </c>
      <c r="K18" s="39">
        <v>198.31666666666672</v>
      </c>
      <c r="L18" s="39">
        <v>201.38333333333338</v>
      </c>
      <c r="M18" s="31">
        <v>195.25</v>
      </c>
      <c r="N18" s="31">
        <v>190.25</v>
      </c>
      <c r="O18" s="426">
        <v>33420600</v>
      </c>
      <c r="P18" s="427">
        <v>0.89982553067752269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214.3</v>
      </c>
      <c r="F19" s="38">
        <v>214.43333333333331</v>
      </c>
      <c r="G19" s="39">
        <v>212.86666666666662</v>
      </c>
      <c r="H19" s="39">
        <v>211.43333333333331</v>
      </c>
      <c r="I19" s="39">
        <v>209.86666666666662</v>
      </c>
      <c r="J19" s="39">
        <v>215.86666666666662</v>
      </c>
      <c r="K19" s="39">
        <v>217.43333333333328</v>
      </c>
      <c r="L19" s="39">
        <v>218.86666666666662</v>
      </c>
      <c r="M19" s="31">
        <v>216</v>
      </c>
      <c r="N19" s="31">
        <v>213</v>
      </c>
      <c r="O19" s="426">
        <v>26912600</v>
      </c>
      <c r="P19" s="427">
        <v>0.96620927844674698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1817.4</v>
      </c>
      <c r="F20" s="38">
        <v>1815</v>
      </c>
      <c r="G20" s="39">
        <v>1796.05</v>
      </c>
      <c r="H20" s="39">
        <v>1774.7</v>
      </c>
      <c r="I20" s="39">
        <v>1755.75</v>
      </c>
      <c r="J20" s="39">
        <v>1836.35</v>
      </c>
      <c r="K20" s="39">
        <v>1855.2999999999997</v>
      </c>
      <c r="L20" s="39">
        <v>1876.6499999999999</v>
      </c>
      <c r="M20" s="31">
        <v>1833.95</v>
      </c>
      <c r="N20" s="31">
        <v>1793.65</v>
      </c>
      <c r="O20" s="426">
        <v>4623900</v>
      </c>
      <c r="P20" s="427">
        <v>0.9508034915641097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2418.8000000000002</v>
      </c>
      <c r="F21" s="38">
        <v>2388.6333333333332</v>
      </c>
      <c r="G21" s="39">
        <v>2337.2666666666664</v>
      </c>
      <c r="H21" s="39">
        <v>2255.7333333333331</v>
      </c>
      <c r="I21" s="39">
        <v>2204.3666666666663</v>
      </c>
      <c r="J21" s="39">
        <v>2470.1666666666665</v>
      </c>
      <c r="K21" s="39">
        <v>2521.5333333333333</v>
      </c>
      <c r="L21" s="39">
        <v>2603.0666666666666</v>
      </c>
      <c r="M21" s="31">
        <v>2440</v>
      </c>
      <c r="N21" s="31">
        <v>2307.1</v>
      </c>
      <c r="O21" s="426">
        <v>11829900</v>
      </c>
      <c r="P21" s="427">
        <v>0.94381350151386412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755.2</v>
      </c>
      <c r="F22" s="38">
        <v>745.35</v>
      </c>
      <c r="G22" s="39">
        <v>733.6</v>
      </c>
      <c r="H22" s="39">
        <v>712</v>
      </c>
      <c r="I22" s="39">
        <v>700.25</v>
      </c>
      <c r="J22" s="39">
        <v>766.95</v>
      </c>
      <c r="K22" s="39">
        <v>778.7</v>
      </c>
      <c r="L22" s="39">
        <v>800.30000000000007</v>
      </c>
      <c r="M22" s="31">
        <v>757.1</v>
      </c>
      <c r="N22" s="31">
        <v>723.75</v>
      </c>
      <c r="O22" s="426">
        <v>27220000</v>
      </c>
      <c r="P22" s="427">
        <v>0.87051768938636831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3469.55</v>
      </c>
      <c r="F23" s="38">
        <v>3459.1999999999994</v>
      </c>
      <c r="G23" s="39">
        <v>3427.7999999999988</v>
      </c>
      <c r="H23" s="39">
        <v>3386.0499999999993</v>
      </c>
      <c r="I23" s="39">
        <v>3354.6499999999987</v>
      </c>
      <c r="J23" s="39">
        <v>3500.9499999999989</v>
      </c>
      <c r="K23" s="39">
        <v>3532.3499999999995</v>
      </c>
      <c r="L23" s="39">
        <v>3574.099999999999</v>
      </c>
      <c r="M23" s="31">
        <v>3490.6</v>
      </c>
      <c r="N23" s="31">
        <v>3417.45</v>
      </c>
      <c r="O23" s="426">
        <v>813600</v>
      </c>
      <c r="P23" s="427">
        <v>0.98308361527307886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435.3</v>
      </c>
      <c r="F24" s="38">
        <v>436.95000000000005</v>
      </c>
      <c r="G24" s="39">
        <v>431.30000000000007</v>
      </c>
      <c r="H24" s="39">
        <v>427.3</v>
      </c>
      <c r="I24" s="39">
        <v>421.65000000000003</v>
      </c>
      <c r="J24" s="39">
        <v>440.9500000000001</v>
      </c>
      <c r="K24" s="39">
        <v>446.60000000000008</v>
      </c>
      <c r="L24" s="39">
        <v>450.60000000000014</v>
      </c>
      <c r="M24" s="31">
        <v>442.6</v>
      </c>
      <c r="N24" s="31">
        <v>432.95</v>
      </c>
      <c r="O24" s="426">
        <v>56397600</v>
      </c>
      <c r="P24" s="427">
        <v>0.96207817729603595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5166.75</v>
      </c>
      <c r="F25" s="38">
        <v>5176.0666666666666</v>
      </c>
      <c r="G25" s="39">
        <v>5142.1333333333332</v>
      </c>
      <c r="H25" s="39">
        <v>5117.5166666666664</v>
      </c>
      <c r="I25" s="39">
        <v>5083.583333333333</v>
      </c>
      <c r="J25" s="39">
        <v>5200.6833333333334</v>
      </c>
      <c r="K25" s="39">
        <v>5234.6166666666659</v>
      </c>
      <c r="L25" s="39">
        <v>5259.2333333333336</v>
      </c>
      <c r="M25" s="31">
        <v>5210</v>
      </c>
      <c r="N25" s="31">
        <v>5151.45</v>
      </c>
      <c r="O25" s="426">
        <v>1766500</v>
      </c>
      <c r="P25" s="427">
        <v>0.86133967209118056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402.65</v>
      </c>
      <c r="F26" s="38">
        <v>400.08333333333331</v>
      </c>
      <c r="G26" s="39">
        <v>395.56666666666661</v>
      </c>
      <c r="H26" s="39">
        <v>388.48333333333329</v>
      </c>
      <c r="I26" s="39">
        <v>383.96666666666658</v>
      </c>
      <c r="J26" s="39">
        <v>407.16666666666663</v>
      </c>
      <c r="K26" s="39">
        <v>411.68333333333339</v>
      </c>
      <c r="L26" s="39">
        <v>418.76666666666665</v>
      </c>
      <c r="M26" s="31">
        <v>404.6</v>
      </c>
      <c r="N26" s="31">
        <v>393</v>
      </c>
      <c r="O26" s="426">
        <v>11733400</v>
      </c>
      <c r="P26" s="427">
        <v>0.91886854511566729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164.5</v>
      </c>
      <c r="F27" s="38">
        <v>163.79999999999998</v>
      </c>
      <c r="G27" s="39">
        <v>162.29999999999995</v>
      </c>
      <c r="H27" s="39">
        <v>160.09999999999997</v>
      </c>
      <c r="I27" s="39">
        <v>158.59999999999994</v>
      </c>
      <c r="J27" s="39">
        <v>165.99999999999997</v>
      </c>
      <c r="K27" s="39">
        <v>167.50000000000003</v>
      </c>
      <c r="L27" s="39">
        <v>169.7</v>
      </c>
      <c r="M27" s="31">
        <v>165.3</v>
      </c>
      <c r="N27" s="31">
        <v>161.6</v>
      </c>
      <c r="O27" s="426">
        <v>67095000</v>
      </c>
      <c r="P27" s="427">
        <v>0.91879493324204053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3364.7</v>
      </c>
      <c r="F28" s="38">
        <v>3358.5166666666664</v>
      </c>
      <c r="G28" s="39">
        <v>3343.0333333333328</v>
      </c>
      <c r="H28" s="39">
        <v>3321.3666666666663</v>
      </c>
      <c r="I28" s="39">
        <v>3305.8833333333328</v>
      </c>
      <c r="J28" s="39">
        <v>3380.1833333333329</v>
      </c>
      <c r="K28" s="39">
        <v>3395.6666666666665</v>
      </c>
      <c r="L28" s="39">
        <v>3417.333333333333</v>
      </c>
      <c r="M28" s="31">
        <v>3374</v>
      </c>
      <c r="N28" s="31">
        <v>3336.85</v>
      </c>
      <c r="O28" s="426">
        <v>4570400</v>
      </c>
      <c r="P28" s="427">
        <v>0.9355604683533939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1996.2</v>
      </c>
      <c r="F29" s="38">
        <v>1991.1666666666667</v>
      </c>
      <c r="G29" s="39">
        <v>1980.8833333333334</v>
      </c>
      <c r="H29" s="39">
        <v>1965.5666666666666</v>
      </c>
      <c r="I29" s="39">
        <v>1955.2833333333333</v>
      </c>
      <c r="J29" s="39">
        <v>2006.4833333333336</v>
      </c>
      <c r="K29" s="39">
        <v>2016.7666666666669</v>
      </c>
      <c r="L29" s="39">
        <v>2032.0833333333337</v>
      </c>
      <c r="M29" s="31">
        <v>2001.45</v>
      </c>
      <c r="N29" s="31">
        <v>1975.85</v>
      </c>
      <c r="O29" s="426">
        <v>2106213</v>
      </c>
      <c r="P29" s="427">
        <v>0.9248992747784045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6913.3</v>
      </c>
      <c r="F30" s="38">
        <v>6923.5</v>
      </c>
      <c r="G30" s="39">
        <v>6875.8</v>
      </c>
      <c r="H30" s="39">
        <v>6838.3</v>
      </c>
      <c r="I30" s="39">
        <v>6790.6</v>
      </c>
      <c r="J30" s="39">
        <v>6961</v>
      </c>
      <c r="K30" s="39">
        <v>7008.7000000000007</v>
      </c>
      <c r="L30" s="39">
        <v>7046.2</v>
      </c>
      <c r="M30" s="31">
        <v>6971.2</v>
      </c>
      <c r="N30" s="31">
        <v>6886</v>
      </c>
      <c r="O30" s="426">
        <v>293550</v>
      </c>
      <c r="P30" s="427">
        <v>0.92507681399196395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741.95</v>
      </c>
      <c r="F31" s="38">
        <v>740.06666666666661</v>
      </c>
      <c r="G31" s="39">
        <v>735.63333333333321</v>
      </c>
      <c r="H31" s="39">
        <v>729.31666666666661</v>
      </c>
      <c r="I31" s="39">
        <v>724.88333333333321</v>
      </c>
      <c r="J31" s="39">
        <v>746.38333333333321</v>
      </c>
      <c r="K31" s="39">
        <v>750.81666666666661</v>
      </c>
      <c r="L31" s="39">
        <v>757.13333333333321</v>
      </c>
      <c r="M31" s="31">
        <v>744.5</v>
      </c>
      <c r="N31" s="31">
        <v>733.75</v>
      </c>
      <c r="O31" s="426">
        <v>10935000</v>
      </c>
      <c r="P31" s="427">
        <v>0.95660922054063524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741</v>
      </c>
      <c r="F32" s="38">
        <v>734.61666666666667</v>
      </c>
      <c r="G32" s="39">
        <v>726.18333333333339</v>
      </c>
      <c r="H32" s="39">
        <v>711.36666666666667</v>
      </c>
      <c r="I32" s="39">
        <v>702.93333333333339</v>
      </c>
      <c r="J32" s="39">
        <v>749.43333333333339</v>
      </c>
      <c r="K32" s="39">
        <v>757.86666666666656</v>
      </c>
      <c r="L32" s="39">
        <v>772.68333333333339</v>
      </c>
      <c r="M32" s="31">
        <v>743.05</v>
      </c>
      <c r="N32" s="31">
        <v>719.8</v>
      </c>
      <c r="O32" s="426">
        <v>9648100</v>
      </c>
      <c r="P32" s="427">
        <v>0.93606349021548252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984.05</v>
      </c>
      <c r="F33" s="38">
        <v>981.36666666666667</v>
      </c>
      <c r="G33" s="39">
        <v>975.73333333333335</v>
      </c>
      <c r="H33" s="39">
        <v>967.41666666666663</v>
      </c>
      <c r="I33" s="39">
        <v>961.7833333333333</v>
      </c>
      <c r="J33" s="39">
        <v>989.68333333333339</v>
      </c>
      <c r="K33" s="39">
        <v>995.31666666666683</v>
      </c>
      <c r="L33" s="39">
        <v>1003.6333333333334</v>
      </c>
      <c r="M33" s="31">
        <v>987</v>
      </c>
      <c r="N33" s="31">
        <v>973.05</v>
      </c>
      <c r="O33" s="426">
        <v>47533750</v>
      </c>
      <c r="P33" s="427">
        <v>0.91265471713871815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4739.8999999999996</v>
      </c>
      <c r="F34" s="38">
        <v>4713.166666666667</v>
      </c>
      <c r="G34" s="39">
        <v>4671.3333333333339</v>
      </c>
      <c r="H34" s="39">
        <v>4602.7666666666673</v>
      </c>
      <c r="I34" s="39">
        <v>4560.9333333333343</v>
      </c>
      <c r="J34" s="39">
        <v>4781.7333333333336</v>
      </c>
      <c r="K34" s="39">
        <v>4823.5666666666675</v>
      </c>
      <c r="L34" s="39">
        <v>4892.1333333333332</v>
      </c>
      <c r="M34" s="31">
        <v>4755</v>
      </c>
      <c r="N34" s="31">
        <v>4644.6000000000004</v>
      </c>
      <c r="O34" s="426">
        <v>2593500</v>
      </c>
      <c r="P34" s="427">
        <v>0.95349264705882353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1527.9</v>
      </c>
      <c r="F35" s="38">
        <v>1532.6666666666667</v>
      </c>
      <c r="G35" s="39">
        <v>1519.9833333333336</v>
      </c>
      <c r="H35" s="39">
        <v>1512.0666666666668</v>
      </c>
      <c r="I35" s="39">
        <v>1499.3833333333337</v>
      </c>
      <c r="J35" s="39">
        <v>1540.5833333333335</v>
      </c>
      <c r="K35" s="39">
        <v>1553.2666666666664</v>
      </c>
      <c r="L35" s="39">
        <v>1561.1833333333334</v>
      </c>
      <c r="M35" s="31">
        <v>1545.35</v>
      </c>
      <c r="N35" s="31">
        <v>1524.75</v>
      </c>
      <c r="O35" s="426">
        <v>8097000</v>
      </c>
      <c r="P35" s="427">
        <v>0.92983463481855766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7106.9</v>
      </c>
      <c r="F36" s="38">
        <v>7102.8833333333341</v>
      </c>
      <c r="G36" s="39">
        <v>7060.0166666666682</v>
      </c>
      <c r="H36" s="39">
        <v>7013.1333333333341</v>
      </c>
      <c r="I36" s="39">
        <v>6970.2666666666682</v>
      </c>
      <c r="J36" s="39">
        <v>7149.7666666666682</v>
      </c>
      <c r="K36" s="39">
        <v>7192.633333333335</v>
      </c>
      <c r="L36" s="39">
        <v>7239.5166666666682</v>
      </c>
      <c r="M36" s="31">
        <v>7145.75</v>
      </c>
      <c r="N36" s="31">
        <v>7056</v>
      </c>
      <c r="O36" s="426">
        <v>3822250</v>
      </c>
      <c r="P36" s="427">
        <v>0.9539527048106321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2373.6</v>
      </c>
      <c r="F37" s="38">
        <v>2372.3666666666668</v>
      </c>
      <c r="G37" s="39">
        <v>2356.2333333333336</v>
      </c>
      <c r="H37" s="39">
        <v>2338.8666666666668</v>
      </c>
      <c r="I37" s="39">
        <v>2322.7333333333336</v>
      </c>
      <c r="J37" s="39">
        <v>2389.7333333333336</v>
      </c>
      <c r="K37" s="39">
        <v>2405.8666666666668</v>
      </c>
      <c r="L37" s="39">
        <v>2423.2333333333336</v>
      </c>
      <c r="M37" s="31">
        <v>2388.5</v>
      </c>
      <c r="N37" s="31">
        <v>2355</v>
      </c>
      <c r="O37" s="426">
        <v>1464300</v>
      </c>
      <c r="P37" s="427">
        <v>0.90338700721821208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384.25</v>
      </c>
      <c r="F38" s="38">
        <v>384.48333333333335</v>
      </c>
      <c r="G38" s="39">
        <v>382.01666666666671</v>
      </c>
      <c r="H38" s="39">
        <v>379.78333333333336</v>
      </c>
      <c r="I38" s="39">
        <v>377.31666666666672</v>
      </c>
      <c r="J38" s="39">
        <v>386.7166666666667</v>
      </c>
      <c r="K38" s="39">
        <v>389.18333333333339</v>
      </c>
      <c r="L38" s="39">
        <v>391.41666666666669</v>
      </c>
      <c r="M38" s="31">
        <v>386.95</v>
      </c>
      <c r="N38" s="31">
        <v>382.25</v>
      </c>
      <c r="O38" s="426">
        <v>11179200</v>
      </c>
      <c r="P38" s="427">
        <v>0.89439324116743468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235.65</v>
      </c>
      <c r="F39" s="38">
        <v>237.25</v>
      </c>
      <c r="G39" s="39">
        <v>231.7</v>
      </c>
      <c r="H39" s="39">
        <v>227.75</v>
      </c>
      <c r="I39" s="39">
        <v>222.2</v>
      </c>
      <c r="J39" s="39">
        <v>241.2</v>
      </c>
      <c r="K39" s="39">
        <v>246.75</v>
      </c>
      <c r="L39" s="39">
        <v>250.7</v>
      </c>
      <c r="M39" s="31">
        <v>242.8</v>
      </c>
      <c r="N39" s="31">
        <v>233.3</v>
      </c>
      <c r="O39" s="426">
        <v>36170000</v>
      </c>
      <c r="P39" s="427">
        <v>0.89685542700434917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191.7</v>
      </c>
      <c r="F40" s="38">
        <v>191.7833333333333</v>
      </c>
      <c r="G40" s="39">
        <v>190.61666666666662</v>
      </c>
      <c r="H40" s="39">
        <v>189.5333333333333</v>
      </c>
      <c r="I40" s="39">
        <v>188.36666666666662</v>
      </c>
      <c r="J40" s="39">
        <v>192.86666666666662</v>
      </c>
      <c r="K40" s="39">
        <v>194.0333333333333</v>
      </c>
      <c r="L40" s="39">
        <v>195.11666666666662</v>
      </c>
      <c r="M40" s="31">
        <v>192.95</v>
      </c>
      <c r="N40" s="31">
        <v>190.7</v>
      </c>
      <c r="O40" s="426">
        <v>98771400</v>
      </c>
      <c r="P40" s="427">
        <v>0.96194165907019136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1672.7</v>
      </c>
      <c r="F41" s="38">
        <v>1674.1499999999999</v>
      </c>
      <c r="G41" s="39">
        <v>1664.0499999999997</v>
      </c>
      <c r="H41" s="39">
        <v>1655.3999999999999</v>
      </c>
      <c r="I41" s="39">
        <v>1645.2999999999997</v>
      </c>
      <c r="J41" s="39">
        <v>1682.7999999999997</v>
      </c>
      <c r="K41" s="39">
        <v>1692.8999999999996</v>
      </c>
      <c r="L41" s="39">
        <v>1701.5499999999997</v>
      </c>
      <c r="M41" s="31">
        <v>1684.25</v>
      </c>
      <c r="N41" s="31">
        <v>1665.5</v>
      </c>
      <c r="O41" s="426">
        <v>1418250</v>
      </c>
      <c r="P41" s="427">
        <v>0.91371784753652141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121.6</v>
      </c>
      <c r="F42" s="38">
        <v>121.06666666666666</v>
      </c>
      <c r="G42" s="39">
        <v>119.63333333333333</v>
      </c>
      <c r="H42" s="39">
        <v>117.66666666666666</v>
      </c>
      <c r="I42" s="39">
        <v>116.23333333333332</v>
      </c>
      <c r="J42" s="39">
        <v>123.03333333333333</v>
      </c>
      <c r="K42" s="39">
        <v>124.46666666666667</v>
      </c>
      <c r="L42" s="39">
        <v>126.43333333333334</v>
      </c>
      <c r="M42" s="31">
        <v>122.5</v>
      </c>
      <c r="N42" s="31">
        <v>119.1</v>
      </c>
      <c r="O42" s="426">
        <v>78392100</v>
      </c>
      <c r="P42" s="427">
        <v>0.91345642933049942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676.95</v>
      </c>
      <c r="F43" s="38">
        <v>675.76666666666665</v>
      </c>
      <c r="G43" s="39">
        <v>672.63333333333333</v>
      </c>
      <c r="H43" s="39">
        <v>668.31666666666672</v>
      </c>
      <c r="I43" s="39">
        <v>665.18333333333339</v>
      </c>
      <c r="J43" s="39">
        <v>680.08333333333326</v>
      </c>
      <c r="K43" s="39">
        <v>683.21666666666647</v>
      </c>
      <c r="L43" s="39">
        <v>687.53333333333319</v>
      </c>
      <c r="M43" s="31">
        <v>678.9</v>
      </c>
      <c r="N43" s="31">
        <v>671.45</v>
      </c>
      <c r="O43" s="426">
        <v>7359000</v>
      </c>
      <c r="P43" s="427">
        <v>0.97083151937309542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817.55</v>
      </c>
      <c r="F44" s="38">
        <v>817.81666666666661</v>
      </c>
      <c r="G44" s="39">
        <v>812.73333333333323</v>
      </c>
      <c r="H44" s="39">
        <v>807.91666666666663</v>
      </c>
      <c r="I44" s="39">
        <v>802.83333333333326</v>
      </c>
      <c r="J44" s="39">
        <v>822.63333333333321</v>
      </c>
      <c r="K44" s="39">
        <v>827.7166666666667</v>
      </c>
      <c r="L44" s="39">
        <v>832.53333333333319</v>
      </c>
      <c r="M44" s="31">
        <v>822.9</v>
      </c>
      <c r="N44" s="31">
        <v>813</v>
      </c>
      <c r="O44" s="426">
        <v>7950000</v>
      </c>
      <c r="P44" s="427">
        <v>0.9483478468328761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874.25</v>
      </c>
      <c r="F45" s="38">
        <v>872.63333333333333</v>
      </c>
      <c r="G45" s="39">
        <v>868.01666666666665</v>
      </c>
      <c r="H45" s="39">
        <v>861.7833333333333</v>
      </c>
      <c r="I45" s="39">
        <v>857.16666666666663</v>
      </c>
      <c r="J45" s="39">
        <v>878.86666666666667</v>
      </c>
      <c r="K45" s="39">
        <v>883.48333333333323</v>
      </c>
      <c r="L45" s="39">
        <v>889.7166666666667</v>
      </c>
      <c r="M45" s="31">
        <v>877.25</v>
      </c>
      <c r="N45" s="31">
        <v>866.4</v>
      </c>
      <c r="O45" s="426">
        <v>40560250</v>
      </c>
      <c r="P45" s="427">
        <v>0.9022612003381234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85.8</v>
      </c>
      <c r="F46" s="38">
        <v>85.783333333333346</v>
      </c>
      <c r="G46" s="39">
        <v>85.116666666666688</v>
      </c>
      <c r="H46" s="39">
        <v>84.433333333333337</v>
      </c>
      <c r="I46" s="39">
        <v>83.76666666666668</v>
      </c>
      <c r="J46" s="39">
        <v>86.466666666666697</v>
      </c>
      <c r="K46" s="39">
        <v>87.133333333333354</v>
      </c>
      <c r="L46" s="39">
        <v>87.816666666666706</v>
      </c>
      <c r="M46" s="31">
        <v>86.45</v>
      </c>
      <c r="N46" s="31">
        <v>85.1</v>
      </c>
      <c r="O46" s="426">
        <v>95791500</v>
      </c>
      <c r="P46" s="427">
        <v>0.94705699159140455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245.15</v>
      </c>
      <c r="F47" s="38">
        <v>244.88333333333333</v>
      </c>
      <c r="G47" s="39">
        <v>243.76666666666665</v>
      </c>
      <c r="H47" s="39">
        <v>242.38333333333333</v>
      </c>
      <c r="I47" s="39">
        <v>241.26666666666665</v>
      </c>
      <c r="J47" s="39">
        <v>246.26666666666665</v>
      </c>
      <c r="K47" s="39">
        <v>247.38333333333333</v>
      </c>
      <c r="L47" s="39">
        <v>248.76666666666665</v>
      </c>
      <c r="M47" s="31">
        <v>246</v>
      </c>
      <c r="N47" s="31">
        <v>243.5</v>
      </c>
      <c r="O47" s="426">
        <v>28502500</v>
      </c>
      <c r="P47" s="427">
        <v>0.94769199054386088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18581.55</v>
      </c>
      <c r="F48" s="38">
        <v>18515.649999999998</v>
      </c>
      <c r="G48" s="39">
        <v>18406.199999999997</v>
      </c>
      <c r="H48" s="39">
        <v>18230.849999999999</v>
      </c>
      <c r="I48" s="39">
        <v>18121.399999999998</v>
      </c>
      <c r="J48" s="39">
        <v>18690.999999999996</v>
      </c>
      <c r="K48" s="39">
        <v>18800.45</v>
      </c>
      <c r="L48" s="39">
        <v>18975.799999999996</v>
      </c>
      <c r="M48" s="31">
        <v>18625.099999999999</v>
      </c>
      <c r="N48" s="31">
        <v>18340.3</v>
      </c>
      <c r="O48" s="426">
        <v>146550</v>
      </c>
      <c r="P48" s="427">
        <v>0.96796565389696165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367.85</v>
      </c>
      <c r="F49" s="38">
        <v>365.90000000000003</v>
      </c>
      <c r="G49" s="39">
        <v>362.90000000000009</v>
      </c>
      <c r="H49" s="39">
        <v>357.95000000000005</v>
      </c>
      <c r="I49" s="39">
        <v>354.9500000000001</v>
      </c>
      <c r="J49" s="39">
        <v>370.85000000000008</v>
      </c>
      <c r="K49" s="39">
        <v>373.84999999999997</v>
      </c>
      <c r="L49" s="39">
        <v>378.80000000000007</v>
      </c>
      <c r="M49" s="31">
        <v>368.9</v>
      </c>
      <c r="N49" s="31">
        <v>360.95</v>
      </c>
      <c r="O49" s="426">
        <v>20800800</v>
      </c>
      <c r="P49" s="427">
        <v>0.83485045513654099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5030.05</v>
      </c>
      <c r="F50" s="38">
        <v>5024.333333333333</v>
      </c>
      <c r="G50" s="39">
        <v>5000.6666666666661</v>
      </c>
      <c r="H50" s="39">
        <v>4971.2833333333328</v>
      </c>
      <c r="I50" s="39">
        <v>4947.6166666666659</v>
      </c>
      <c r="J50" s="39">
        <v>5053.7166666666662</v>
      </c>
      <c r="K50" s="39">
        <v>5077.3833333333323</v>
      </c>
      <c r="L50" s="39">
        <v>5106.7666666666664</v>
      </c>
      <c r="M50" s="31">
        <v>5048</v>
      </c>
      <c r="N50" s="31">
        <v>4994.95</v>
      </c>
      <c r="O50" s="426">
        <v>1273600</v>
      </c>
      <c r="P50" s="427">
        <v>0.77791351087222083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351.25</v>
      </c>
      <c r="F51" s="38">
        <v>351.5333333333333</v>
      </c>
      <c r="G51" s="39">
        <v>347.16666666666663</v>
      </c>
      <c r="H51" s="39">
        <v>343.08333333333331</v>
      </c>
      <c r="I51" s="39">
        <v>338.71666666666664</v>
      </c>
      <c r="J51" s="39">
        <v>355.61666666666662</v>
      </c>
      <c r="K51" s="39">
        <v>359.98333333333329</v>
      </c>
      <c r="L51" s="39">
        <v>364.06666666666661</v>
      </c>
      <c r="M51" s="31">
        <v>355.9</v>
      </c>
      <c r="N51" s="31">
        <v>347.45</v>
      </c>
      <c r="O51" s="426">
        <v>6536000</v>
      </c>
      <c r="P51" s="427">
        <v>0.94889663182346107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299.25</v>
      </c>
      <c r="F52" s="38">
        <v>299.41666666666669</v>
      </c>
      <c r="G52" s="39">
        <v>297.58333333333337</v>
      </c>
      <c r="H52" s="39">
        <v>295.91666666666669</v>
      </c>
      <c r="I52" s="39">
        <v>294.08333333333337</v>
      </c>
      <c r="J52" s="39">
        <v>301.08333333333337</v>
      </c>
      <c r="K52" s="39">
        <v>302.91666666666674</v>
      </c>
      <c r="L52" s="39">
        <v>304.58333333333337</v>
      </c>
      <c r="M52" s="31">
        <v>301.25</v>
      </c>
      <c r="N52" s="31">
        <v>297.75</v>
      </c>
      <c r="O52" s="426">
        <v>51823800</v>
      </c>
      <c r="P52" s="427">
        <v>0.95874125874125871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785.5</v>
      </c>
      <c r="F53" s="38">
        <v>788.13333333333333</v>
      </c>
      <c r="G53" s="39">
        <v>778.31666666666661</v>
      </c>
      <c r="H53" s="39">
        <v>771.13333333333333</v>
      </c>
      <c r="I53" s="39">
        <v>761.31666666666661</v>
      </c>
      <c r="J53" s="39">
        <v>795.31666666666661</v>
      </c>
      <c r="K53" s="39">
        <v>805.13333333333344</v>
      </c>
      <c r="L53" s="39">
        <v>812.31666666666661</v>
      </c>
      <c r="M53" s="31">
        <v>797.95</v>
      </c>
      <c r="N53" s="31">
        <v>780.95</v>
      </c>
      <c r="O53" s="426">
        <v>3217500</v>
      </c>
      <c r="P53" s="427">
        <v>0.92618579848442328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273.85000000000002</v>
      </c>
      <c r="F54" s="38">
        <v>274.31666666666666</v>
      </c>
      <c r="G54" s="39">
        <v>271.38333333333333</v>
      </c>
      <c r="H54" s="39">
        <v>268.91666666666669</v>
      </c>
      <c r="I54" s="39">
        <v>265.98333333333335</v>
      </c>
      <c r="J54" s="39">
        <v>276.7833333333333</v>
      </c>
      <c r="K54" s="39">
        <v>279.71666666666658</v>
      </c>
      <c r="L54" s="39">
        <v>282.18333333333328</v>
      </c>
      <c r="M54" s="31">
        <v>277.25</v>
      </c>
      <c r="N54" s="31">
        <v>271.85000000000002</v>
      </c>
      <c r="O54" s="426">
        <v>8893900</v>
      </c>
      <c r="P54" s="427">
        <v>0.94275962221350662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1130.2</v>
      </c>
      <c r="F55" s="38">
        <v>1122.2333333333333</v>
      </c>
      <c r="G55" s="39">
        <v>1110.6666666666667</v>
      </c>
      <c r="H55" s="39">
        <v>1091.1333333333334</v>
      </c>
      <c r="I55" s="39">
        <v>1079.5666666666668</v>
      </c>
      <c r="J55" s="39">
        <v>1141.7666666666667</v>
      </c>
      <c r="K55" s="39">
        <v>1153.3333333333333</v>
      </c>
      <c r="L55" s="39">
        <v>1172.8666666666666</v>
      </c>
      <c r="M55" s="31">
        <v>1133.8</v>
      </c>
      <c r="N55" s="31">
        <v>1102.7</v>
      </c>
      <c r="O55" s="426">
        <v>10421250</v>
      </c>
      <c r="P55" s="427">
        <v>0.96114825916532165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1009.2</v>
      </c>
      <c r="F56" s="38">
        <v>1008.9666666666667</v>
      </c>
      <c r="G56" s="39">
        <v>1000.2333333333333</v>
      </c>
      <c r="H56" s="39">
        <v>991.26666666666665</v>
      </c>
      <c r="I56" s="39">
        <v>982.5333333333333</v>
      </c>
      <c r="J56" s="39">
        <v>1017.9333333333334</v>
      </c>
      <c r="K56" s="39">
        <v>1026.6666666666667</v>
      </c>
      <c r="L56" s="39">
        <v>1035.6333333333334</v>
      </c>
      <c r="M56" s="31">
        <v>1017.7</v>
      </c>
      <c r="N56" s="31">
        <v>1000</v>
      </c>
      <c r="O56" s="426">
        <v>11059750</v>
      </c>
      <c r="P56" s="427">
        <v>0.95300772936036737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228.35</v>
      </c>
      <c r="F57" s="38">
        <v>227.63333333333333</v>
      </c>
      <c r="G57" s="39">
        <v>226.66666666666666</v>
      </c>
      <c r="H57" s="39">
        <v>224.98333333333332</v>
      </c>
      <c r="I57" s="39">
        <v>224.01666666666665</v>
      </c>
      <c r="J57" s="39">
        <v>229.31666666666666</v>
      </c>
      <c r="K57" s="39">
        <v>230.28333333333336</v>
      </c>
      <c r="L57" s="39">
        <v>231.96666666666667</v>
      </c>
      <c r="M57" s="31">
        <v>228.6</v>
      </c>
      <c r="N57" s="31">
        <v>225.95</v>
      </c>
      <c r="O57" s="426">
        <v>58027200</v>
      </c>
      <c r="P57" s="427">
        <v>0.88422400000000001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4684.25</v>
      </c>
      <c r="F58" s="38">
        <v>4697.3833333333332</v>
      </c>
      <c r="G58" s="39">
        <v>4650.8666666666668</v>
      </c>
      <c r="H58" s="39">
        <v>4617.4833333333336</v>
      </c>
      <c r="I58" s="39">
        <v>4570.9666666666672</v>
      </c>
      <c r="J58" s="39">
        <v>4730.7666666666664</v>
      </c>
      <c r="K58" s="39">
        <v>4777.2833333333328</v>
      </c>
      <c r="L58" s="39">
        <v>4810.6666666666661</v>
      </c>
      <c r="M58" s="31">
        <v>4743.8999999999996</v>
      </c>
      <c r="N58" s="31">
        <v>4664</v>
      </c>
      <c r="O58" s="426">
        <v>591150</v>
      </c>
      <c r="P58" s="427">
        <v>0.91907649253731338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1696.25</v>
      </c>
      <c r="F59" s="38">
        <v>1698.6500000000003</v>
      </c>
      <c r="G59" s="39">
        <v>1684.7500000000007</v>
      </c>
      <c r="H59" s="39">
        <v>1673.2500000000005</v>
      </c>
      <c r="I59" s="39">
        <v>1659.3500000000008</v>
      </c>
      <c r="J59" s="39">
        <v>1710.1500000000005</v>
      </c>
      <c r="K59" s="39">
        <v>1724.0500000000002</v>
      </c>
      <c r="L59" s="39">
        <v>1735.5500000000004</v>
      </c>
      <c r="M59" s="31">
        <v>1712.55</v>
      </c>
      <c r="N59" s="31">
        <v>1687.15</v>
      </c>
      <c r="O59" s="426">
        <v>2594200</v>
      </c>
      <c r="P59" s="427">
        <v>0.93197535521186969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660.2</v>
      </c>
      <c r="F60" s="38">
        <v>657.16666666666663</v>
      </c>
      <c r="G60" s="39">
        <v>652.7833333333333</v>
      </c>
      <c r="H60" s="39">
        <v>645.36666666666667</v>
      </c>
      <c r="I60" s="39">
        <v>640.98333333333335</v>
      </c>
      <c r="J60" s="39">
        <v>664.58333333333326</v>
      </c>
      <c r="K60" s="39">
        <v>668.9666666666667</v>
      </c>
      <c r="L60" s="39">
        <v>676.38333333333321</v>
      </c>
      <c r="M60" s="31">
        <v>661.55</v>
      </c>
      <c r="N60" s="31">
        <v>649.75</v>
      </c>
      <c r="O60" s="426">
        <v>5014000</v>
      </c>
      <c r="P60" s="427">
        <v>0.95833333333333348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941.8</v>
      </c>
      <c r="F61" s="38">
        <v>941.63333333333333</v>
      </c>
      <c r="G61" s="39">
        <v>935.26666666666665</v>
      </c>
      <c r="H61" s="39">
        <v>928.73333333333335</v>
      </c>
      <c r="I61" s="39">
        <v>922.36666666666667</v>
      </c>
      <c r="J61" s="39">
        <v>948.16666666666663</v>
      </c>
      <c r="K61" s="39">
        <v>954.53333333333319</v>
      </c>
      <c r="L61" s="39">
        <v>961.06666666666661</v>
      </c>
      <c r="M61" s="31">
        <v>948</v>
      </c>
      <c r="N61" s="31">
        <v>935.1</v>
      </c>
      <c r="O61" s="426">
        <v>1551900</v>
      </c>
      <c r="P61" s="427">
        <v>0.94946466809421837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286.95</v>
      </c>
      <c r="F62" s="38">
        <v>287.8</v>
      </c>
      <c r="G62" s="39">
        <v>284.8</v>
      </c>
      <c r="H62" s="39">
        <v>282.64999999999998</v>
      </c>
      <c r="I62" s="39">
        <v>279.64999999999998</v>
      </c>
      <c r="J62" s="39">
        <v>289.95000000000005</v>
      </c>
      <c r="K62" s="39">
        <v>292.95000000000005</v>
      </c>
      <c r="L62" s="39">
        <v>295.10000000000008</v>
      </c>
      <c r="M62" s="31">
        <v>290.8</v>
      </c>
      <c r="N62" s="31">
        <v>285.64999999999998</v>
      </c>
      <c r="O62" s="426">
        <v>14473800</v>
      </c>
      <c r="P62" s="427">
        <v>0.97415498929855038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124.2</v>
      </c>
      <c r="F63" s="38">
        <v>124.63333333333333</v>
      </c>
      <c r="G63" s="39">
        <v>123.01666666666665</v>
      </c>
      <c r="H63" s="39">
        <v>121.83333333333333</v>
      </c>
      <c r="I63" s="39">
        <v>120.21666666666665</v>
      </c>
      <c r="J63" s="39">
        <v>125.81666666666665</v>
      </c>
      <c r="K63" s="39">
        <v>127.43333333333332</v>
      </c>
      <c r="L63" s="39">
        <v>128.61666666666665</v>
      </c>
      <c r="M63" s="31">
        <v>126.25</v>
      </c>
      <c r="N63" s="31">
        <v>123.45</v>
      </c>
      <c r="O63" s="426">
        <v>34140000</v>
      </c>
      <c r="P63" s="427">
        <v>0.8571428571428571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1903.9</v>
      </c>
      <c r="F64" s="38">
        <v>1893.1833333333334</v>
      </c>
      <c r="G64" s="39">
        <v>1877.6166666666668</v>
      </c>
      <c r="H64" s="39">
        <v>1851.3333333333335</v>
      </c>
      <c r="I64" s="39">
        <v>1835.7666666666669</v>
      </c>
      <c r="J64" s="39">
        <v>1919.4666666666667</v>
      </c>
      <c r="K64" s="39">
        <v>1935.0333333333333</v>
      </c>
      <c r="L64" s="39">
        <v>1961.3166666666666</v>
      </c>
      <c r="M64" s="31">
        <v>1908.75</v>
      </c>
      <c r="N64" s="31">
        <v>1866.9</v>
      </c>
      <c r="O64" s="426">
        <v>2833200</v>
      </c>
      <c r="P64" s="427">
        <v>0.89533560864618889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574.79999999999995</v>
      </c>
      <c r="F65" s="38">
        <v>573.5</v>
      </c>
      <c r="G65" s="39">
        <v>570.9</v>
      </c>
      <c r="H65" s="39">
        <v>567</v>
      </c>
      <c r="I65" s="39">
        <v>564.4</v>
      </c>
      <c r="J65" s="39">
        <v>577.4</v>
      </c>
      <c r="K65" s="39">
        <v>579.99999999999989</v>
      </c>
      <c r="L65" s="39">
        <v>583.9</v>
      </c>
      <c r="M65" s="31">
        <v>576.1</v>
      </c>
      <c r="N65" s="31">
        <v>569.6</v>
      </c>
      <c r="O65" s="426">
        <v>12417500</v>
      </c>
      <c r="P65" s="427">
        <v>0.96474701369330873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2226.15</v>
      </c>
      <c r="F66" s="38">
        <v>2218.6333333333337</v>
      </c>
      <c r="G66" s="39">
        <v>2191.7166666666672</v>
      </c>
      <c r="H66" s="39">
        <v>2157.2833333333333</v>
      </c>
      <c r="I66" s="39">
        <v>2130.3666666666668</v>
      </c>
      <c r="J66" s="39">
        <v>2253.0666666666675</v>
      </c>
      <c r="K66" s="39">
        <v>2279.9833333333345</v>
      </c>
      <c r="L66" s="39">
        <v>2314.4166666666679</v>
      </c>
      <c r="M66" s="31">
        <v>2245.5500000000002</v>
      </c>
      <c r="N66" s="31">
        <v>2184.1999999999998</v>
      </c>
      <c r="O66" s="426">
        <v>1705500</v>
      </c>
      <c r="P66" s="427">
        <v>0.81936103771318758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2171.65</v>
      </c>
      <c r="F67" s="38">
        <v>2175.5333333333333</v>
      </c>
      <c r="G67" s="39">
        <v>2157.2166666666667</v>
      </c>
      <c r="H67" s="39">
        <v>2142.7833333333333</v>
      </c>
      <c r="I67" s="39">
        <v>2124.4666666666667</v>
      </c>
      <c r="J67" s="39">
        <v>2189.9666666666667</v>
      </c>
      <c r="K67" s="39">
        <v>2208.2833333333333</v>
      </c>
      <c r="L67" s="39">
        <v>2222.7166666666667</v>
      </c>
      <c r="M67" s="31">
        <v>2193.85</v>
      </c>
      <c r="N67" s="31">
        <v>2161.1</v>
      </c>
      <c r="O67" s="426">
        <v>2057100</v>
      </c>
      <c r="P67" s="427">
        <v>0.93617311761895006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255.15</v>
      </c>
      <c r="F68" s="38">
        <v>255.68333333333331</v>
      </c>
      <c r="G68" s="39">
        <v>250.46666666666664</v>
      </c>
      <c r="H68" s="39">
        <v>245.78333333333333</v>
      </c>
      <c r="I68" s="39">
        <v>240.56666666666666</v>
      </c>
      <c r="J68" s="39">
        <v>260.36666666666662</v>
      </c>
      <c r="K68" s="39">
        <v>265.58333333333326</v>
      </c>
      <c r="L68" s="39">
        <v>270.26666666666659</v>
      </c>
      <c r="M68" s="31">
        <v>260.89999999999998</v>
      </c>
      <c r="N68" s="31">
        <v>251</v>
      </c>
      <c r="O68" s="426">
        <v>18270000</v>
      </c>
      <c r="P68" s="427">
        <v>0.95534407027818447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3617.1</v>
      </c>
      <c r="F69" s="38">
        <v>3595.1333333333332</v>
      </c>
      <c r="G69" s="39">
        <v>3559.6166666666663</v>
      </c>
      <c r="H69" s="39">
        <v>3502.1333333333332</v>
      </c>
      <c r="I69" s="39">
        <v>3466.6166666666663</v>
      </c>
      <c r="J69" s="39">
        <v>3652.6166666666663</v>
      </c>
      <c r="K69" s="39">
        <v>3688.1333333333328</v>
      </c>
      <c r="L69" s="39">
        <v>3745.6166666666663</v>
      </c>
      <c r="M69" s="31">
        <v>3630.65</v>
      </c>
      <c r="N69" s="31">
        <v>3537.65</v>
      </c>
      <c r="O69" s="426">
        <v>2653000</v>
      </c>
      <c r="P69" s="427">
        <v>0.92859642982149093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4393.45</v>
      </c>
      <c r="F70" s="38">
        <v>4398.166666666667</v>
      </c>
      <c r="G70" s="39">
        <v>4366.3333333333339</v>
      </c>
      <c r="H70" s="39">
        <v>4339.2166666666672</v>
      </c>
      <c r="I70" s="39">
        <v>4307.3833333333341</v>
      </c>
      <c r="J70" s="39">
        <v>4425.2833333333338</v>
      </c>
      <c r="K70" s="39">
        <v>4457.1166666666677</v>
      </c>
      <c r="L70" s="39">
        <v>4484.2333333333336</v>
      </c>
      <c r="M70" s="31">
        <v>4430</v>
      </c>
      <c r="N70" s="31">
        <v>4371.05</v>
      </c>
      <c r="O70" s="426">
        <v>777600</v>
      </c>
      <c r="P70" s="427">
        <v>0.80707854381276112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489.25</v>
      </c>
      <c r="F71" s="38">
        <v>488.5333333333333</v>
      </c>
      <c r="G71" s="39">
        <v>485.91666666666663</v>
      </c>
      <c r="H71" s="39">
        <v>482.58333333333331</v>
      </c>
      <c r="I71" s="39">
        <v>479.96666666666664</v>
      </c>
      <c r="J71" s="39">
        <v>491.86666666666662</v>
      </c>
      <c r="K71" s="39">
        <v>494.48333333333329</v>
      </c>
      <c r="L71" s="39">
        <v>497.81666666666661</v>
      </c>
      <c r="M71" s="31">
        <v>491.15</v>
      </c>
      <c r="N71" s="31">
        <v>485.2</v>
      </c>
      <c r="O71" s="426">
        <v>25822500</v>
      </c>
      <c r="P71" s="427">
        <v>0.92232437529467237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5092.6499999999996</v>
      </c>
      <c r="F72" s="38">
        <v>5062.833333333333</v>
      </c>
      <c r="G72" s="39">
        <v>5023.8166666666657</v>
      </c>
      <c r="H72" s="39">
        <v>4954.9833333333327</v>
      </c>
      <c r="I72" s="39">
        <v>4915.9666666666653</v>
      </c>
      <c r="J72" s="39">
        <v>5131.6666666666661</v>
      </c>
      <c r="K72" s="39">
        <v>5170.6833333333343</v>
      </c>
      <c r="L72" s="39">
        <v>5239.5166666666664</v>
      </c>
      <c r="M72" s="31">
        <v>5101.8500000000004</v>
      </c>
      <c r="N72" s="31">
        <v>4994</v>
      </c>
      <c r="O72" s="426">
        <v>2809750</v>
      </c>
      <c r="P72" s="427">
        <v>0.93724721677855138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3572.4</v>
      </c>
      <c r="F73" s="38">
        <v>3569.9833333333336</v>
      </c>
      <c r="G73" s="39">
        <v>3553.0666666666671</v>
      </c>
      <c r="H73" s="39">
        <v>3533.7333333333336</v>
      </c>
      <c r="I73" s="39">
        <v>3516.8166666666671</v>
      </c>
      <c r="J73" s="39">
        <v>3589.3166666666671</v>
      </c>
      <c r="K73" s="39">
        <v>3606.2333333333331</v>
      </c>
      <c r="L73" s="39">
        <v>3625.5666666666671</v>
      </c>
      <c r="M73" s="31">
        <v>3586.9</v>
      </c>
      <c r="N73" s="31">
        <v>3550.65</v>
      </c>
      <c r="O73" s="426">
        <v>3355450</v>
      </c>
      <c r="P73" s="427">
        <v>0.97821539717361361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2205.6999999999998</v>
      </c>
      <c r="F74" s="38">
        <v>2207.9666666666667</v>
      </c>
      <c r="G74" s="39">
        <v>2191.0333333333333</v>
      </c>
      <c r="H74" s="39">
        <v>2176.3666666666668</v>
      </c>
      <c r="I74" s="39">
        <v>2159.4333333333334</v>
      </c>
      <c r="J74" s="39">
        <v>2222.6333333333332</v>
      </c>
      <c r="K74" s="39">
        <v>2239.5666666666666</v>
      </c>
      <c r="L74" s="39">
        <v>2254.2333333333331</v>
      </c>
      <c r="M74" s="31">
        <v>2224.9</v>
      </c>
      <c r="N74" s="31">
        <v>2193.3000000000002</v>
      </c>
      <c r="O74" s="426">
        <v>1212475</v>
      </c>
      <c r="P74" s="427">
        <v>0.90089906007355947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234</v>
      </c>
      <c r="F75" s="38">
        <v>234.41666666666666</v>
      </c>
      <c r="G75" s="39">
        <v>232.18333333333331</v>
      </c>
      <c r="H75" s="39">
        <v>230.36666666666665</v>
      </c>
      <c r="I75" s="39">
        <v>228.1333333333333</v>
      </c>
      <c r="J75" s="39">
        <v>236.23333333333332</v>
      </c>
      <c r="K75" s="39">
        <v>238.46666666666667</v>
      </c>
      <c r="L75" s="39">
        <v>240.28333333333333</v>
      </c>
      <c r="M75" s="31">
        <v>236.65</v>
      </c>
      <c r="N75" s="31">
        <v>232.6</v>
      </c>
      <c r="O75" s="426">
        <v>19749600</v>
      </c>
      <c r="P75" s="427">
        <v>0.94180257510729615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122.65</v>
      </c>
      <c r="F76" s="38">
        <v>123.11666666666667</v>
      </c>
      <c r="G76" s="39">
        <v>121.68333333333335</v>
      </c>
      <c r="H76" s="39">
        <v>120.71666666666668</v>
      </c>
      <c r="I76" s="39">
        <v>119.28333333333336</v>
      </c>
      <c r="J76" s="39">
        <v>124.08333333333334</v>
      </c>
      <c r="K76" s="39">
        <v>125.51666666666668</v>
      </c>
      <c r="L76" s="39">
        <v>126.48333333333333</v>
      </c>
      <c r="M76" s="31">
        <v>124.55</v>
      </c>
      <c r="N76" s="31">
        <v>122.15</v>
      </c>
      <c r="O76" s="426">
        <v>109160000</v>
      </c>
      <c r="P76" s="427">
        <v>0.93374962576450959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104.65</v>
      </c>
      <c r="F77" s="38">
        <v>104.85000000000001</v>
      </c>
      <c r="G77" s="39">
        <v>104.20000000000002</v>
      </c>
      <c r="H77" s="39">
        <v>103.75000000000001</v>
      </c>
      <c r="I77" s="39">
        <v>103.10000000000002</v>
      </c>
      <c r="J77" s="39">
        <v>105.30000000000001</v>
      </c>
      <c r="K77" s="39">
        <v>105.95000000000002</v>
      </c>
      <c r="L77" s="39">
        <v>106.4</v>
      </c>
      <c r="M77" s="31">
        <v>105.5</v>
      </c>
      <c r="N77" s="31">
        <v>104.4</v>
      </c>
      <c r="O77" s="426">
        <v>82267650</v>
      </c>
      <c r="P77" s="427">
        <v>0.95162997459779863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679.2</v>
      </c>
      <c r="F78" s="38">
        <v>673.2833333333333</v>
      </c>
      <c r="G78" s="39">
        <v>665.06666666666661</v>
      </c>
      <c r="H78" s="39">
        <v>650.93333333333328</v>
      </c>
      <c r="I78" s="39">
        <v>642.71666666666658</v>
      </c>
      <c r="J78" s="39">
        <v>687.41666666666663</v>
      </c>
      <c r="K78" s="39">
        <v>695.63333333333333</v>
      </c>
      <c r="L78" s="39">
        <v>709.76666666666665</v>
      </c>
      <c r="M78" s="31">
        <v>681.5</v>
      </c>
      <c r="N78" s="31">
        <v>659.15</v>
      </c>
      <c r="O78" s="426">
        <v>6836750</v>
      </c>
      <c r="P78" s="427">
        <v>0.93980466414191743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42.95</v>
      </c>
      <c r="F79" s="38">
        <v>43.1</v>
      </c>
      <c r="G79" s="39">
        <v>42.550000000000004</v>
      </c>
      <c r="H79" s="39">
        <v>42.150000000000006</v>
      </c>
      <c r="I79" s="39">
        <v>41.600000000000009</v>
      </c>
      <c r="J79" s="39">
        <v>43.5</v>
      </c>
      <c r="K79" s="39">
        <v>44.05</v>
      </c>
      <c r="L79" s="39">
        <v>44.449999999999996</v>
      </c>
      <c r="M79" s="31">
        <v>43.65</v>
      </c>
      <c r="N79" s="31">
        <v>42.7</v>
      </c>
      <c r="O79" s="426">
        <v>130027500</v>
      </c>
      <c r="P79" s="427">
        <v>0.90296874999999999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591.20000000000005</v>
      </c>
      <c r="F80" s="38">
        <v>592.33333333333337</v>
      </c>
      <c r="G80" s="39">
        <v>586.86666666666679</v>
      </c>
      <c r="H80" s="39">
        <v>582.53333333333342</v>
      </c>
      <c r="I80" s="39">
        <v>577.06666666666683</v>
      </c>
      <c r="J80" s="39">
        <v>596.66666666666674</v>
      </c>
      <c r="K80" s="39">
        <v>602.13333333333321</v>
      </c>
      <c r="L80" s="39">
        <v>606.4666666666667</v>
      </c>
      <c r="M80" s="31">
        <v>597.79999999999995</v>
      </c>
      <c r="N80" s="31">
        <v>588</v>
      </c>
      <c r="O80" s="426">
        <v>7185100</v>
      </c>
      <c r="P80" s="427">
        <v>0.97118256896854693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1071.95</v>
      </c>
      <c r="F81" s="38">
        <v>1062.6166666666666</v>
      </c>
      <c r="G81" s="39">
        <v>1047.4333333333332</v>
      </c>
      <c r="H81" s="39">
        <v>1022.9166666666665</v>
      </c>
      <c r="I81" s="39">
        <v>1007.7333333333331</v>
      </c>
      <c r="J81" s="39">
        <v>1087.1333333333332</v>
      </c>
      <c r="K81" s="39">
        <v>1102.3166666666666</v>
      </c>
      <c r="L81" s="39">
        <v>1126.8333333333333</v>
      </c>
      <c r="M81" s="31">
        <v>1077.8</v>
      </c>
      <c r="N81" s="31">
        <v>1038.0999999999999</v>
      </c>
      <c r="O81" s="426">
        <v>5103000</v>
      </c>
      <c r="P81" s="427">
        <v>0.9269754768392372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1591</v>
      </c>
      <c r="F82" s="38">
        <v>1587.1666666666667</v>
      </c>
      <c r="G82" s="39">
        <v>1568.4833333333336</v>
      </c>
      <c r="H82" s="39">
        <v>1545.9666666666669</v>
      </c>
      <c r="I82" s="39">
        <v>1527.2833333333338</v>
      </c>
      <c r="J82" s="39">
        <v>1609.6833333333334</v>
      </c>
      <c r="K82" s="39">
        <v>1628.3666666666663</v>
      </c>
      <c r="L82" s="39">
        <v>1650.8833333333332</v>
      </c>
      <c r="M82" s="31">
        <v>1605.85</v>
      </c>
      <c r="N82" s="31">
        <v>1564.65</v>
      </c>
      <c r="O82" s="426">
        <v>3034300</v>
      </c>
      <c r="P82" s="427">
        <v>0.90585583568432526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302.7</v>
      </c>
      <c r="F83" s="38">
        <v>301.34999999999997</v>
      </c>
      <c r="G83" s="39">
        <v>297.79999999999995</v>
      </c>
      <c r="H83" s="39">
        <v>292.89999999999998</v>
      </c>
      <c r="I83" s="39">
        <v>289.34999999999997</v>
      </c>
      <c r="J83" s="39">
        <v>306.24999999999994</v>
      </c>
      <c r="K83" s="39">
        <v>309.8</v>
      </c>
      <c r="L83" s="39">
        <v>314.69999999999993</v>
      </c>
      <c r="M83" s="31">
        <v>304.89999999999998</v>
      </c>
      <c r="N83" s="31">
        <v>296.45</v>
      </c>
      <c r="O83" s="426">
        <v>8998000</v>
      </c>
      <c r="P83" s="427">
        <v>0.96029882604055505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1753.85</v>
      </c>
      <c r="F84" s="38">
        <v>1755.6666666666667</v>
      </c>
      <c r="G84" s="39">
        <v>1744.7333333333336</v>
      </c>
      <c r="H84" s="39">
        <v>1735.6166666666668</v>
      </c>
      <c r="I84" s="39">
        <v>1724.6833333333336</v>
      </c>
      <c r="J84" s="39">
        <v>1764.7833333333335</v>
      </c>
      <c r="K84" s="39">
        <v>1775.7166666666665</v>
      </c>
      <c r="L84" s="39">
        <v>1784.8333333333335</v>
      </c>
      <c r="M84" s="31">
        <v>1766.6</v>
      </c>
      <c r="N84" s="31">
        <v>1746.55</v>
      </c>
      <c r="O84" s="426">
        <v>12302025</v>
      </c>
      <c r="P84" s="427">
        <v>0.97342704653085765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469.8</v>
      </c>
      <c r="F85" s="38">
        <v>469.31666666666666</v>
      </c>
      <c r="G85" s="39">
        <v>466.5333333333333</v>
      </c>
      <c r="H85" s="39">
        <v>463.26666666666665</v>
      </c>
      <c r="I85" s="39">
        <v>460.48333333333329</v>
      </c>
      <c r="J85" s="39">
        <v>472.58333333333331</v>
      </c>
      <c r="K85" s="39">
        <v>475.36666666666673</v>
      </c>
      <c r="L85" s="39">
        <v>478.63333333333333</v>
      </c>
      <c r="M85" s="31">
        <v>472.1</v>
      </c>
      <c r="N85" s="31">
        <v>466.05</v>
      </c>
      <c r="O85" s="426">
        <v>6395000</v>
      </c>
      <c r="P85" s="427">
        <v>0.93888786933382273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3750.9</v>
      </c>
      <c r="F86" s="38">
        <v>3733.6833333333329</v>
      </c>
      <c r="G86" s="39">
        <v>3697.3666666666659</v>
      </c>
      <c r="H86" s="39">
        <v>3643.833333333333</v>
      </c>
      <c r="I86" s="39">
        <v>3607.516666666666</v>
      </c>
      <c r="J86" s="39">
        <v>3787.2166666666658</v>
      </c>
      <c r="K86" s="39">
        <v>3823.5333333333324</v>
      </c>
      <c r="L86" s="39">
        <v>3877.0666666666657</v>
      </c>
      <c r="M86" s="31">
        <v>3770</v>
      </c>
      <c r="N86" s="31">
        <v>3680.15</v>
      </c>
      <c r="O86" s="426">
        <v>3451500</v>
      </c>
      <c r="P86" s="427">
        <v>0.85832587287376905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1299.9000000000001</v>
      </c>
      <c r="F87" s="38">
        <v>1299.4000000000001</v>
      </c>
      <c r="G87" s="39">
        <v>1291.6000000000001</v>
      </c>
      <c r="H87" s="39">
        <v>1283.3</v>
      </c>
      <c r="I87" s="39">
        <v>1275.5</v>
      </c>
      <c r="J87" s="39">
        <v>1307.7000000000003</v>
      </c>
      <c r="K87" s="39">
        <v>1315.5000000000005</v>
      </c>
      <c r="L87" s="39">
        <v>1323.8000000000004</v>
      </c>
      <c r="M87" s="31">
        <v>1307.2</v>
      </c>
      <c r="N87" s="31">
        <v>1291.0999999999999</v>
      </c>
      <c r="O87" s="426">
        <v>5406500</v>
      </c>
      <c r="P87" s="427">
        <v>0.90774009402283407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1169.95</v>
      </c>
      <c r="F88" s="38">
        <v>1168.2833333333335</v>
      </c>
      <c r="G88" s="39">
        <v>1164.2166666666672</v>
      </c>
      <c r="H88" s="39">
        <v>1158.4833333333336</v>
      </c>
      <c r="I88" s="39">
        <v>1154.4166666666672</v>
      </c>
      <c r="J88" s="39">
        <v>1174.0166666666671</v>
      </c>
      <c r="K88" s="39">
        <v>1178.0833333333333</v>
      </c>
      <c r="L88" s="39">
        <v>1183.8166666666671</v>
      </c>
      <c r="M88" s="31">
        <v>1172.3499999999999</v>
      </c>
      <c r="N88" s="31">
        <v>1162.55</v>
      </c>
      <c r="O88" s="426">
        <v>11043900</v>
      </c>
      <c r="P88" s="427">
        <v>0.83902361199744735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2782.3</v>
      </c>
      <c r="F89" s="38">
        <v>2781.5</v>
      </c>
      <c r="G89" s="39">
        <v>2770.7</v>
      </c>
      <c r="H89" s="39">
        <v>2759.1</v>
      </c>
      <c r="I89" s="39">
        <v>2748.2999999999997</v>
      </c>
      <c r="J89" s="39">
        <v>2793.1</v>
      </c>
      <c r="K89" s="39">
        <v>2803.9</v>
      </c>
      <c r="L89" s="39">
        <v>2815.5</v>
      </c>
      <c r="M89" s="31">
        <v>2792.3</v>
      </c>
      <c r="N89" s="31">
        <v>2769.9</v>
      </c>
      <c r="O89" s="426">
        <v>20081700</v>
      </c>
      <c r="P89" s="427">
        <v>0.91558041881522612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2051.1999999999998</v>
      </c>
      <c r="F90" s="38">
        <v>2056.2166666666667</v>
      </c>
      <c r="G90" s="39">
        <v>2038.9833333333336</v>
      </c>
      <c r="H90" s="39">
        <v>2026.7666666666669</v>
      </c>
      <c r="I90" s="39">
        <v>2009.5333333333338</v>
      </c>
      <c r="J90" s="39">
        <v>2068.4333333333334</v>
      </c>
      <c r="K90" s="39">
        <v>2085.6666666666661</v>
      </c>
      <c r="L90" s="39">
        <v>2097.8833333333332</v>
      </c>
      <c r="M90" s="31">
        <v>2073.4499999999998</v>
      </c>
      <c r="N90" s="31">
        <v>2044</v>
      </c>
      <c r="O90" s="426">
        <v>2220000</v>
      </c>
      <c r="P90" s="427">
        <v>0.65678530220999376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1682.15</v>
      </c>
      <c r="F91" s="38">
        <v>1679.5833333333333</v>
      </c>
      <c r="G91" s="39">
        <v>1672.2166666666665</v>
      </c>
      <c r="H91" s="39">
        <v>1662.2833333333333</v>
      </c>
      <c r="I91" s="39">
        <v>1654.9166666666665</v>
      </c>
      <c r="J91" s="39">
        <v>1689.5166666666664</v>
      </c>
      <c r="K91" s="39">
        <v>1696.8833333333332</v>
      </c>
      <c r="L91" s="39">
        <v>1706.8166666666664</v>
      </c>
      <c r="M91" s="31">
        <v>1686.95</v>
      </c>
      <c r="N91" s="31">
        <v>1669.65</v>
      </c>
      <c r="O91" s="426">
        <v>86645350</v>
      </c>
      <c r="P91" s="427">
        <v>0.97560024028189773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649.29999999999995</v>
      </c>
      <c r="F92" s="38">
        <v>653.76666666666677</v>
      </c>
      <c r="G92" s="39">
        <v>637.93333333333351</v>
      </c>
      <c r="H92" s="39">
        <v>626.56666666666672</v>
      </c>
      <c r="I92" s="39">
        <v>610.73333333333346</v>
      </c>
      <c r="J92" s="39">
        <v>665.13333333333355</v>
      </c>
      <c r="K92" s="39">
        <v>680.96666666666681</v>
      </c>
      <c r="L92" s="39">
        <v>692.3333333333336</v>
      </c>
      <c r="M92" s="31">
        <v>669.6</v>
      </c>
      <c r="N92" s="31">
        <v>642.4</v>
      </c>
      <c r="O92" s="426">
        <v>22873400</v>
      </c>
      <c r="P92" s="427">
        <v>0.90542541147783684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2809.9</v>
      </c>
      <c r="F93" s="38">
        <v>2806.2333333333336</v>
      </c>
      <c r="G93" s="39">
        <v>2776.416666666667</v>
      </c>
      <c r="H93" s="39">
        <v>2742.9333333333334</v>
      </c>
      <c r="I93" s="39">
        <v>2713.1166666666668</v>
      </c>
      <c r="J93" s="39">
        <v>2839.7166666666672</v>
      </c>
      <c r="K93" s="39">
        <v>2869.5333333333338</v>
      </c>
      <c r="L93" s="39">
        <v>2903.0166666666673</v>
      </c>
      <c r="M93" s="31">
        <v>2836.05</v>
      </c>
      <c r="N93" s="31">
        <v>2772.75</v>
      </c>
      <c r="O93" s="426">
        <v>3637200</v>
      </c>
      <c r="P93" s="427">
        <v>0.92092669958222562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422.05</v>
      </c>
      <c r="F94" s="38">
        <v>422.38333333333338</v>
      </c>
      <c r="G94" s="39">
        <v>420.51666666666677</v>
      </c>
      <c r="H94" s="39">
        <v>418.98333333333341</v>
      </c>
      <c r="I94" s="39">
        <v>417.11666666666679</v>
      </c>
      <c r="J94" s="39">
        <v>423.91666666666674</v>
      </c>
      <c r="K94" s="39">
        <v>425.78333333333342</v>
      </c>
      <c r="L94" s="39">
        <v>427.31666666666672</v>
      </c>
      <c r="M94" s="31">
        <v>424.25</v>
      </c>
      <c r="N94" s="31">
        <v>420.85</v>
      </c>
      <c r="O94" s="426">
        <v>30172800</v>
      </c>
      <c r="P94" s="427">
        <v>0.91535357825440644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116.65</v>
      </c>
      <c r="F95" s="38">
        <v>117.76666666666667</v>
      </c>
      <c r="G95" s="39">
        <v>115.03333333333333</v>
      </c>
      <c r="H95" s="39">
        <v>113.41666666666667</v>
      </c>
      <c r="I95" s="39">
        <v>110.68333333333334</v>
      </c>
      <c r="J95" s="39">
        <v>119.38333333333333</v>
      </c>
      <c r="K95" s="39">
        <v>122.11666666666665</v>
      </c>
      <c r="L95" s="39">
        <v>123.73333333333332</v>
      </c>
      <c r="M95" s="31">
        <v>120.5</v>
      </c>
      <c r="N95" s="31">
        <v>116.15</v>
      </c>
      <c r="O95" s="426">
        <v>22265300</v>
      </c>
      <c r="P95" s="427">
        <v>0.87676265706893897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271.25</v>
      </c>
      <c r="F96" s="38">
        <v>271.8</v>
      </c>
      <c r="G96" s="39">
        <v>267.85000000000002</v>
      </c>
      <c r="H96" s="39">
        <v>264.45</v>
      </c>
      <c r="I96" s="39">
        <v>260.5</v>
      </c>
      <c r="J96" s="39">
        <v>275.20000000000005</v>
      </c>
      <c r="K96" s="39">
        <v>279.14999999999998</v>
      </c>
      <c r="L96" s="39">
        <v>282.55000000000007</v>
      </c>
      <c r="M96" s="31">
        <v>275.75</v>
      </c>
      <c r="N96" s="31">
        <v>268.39999999999998</v>
      </c>
      <c r="O96" s="426">
        <v>20625300</v>
      </c>
      <c r="P96" s="427">
        <v>0.95798846250313519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2680</v>
      </c>
      <c r="F97" s="38">
        <v>2677.2666666666669</v>
      </c>
      <c r="G97" s="39">
        <v>2658.4333333333338</v>
      </c>
      <c r="H97" s="39">
        <v>2636.8666666666668</v>
      </c>
      <c r="I97" s="39">
        <v>2618.0333333333338</v>
      </c>
      <c r="J97" s="39">
        <v>2698.8333333333339</v>
      </c>
      <c r="K97" s="39">
        <v>2717.666666666667</v>
      </c>
      <c r="L97" s="39">
        <v>2739.233333333334</v>
      </c>
      <c r="M97" s="31">
        <v>2696.1</v>
      </c>
      <c r="N97" s="31">
        <v>2655.7</v>
      </c>
      <c r="O97" s="426">
        <v>9411900</v>
      </c>
      <c r="P97" s="427">
        <v>0.98037561326208555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117.2</v>
      </c>
      <c r="F98" s="38">
        <v>117.51666666666665</v>
      </c>
      <c r="G98" s="39">
        <v>116.0333333333333</v>
      </c>
      <c r="H98" s="39">
        <v>114.86666666666665</v>
      </c>
      <c r="I98" s="39">
        <v>113.3833333333333</v>
      </c>
      <c r="J98" s="39">
        <v>118.68333333333331</v>
      </c>
      <c r="K98" s="39">
        <v>120.16666666666666</v>
      </c>
      <c r="L98" s="39">
        <v>121.33333333333331</v>
      </c>
      <c r="M98" s="31">
        <v>119</v>
      </c>
      <c r="N98" s="31">
        <v>116.35</v>
      </c>
      <c r="O98" s="426">
        <v>55717500</v>
      </c>
      <c r="P98" s="427">
        <v>0.97988093877228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940.6</v>
      </c>
      <c r="F99" s="38">
        <v>941.88333333333321</v>
      </c>
      <c r="G99" s="39">
        <v>937.01666666666642</v>
      </c>
      <c r="H99" s="39">
        <v>933.43333333333317</v>
      </c>
      <c r="I99" s="39">
        <v>928.56666666666638</v>
      </c>
      <c r="J99" s="39">
        <v>945.46666666666647</v>
      </c>
      <c r="K99" s="39">
        <v>950.33333333333326</v>
      </c>
      <c r="L99" s="39">
        <v>953.91666666666652</v>
      </c>
      <c r="M99" s="31">
        <v>946.75</v>
      </c>
      <c r="N99" s="31">
        <v>938.3</v>
      </c>
      <c r="O99" s="426">
        <v>73926300</v>
      </c>
      <c r="P99" s="427">
        <v>0.96284781736625225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1339.7</v>
      </c>
      <c r="F100" s="38">
        <v>1334.4833333333333</v>
      </c>
      <c r="G100" s="39">
        <v>1325.4666666666667</v>
      </c>
      <c r="H100" s="39">
        <v>1311.2333333333333</v>
      </c>
      <c r="I100" s="39">
        <v>1302.2166666666667</v>
      </c>
      <c r="J100" s="39">
        <v>1348.7166666666667</v>
      </c>
      <c r="K100" s="39">
        <v>1357.7333333333336</v>
      </c>
      <c r="L100" s="39">
        <v>1371.9666666666667</v>
      </c>
      <c r="M100" s="31">
        <v>1343.5</v>
      </c>
      <c r="N100" s="31">
        <v>1320.25</v>
      </c>
      <c r="O100" s="426">
        <v>4239000</v>
      </c>
      <c r="P100" s="427">
        <v>0.94112161982149989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576.35</v>
      </c>
      <c r="F101" s="38">
        <v>578.48333333333335</v>
      </c>
      <c r="G101" s="39">
        <v>572.36666666666667</v>
      </c>
      <c r="H101" s="39">
        <v>568.38333333333333</v>
      </c>
      <c r="I101" s="39">
        <v>562.26666666666665</v>
      </c>
      <c r="J101" s="39">
        <v>582.4666666666667</v>
      </c>
      <c r="K101" s="39">
        <v>588.58333333333348</v>
      </c>
      <c r="L101" s="39">
        <v>592.56666666666672</v>
      </c>
      <c r="M101" s="31">
        <v>584.6</v>
      </c>
      <c r="N101" s="31">
        <v>574.5</v>
      </c>
      <c r="O101" s="426">
        <v>12256500</v>
      </c>
      <c r="P101" s="427">
        <v>0.9143912264995524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7.55</v>
      </c>
      <c r="F102" s="38">
        <v>7.5666666666666664</v>
      </c>
      <c r="G102" s="39">
        <v>7.4333333333333327</v>
      </c>
      <c r="H102" s="39">
        <v>7.3166666666666664</v>
      </c>
      <c r="I102" s="39">
        <v>7.1833333333333327</v>
      </c>
      <c r="J102" s="39">
        <v>7.6833333333333327</v>
      </c>
      <c r="K102" s="39">
        <v>7.8166666666666655</v>
      </c>
      <c r="L102" s="39">
        <v>7.9333333333333327</v>
      </c>
      <c r="M102" s="31">
        <v>7.7</v>
      </c>
      <c r="N102" s="31">
        <v>7.45</v>
      </c>
      <c r="O102" s="426">
        <v>627120000</v>
      </c>
      <c r="P102" s="427">
        <v>0.90040058005140056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102.9</v>
      </c>
      <c r="F103" s="38">
        <v>102.88333333333334</v>
      </c>
      <c r="G103" s="39">
        <v>102.06666666666668</v>
      </c>
      <c r="H103" s="39">
        <v>101.23333333333333</v>
      </c>
      <c r="I103" s="39">
        <v>100.41666666666667</v>
      </c>
      <c r="J103" s="39">
        <v>103.71666666666668</v>
      </c>
      <c r="K103" s="39">
        <v>104.53333333333335</v>
      </c>
      <c r="L103" s="39">
        <v>105.36666666666669</v>
      </c>
      <c r="M103" s="31">
        <v>103.7</v>
      </c>
      <c r="N103" s="31">
        <v>102.05</v>
      </c>
      <c r="O103" s="426">
        <v>171020000</v>
      </c>
      <c r="P103" s="427">
        <v>0.94439229112595935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78.5</v>
      </c>
      <c r="F104" s="38">
        <v>78.149999999999991</v>
      </c>
      <c r="G104" s="39">
        <v>77.399999999999977</v>
      </c>
      <c r="H104" s="39">
        <v>76.299999999999983</v>
      </c>
      <c r="I104" s="39">
        <v>75.549999999999969</v>
      </c>
      <c r="J104" s="39">
        <v>79.249999999999986</v>
      </c>
      <c r="K104" s="39">
        <v>80.000000000000014</v>
      </c>
      <c r="L104" s="39">
        <v>81.099999999999994</v>
      </c>
      <c r="M104" s="31">
        <v>78.900000000000006</v>
      </c>
      <c r="N104" s="31">
        <v>77.05</v>
      </c>
      <c r="O104" s="426">
        <v>216420000</v>
      </c>
      <c r="P104" s="427">
        <v>0.95543341500562873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127.6</v>
      </c>
      <c r="F105" s="38">
        <v>128.1</v>
      </c>
      <c r="G105" s="39">
        <v>126.75</v>
      </c>
      <c r="H105" s="39">
        <v>125.9</v>
      </c>
      <c r="I105" s="39">
        <v>124.55000000000001</v>
      </c>
      <c r="J105" s="39">
        <v>128.94999999999999</v>
      </c>
      <c r="K105" s="39">
        <v>130.29999999999995</v>
      </c>
      <c r="L105" s="39">
        <v>131.14999999999998</v>
      </c>
      <c r="M105" s="31">
        <v>129.44999999999999</v>
      </c>
      <c r="N105" s="31">
        <v>127.25</v>
      </c>
      <c r="O105" s="426">
        <v>46316250</v>
      </c>
      <c r="P105" s="427">
        <v>0.9125905127826216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477.55</v>
      </c>
      <c r="F106" s="38">
        <v>477.2166666666667</v>
      </c>
      <c r="G106" s="39">
        <v>473.98333333333341</v>
      </c>
      <c r="H106" s="39">
        <v>470.41666666666669</v>
      </c>
      <c r="I106" s="39">
        <v>467.18333333333339</v>
      </c>
      <c r="J106" s="39">
        <v>480.78333333333342</v>
      </c>
      <c r="K106" s="39">
        <v>484.01666666666677</v>
      </c>
      <c r="L106" s="39">
        <v>487.58333333333343</v>
      </c>
      <c r="M106" s="31">
        <v>480.45</v>
      </c>
      <c r="N106" s="31">
        <v>473.65</v>
      </c>
      <c r="O106" s="426">
        <v>7147250</v>
      </c>
      <c r="P106" s="427">
        <v>0.91707833450952725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398.05</v>
      </c>
      <c r="F107" s="38">
        <v>394.58333333333331</v>
      </c>
      <c r="G107" s="39">
        <v>389.56666666666661</v>
      </c>
      <c r="H107" s="39">
        <v>381.08333333333331</v>
      </c>
      <c r="I107" s="39">
        <v>376.06666666666661</v>
      </c>
      <c r="J107" s="39">
        <v>403.06666666666661</v>
      </c>
      <c r="K107" s="39">
        <v>408.08333333333337</v>
      </c>
      <c r="L107" s="39">
        <v>416.56666666666661</v>
      </c>
      <c r="M107" s="31">
        <v>399.6</v>
      </c>
      <c r="N107" s="31">
        <v>386.1</v>
      </c>
      <c r="O107" s="426">
        <v>17010000</v>
      </c>
      <c r="P107" s="427">
        <v>0.96253961068356719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215.95</v>
      </c>
      <c r="F108" s="38">
        <v>215.36666666666665</v>
      </c>
      <c r="G108" s="39">
        <v>212.3833333333333</v>
      </c>
      <c r="H108" s="39">
        <v>208.81666666666666</v>
      </c>
      <c r="I108" s="39">
        <v>205.83333333333331</v>
      </c>
      <c r="J108" s="39">
        <v>218.93333333333328</v>
      </c>
      <c r="K108" s="39">
        <v>221.91666666666663</v>
      </c>
      <c r="L108" s="39">
        <v>225.48333333333326</v>
      </c>
      <c r="M108" s="31">
        <v>218.35</v>
      </c>
      <c r="N108" s="31">
        <v>211.8</v>
      </c>
      <c r="O108" s="426">
        <v>16095000</v>
      </c>
      <c r="P108" s="427">
        <v>0.92546273136568269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2811.95</v>
      </c>
      <c r="F109" s="38">
        <v>2830.5166666666664</v>
      </c>
      <c r="G109" s="39">
        <v>2777.5333333333328</v>
      </c>
      <c r="H109" s="39">
        <v>2743.1166666666663</v>
      </c>
      <c r="I109" s="39">
        <v>2690.1333333333328</v>
      </c>
      <c r="J109" s="39">
        <v>2864.9333333333329</v>
      </c>
      <c r="K109" s="39">
        <v>2917.9166666666665</v>
      </c>
      <c r="L109" s="39">
        <v>2952.333333333333</v>
      </c>
      <c r="M109" s="31">
        <v>2883.5</v>
      </c>
      <c r="N109" s="31">
        <v>2796.1</v>
      </c>
      <c r="O109" s="426">
        <v>489600</v>
      </c>
      <c r="P109" s="427">
        <v>0.90969899665551834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2618.85</v>
      </c>
      <c r="F110" s="38">
        <v>2596.2833333333333</v>
      </c>
      <c r="G110" s="39">
        <v>2563.5666666666666</v>
      </c>
      <c r="H110" s="39">
        <v>2508.2833333333333</v>
      </c>
      <c r="I110" s="39">
        <v>2475.5666666666666</v>
      </c>
      <c r="J110" s="39">
        <v>2651.5666666666666</v>
      </c>
      <c r="K110" s="39">
        <v>2684.2833333333328</v>
      </c>
      <c r="L110" s="39">
        <v>2739.5666666666666</v>
      </c>
      <c r="M110" s="31">
        <v>2629</v>
      </c>
      <c r="N110" s="31">
        <v>2541</v>
      </c>
      <c r="O110" s="426">
        <v>3857100</v>
      </c>
      <c r="P110" s="427">
        <v>0.93362863989543243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1344.15</v>
      </c>
      <c r="F111" s="38">
        <v>1340.1333333333334</v>
      </c>
      <c r="G111" s="39">
        <v>1327.3666666666668</v>
      </c>
      <c r="H111" s="39">
        <v>1310.5833333333333</v>
      </c>
      <c r="I111" s="39">
        <v>1297.8166666666666</v>
      </c>
      <c r="J111" s="39">
        <v>1356.916666666667</v>
      </c>
      <c r="K111" s="39">
        <v>1369.6833333333338</v>
      </c>
      <c r="L111" s="39">
        <v>1386.4666666666672</v>
      </c>
      <c r="M111" s="31">
        <v>1352.9</v>
      </c>
      <c r="N111" s="31">
        <v>1323.35</v>
      </c>
      <c r="O111" s="426">
        <v>20047000</v>
      </c>
      <c r="P111" s="427">
        <v>0.94074529439644861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165.8</v>
      </c>
      <c r="F112" s="38">
        <v>166.13333333333333</v>
      </c>
      <c r="G112" s="39">
        <v>163.26666666666665</v>
      </c>
      <c r="H112" s="39">
        <v>160.73333333333332</v>
      </c>
      <c r="I112" s="39">
        <v>157.86666666666665</v>
      </c>
      <c r="J112" s="39">
        <v>168.66666666666666</v>
      </c>
      <c r="K112" s="39">
        <v>171.53333333333333</v>
      </c>
      <c r="L112" s="39">
        <v>174.06666666666666</v>
      </c>
      <c r="M112" s="31">
        <v>169</v>
      </c>
      <c r="N112" s="31">
        <v>163.6</v>
      </c>
      <c r="O112" s="426">
        <v>79988400</v>
      </c>
      <c r="P112" s="427">
        <v>0.94255696226397301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1299.4000000000001</v>
      </c>
      <c r="F113" s="38">
        <v>1297.6333333333334</v>
      </c>
      <c r="G113" s="39">
        <v>1292.7666666666669</v>
      </c>
      <c r="H113" s="39">
        <v>1286.1333333333334</v>
      </c>
      <c r="I113" s="39">
        <v>1281.2666666666669</v>
      </c>
      <c r="J113" s="39">
        <v>1304.2666666666669</v>
      </c>
      <c r="K113" s="39">
        <v>1309.1333333333332</v>
      </c>
      <c r="L113" s="39">
        <v>1315.7666666666669</v>
      </c>
      <c r="M113" s="31">
        <v>1302.5</v>
      </c>
      <c r="N113" s="31">
        <v>1291</v>
      </c>
      <c r="O113" s="426">
        <v>42136000</v>
      </c>
      <c r="P113" s="427">
        <v>0.96869712351945869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623.70000000000005</v>
      </c>
      <c r="F114" s="38">
        <v>620.94999999999993</v>
      </c>
      <c r="G114" s="39">
        <v>614.89999999999986</v>
      </c>
      <c r="H114" s="39">
        <v>606.09999999999991</v>
      </c>
      <c r="I114" s="39">
        <v>600.04999999999984</v>
      </c>
      <c r="J114" s="39">
        <v>629.74999999999989</v>
      </c>
      <c r="K114" s="39">
        <v>635.79999999999984</v>
      </c>
      <c r="L114" s="39">
        <v>644.59999999999991</v>
      </c>
      <c r="M114" s="31">
        <v>627</v>
      </c>
      <c r="N114" s="31">
        <v>612.15</v>
      </c>
      <c r="O114" s="426">
        <v>2960100</v>
      </c>
      <c r="P114" s="427">
        <v>0.92673992673992667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91.2</v>
      </c>
      <c r="F115" s="38">
        <v>90.800000000000011</v>
      </c>
      <c r="G115" s="39">
        <v>90.200000000000017</v>
      </c>
      <c r="H115" s="39">
        <v>89.2</v>
      </c>
      <c r="I115" s="39">
        <v>88.600000000000009</v>
      </c>
      <c r="J115" s="39">
        <v>91.800000000000026</v>
      </c>
      <c r="K115" s="39">
        <v>92.40000000000002</v>
      </c>
      <c r="L115" s="39">
        <v>93.400000000000034</v>
      </c>
      <c r="M115" s="31">
        <v>91.4</v>
      </c>
      <c r="N115" s="31">
        <v>89.8</v>
      </c>
      <c r="O115" s="426">
        <v>66914250</v>
      </c>
      <c r="P115" s="427">
        <v>0.96039742513294146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749.65</v>
      </c>
      <c r="F116" s="38">
        <v>746.43333333333339</v>
      </c>
      <c r="G116" s="39">
        <v>741.36666666666679</v>
      </c>
      <c r="H116" s="39">
        <v>733.08333333333337</v>
      </c>
      <c r="I116" s="39">
        <v>728.01666666666677</v>
      </c>
      <c r="J116" s="39">
        <v>754.71666666666681</v>
      </c>
      <c r="K116" s="39">
        <v>759.78333333333342</v>
      </c>
      <c r="L116" s="39">
        <v>768.06666666666683</v>
      </c>
      <c r="M116" s="31">
        <v>751.5</v>
      </c>
      <c r="N116" s="31">
        <v>738.15</v>
      </c>
      <c r="O116" s="426">
        <v>3312400</v>
      </c>
      <c r="P116" s="427">
        <v>0.97437858508604203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633.4</v>
      </c>
      <c r="F117" s="38">
        <v>634.26666666666665</v>
      </c>
      <c r="G117" s="39">
        <v>630.43333333333328</v>
      </c>
      <c r="H117" s="39">
        <v>627.46666666666658</v>
      </c>
      <c r="I117" s="39">
        <v>623.63333333333321</v>
      </c>
      <c r="J117" s="39">
        <v>637.23333333333335</v>
      </c>
      <c r="K117" s="39">
        <v>641.06666666666683</v>
      </c>
      <c r="L117" s="39">
        <v>644.03333333333342</v>
      </c>
      <c r="M117" s="31">
        <v>638.1</v>
      </c>
      <c r="N117" s="31">
        <v>631.29999999999995</v>
      </c>
      <c r="O117" s="426">
        <v>12959625</v>
      </c>
      <c r="P117" s="427">
        <v>0.93883113590263689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452.55</v>
      </c>
      <c r="F118" s="38">
        <v>451.36666666666662</v>
      </c>
      <c r="G118" s="39">
        <v>448.93333333333322</v>
      </c>
      <c r="H118" s="39">
        <v>445.31666666666661</v>
      </c>
      <c r="I118" s="39">
        <v>442.88333333333321</v>
      </c>
      <c r="J118" s="39">
        <v>454.98333333333323</v>
      </c>
      <c r="K118" s="39">
        <v>457.41666666666663</v>
      </c>
      <c r="L118" s="39">
        <v>461.03333333333325</v>
      </c>
      <c r="M118" s="31">
        <v>453.8</v>
      </c>
      <c r="N118" s="31">
        <v>447.75</v>
      </c>
      <c r="O118" s="426">
        <v>61827200</v>
      </c>
      <c r="P118" s="427">
        <v>0.96675089439843886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580.70000000000005</v>
      </c>
      <c r="F119" s="38">
        <v>584.23333333333323</v>
      </c>
      <c r="G119" s="39">
        <v>576.06666666666649</v>
      </c>
      <c r="H119" s="39">
        <v>571.43333333333328</v>
      </c>
      <c r="I119" s="39">
        <v>563.26666666666654</v>
      </c>
      <c r="J119" s="39">
        <v>588.86666666666645</v>
      </c>
      <c r="K119" s="39">
        <v>597.03333333333319</v>
      </c>
      <c r="L119" s="39">
        <v>601.6666666666664</v>
      </c>
      <c r="M119" s="31">
        <v>592.4</v>
      </c>
      <c r="N119" s="31">
        <v>579.6</v>
      </c>
      <c r="O119" s="426">
        <v>27791250</v>
      </c>
      <c r="P119" s="427">
        <v>0.93447377269670473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3428.3</v>
      </c>
      <c r="F120" s="38">
        <v>3431.0500000000006</v>
      </c>
      <c r="G120" s="39">
        <v>3403.7000000000012</v>
      </c>
      <c r="H120" s="39">
        <v>3379.1000000000004</v>
      </c>
      <c r="I120" s="39">
        <v>3351.7500000000009</v>
      </c>
      <c r="J120" s="39">
        <v>3455.6500000000015</v>
      </c>
      <c r="K120" s="39">
        <v>3483.0000000000009</v>
      </c>
      <c r="L120" s="39">
        <v>3507.6000000000017</v>
      </c>
      <c r="M120" s="31">
        <v>3458.4</v>
      </c>
      <c r="N120" s="31">
        <v>3406.45</v>
      </c>
      <c r="O120" s="426">
        <v>285000</v>
      </c>
      <c r="P120" s="427">
        <v>0.92682926829268297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785.35</v>
      </c>
      <c r="F121" s="38">
        <v>779.79999999999984</v>
      </c>
      <c r="G121" s="39">
        <v>768.59999999999968</v>
      </c>
      <c r="H121" s="39">
        <v>751.8499999999998</v>
      </c>
      <c r="I121" s="39">
        <v>740.64999999999964</v>
      </c>
      <c r="J121" s="39">
        <v>796.54999999999973</v>
      </c>
      <c r="K121" s="39">
        <v>807.74999999999977</v>
      </c>
      <c r="L121" s="39">
        <v>824.49999999999977</v>
      </c>
      <c r="M121" s="31">
        <v>791</v>
      </c>
      <c r="N121" s="31">
        <v>763.05</v>
      </c>
      <c r="O121" s="426">
        <v>30970350</v>
      </c>
      <c r="P121" s="427">
        <v>0.9331299572910311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490.7</v>
      </c>
      <c r="F122" s="38">
        <v>490.51666666666665</v>
      </c>
      <c r="G122" s="39">
        <v>485.58333333333331</v>
      </c>
      <c r="H122" s="39">
        <v>480.46666666666664</v>
      </c>
      <c r="I122" s="39">
        <v>475.5333333333333</v>
      </c>
      <c r="J122" s="39">
        <v>495.63333333333333</v>
      </c>
      <c r="K122" s="39">
        <v>500.56666666666672</v>
      </c>
      <c r="L122" s="39">
        <v>505.68333333333334</v>
      </c>
      <c r="M122" s="31">
        <v>495.45</v>
      </c>
      <c r="N122" s="31">
        <v>485.4</v>
      </c>
      <c r="O122" s="426">
        <v>15711250</v>
      </c>
      <c r="P122" s="427">
        <v>0.97253172392448162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1848.85</v>
      </c>
      <c r="F123" s="38">
        <v>1849.5833333333333</v>
      </c>
      <c r="G123" s="39">
        <v>1842.8166666666666</v>
      </c>
      <c r="H123" s="39">
        <v>1836.7833333333333</v>
      </c>
      <c r="I123" s="39">
        <v>1830.0166666666667</v>
      </c>
      <c r="J123" s="39">
        <v>1855.6166666666666</v>
      </c>
      <c r="K123" s="39">
        <v>1862.3833333333334</v>
      </c>
      <c r="L123" s="39">
        <v>1868.4166666666665</v>
      </c>
      <c r="M123" s="31">
        <v>1856.35</v>
      </c>
      <c r="N123" s="31">
        <v>1843.55</v>
      </c>
      <c r="O123" s="426">
        <v>24832000</v>
      </c>
      <c r="P123" s="427">
        <v>0.92154679729830036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124.25</v>
      </c>
      <c r="F124" s="38">
        <v>123.48333333333335</v>
      </c>
      <c r="G124" s="39">
        <v>122.4166666666667</v>
      </c>
      <c r="H124" s="39">
        <v>120.58333333333336</v>
      </c>
      <c r="I124" s="39">
        <v>119.51666666666671</v>
      </c>
      <c r="J124" s="39">
        <v>125.31666666666669</v>
      </c>
      <c r="K124" s="39">
        <v>126.38333333333335</v>
      </c>
      <c r="L124" s="39">
        <v>128.2166666666667</v>
      </c>
      <c r="M124" s="31">
        <v>124.55</v>
      </c>
      <c r="N124" s="31">
        <v>121.65</v>
      </c>
      <c r="O124" s="426">
        <v>70820864</v>
      </c>
      <c r="P124" s="427">
        <v>0.59104788858270652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2223.1999999999998</v>
      </c>
      <c r="F125" s="38">
        <v>2229.8666666666668</v>
      </c>
      <c r="G125" s="39">
        <v>2208.3333333333335</v>
      </c>
      <c r="H125" s="39">
        <v>2193.4666666666667</v>
      </c>
      <c r="I125" s="39">
        <v>2171.9333333333334</v>
      </c>
      <c r="J125" s="39">
        <v>2244.7333333333336</v>
      </c>
      <c r="K125" s="39">
        <v>2266.2666666666664</v>
      </c>
      <c r="L125" s="39">
        <v>2281.1333333333337</v>
      </c>
      <c r="M125" s="31">
        <v>2251.4</v>
      </c>
      <c r="N125" s="31">
        <v>2215</v>
      </c>
      <c r="O125" s="426">
        <v>716700</v>
      </c>
      <c r="P125" s="427">
        <v>0.85709160487921554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365.55</v>
      </c>
      <c r="F126" s="38">
        <v>366.34999999999997</v>
      </c>
      <c r="G126" s="39">
        <v>362.44999999999993</v>
      </c>
      <c r="H126" s="39">
        <v>359.34999999999997</v>
      </c>
      <c r="I126" s="39">
        <v>355.44999999999993</v>
      </c>
      <c r="J126" s="39">
        <v>369.44999999999993</v>
      </c>
      <c r="K126" s="39">
        <v>373.34999999999991</v>
      </c>
      <c r="L126" s="39">
        <v>376.44999999999993</v>
      </c>
      <c r="M126" s="31">
        <v>370.25</v>
      </c>
      <c r="N126" s="31">
        <v>363.25</v>
      </c>
      <c r="O126" s="426">
        <v>10866400</v>
      </c>
      <c r="P126" s="427">
        <v>0.96995447647951438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396.2</v>
      </c>
      <c r="F127" s="38">
        <v>396.68333333333334</v>
      </c>
      <c r="G127" s="39">
        <v>393.4666666666667</v>
      </c>
      <c r="H127" s="39">
        <v>390.73333333333335</v>
      </c>
      <c r="I127" s="39">
        <v>387.51666666666671</v>
      </c>
      <c r="J127" s="39">
        <v>399.41666666666669</v>
      </c>
      <c r="K127" s="39">
        <v>402.63333333333327</v>
      </c>
      <c r="L127" s="39">
        <v>405.36666666666667</v>
      </c>
      <c r="M127" s="31">
        <v>399.9</v>
      </c>
      <c r="N127" s="31">
        <v>393.95</v>
      </c>
      <c r="O127" s="426">
        <v>15346000</v>
      </c>
      <c r="P127" s="427">
        <v>0.96564309086332745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2437.1999999999998</v>
      </c>
      <c r="F128" s="38">
        <v>2430.7666666666664</v>
      </c>
      <c r="G128" s="39">
        <v>2411.5333333333328</v>
      </c>
      <c r="H128" s="39">
        <v>2385.8666666666663</v>
      </c>
      <c r="I128" s="39">
        <v>2366.6333333333328</v>
      </c>
      <c r="J128" s="39">
        <v>2456.4333333333329</v>
      </c>
      <c r="K128" s="39">
        <v>2475.6666666666665</v>
      </c>
      <c r="L128" s="39">
        <v>2501.333333333333</v>
      </c>
      <c r="M128" s="31">
        <v>2450</v>
      </c>
      <c r="N128" s="31">
        <v>2405.1</v>
      </c>
      <c r="O128" s="426">
        <v>9709800</v>
      </c>
      <c r="P128" s="427">
        <v>0.90103282202611301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5080.5</v>
      </c>
      <c r="F129" s="38">
        <v>5106.583333333333</v>
      </c>
      <c r="G129" s="39">
        <v>5024.9666666666662</v>
      </c>
      <c r="H129" s="39">
        <v>4969.4333333333334</v>
      </c>
      <c r="I129" s="39">
        <v>4887.8166666666666</v>
      </c>
      <c r="J129" s="39">
        <v>5162.1166666666659</v>
      </c>
      <c r="K129" s="39">
        <v>5243.7333333333327</v>
      </c>
      <c r="L129" s="39">
        <v>5299.2666666666655</v>
      </c>
      <c r="M129" s="31">
        <v>5188.2</v>
      </c>
      <c r="N129" s="31">
        <v>5051.05</v>
      </c>
      <c r="O129" s="426">
        <v>1937850</v>
      </c>
      <c r="P129" s="427">
        <v>0.87800733994834856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3839.3</v>
      </c>
      <c r="F130" s="38">
        <v>3845.4500000000003</v>
      </c>
      <c r="G130" s="39">
        <v>3816.9000000000005</v>
      </c>
      <c r="H130" s="39">
        <v>3794.5000000000005</v>
      </c>
      <c r="I130" s="39">
        <v>3765.9500000000007</v>
      </c>
      <c r="J130" s="39">
        <v>3867.8500000000004</v>
      </c>
      <c r="K130" s="39">
        <v>3896.4000000000005</v>
      </c>
      <c r="L130" s="39">
        <v>3918.8</v>
      </c>
      <c r="M130" s="31">
        <v>3874</v>
      </c>
      <c r="N130" s="31">
        <v>3823.05</v>
      </c>
      <c r="O130" s="426">
        <v>1017000</v>
      </c>
      <c r="P130" s="427">
        <v>0.97376484105706629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892.55</v>
      </c>
      <c r="F131" s="38">
        <v>888.65</v>
      </c>
      <c r="G131" s="39">
        <v>882.8</v>
      </c>
      <c r="H131" s="39">
        <v>873.05</v>
      </c>
      <c r="I131" s="39">
        <v>867.19999999999993</v>
      </c>
      <c r="J131" s="39">
        <v>898.4</v>
      </c>
      <c r="K131" s="39">
        <v>904.25000000000011</v>
      </c>
      <c r="L131" s="39">
        <v>914</v>
      </c>
      <c r="M131" s="31">
        <v>894.5</v>
      </c>
      <c r="N131" s="31">
        <v>878.9</v>
      </c>
      <c r="O131" s="426">
        <v>5470600</v>
      </c>
      <c r="P131" s="427">
        <v>0.88188544806796387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1389.3</v>
      </c>
      <c r="F132" s="38">
        <v>1392.95</v>
      </c>
      <c r="G132" s="39">
        <v>1381.8500000000001</v>
      </c>
      <c r="H132" s="39">
        <v>1374.4</v>
      </c>
      <c r="I132" s="39">
        <v>1363.3000000000002</v>
      </c>
      <c r="J132" s="39">
        <v>1400.4</v>
      </c>
      <c r="K132" s="39">
        <v>1411.5</v>
      </c>
      <c r="L132" s="39">
        <v>1418.95</v>
      </c>
      <c r="M132" s="31">
        <v>1404.05</v>
      </c>
      <c r="N132" s="31">
        <v>1385.5</v>
      </c>
      <c r="O132" s="426">
        <v>13625500</v>
      </c>
      <c r="P132" s="427">
        <v>0.88569868498885196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326.75</v>
      </c>
      <c r="F133" s="38">
        <v>324.34999999999997</v>
      </c>
      <c r="G133" s="39">
        <v>320.89999999999992</v>
      </c>
      <c r="H133" s="39">
        <v>315.04999999999995</v>
      </c>
      <c r="I133" s="39">
        <v>311.59999999999991</v>
      </c>
      <c r="J133" s="39">
        <v>330.19999999999993</v>
      </c>
      <c r="K133" s="39">
        <v>333.65</v>
      </c>
      <c r="L133" s="39">
        <v>339.49999999999994</v>
      </c>
      <c r="M133" s="31">
        <v>327.8</v>
      </c>
      <c r="N133" s="31">
        <v>318.5</v>
      </c>
      <c r="O133" s="426">
        <v>24284000</v>
      </c>
      <c r="P133" s="427">
        <v>0.94696615192637656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130.05000000000001</v>
      </c>
      <c r="F134" s="38">
        <v>129.28333333333333</v>
      </c>
      <c r="G134" s="39">
        <v>127.56666666666666</v>
      </c>
      <c r="H134" s="39">
        <v>125.08333333333333</v>
      </c>
      <c r="I134" s="39">
        <v>123.36666666666666</v>
      </c>
      <c r="J134" s="39">
        <v>131.76666666666665</v>
      </c>
      <c r="K134" s="39">
        <v>133.48333333333329</v>
      </c>
      <c r="L134" s="39">
        <v>135.96666666666667</v>
      </c>
      <c r="M134" s="31">
        <v>131</v>
      </c>
      <c r="N134" s="31">
        <v>126.8</v>
      </c>
      <c r="O134" s="426">
        <v>61878000</v>
      </c>
      <c r="P134" s="427">
        <v>0.93814245428909304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527.04999999999995</v>
      </c>
      <c r="F135" s="38">
        <v>527.79999999999995</v>
      </c>
      <c r="G135" s="39">
        <v>523.44999999999993</v>
      </c>
      <c r="H135" s="39">
        <v>519.85</v>
      </c>
      <c r="I135" s="39">
        <v>515.5</v>
      </c>
      <c r="J135" s="39">
        <v>531.39999999999986</v>
      </c>
      <c r="K135" s="39">
        <v>535.74999999999977</v>
      </c>
      <c r="L135" s="39">
        <v>539.3499999999998</v>
      </c>
      <c r="M135" s="31">
        <v>532.15</v>
      </c>
      <c r="N135" s="31">
        <v>524.20000000000005</v>
      </c>
      <c r="O135" s="426">
        <v>9930000</v>
      </c>
      <c r="P135" s="427">
        <v>0.96659268777012031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9600.9500000000007</v>
      </c>
      <c r="F136" s="38">
        <v>9571.35</v>
      </c>
      <c r="G136" s="39">
        <v>9528.3000000000011</v>
      </c>
      <c r="H136" s="39">
        <v>9455.6500000000015</v>
      </c>
      <c r="I136" s="39">
        <v>9412.6000000000022</v>
      </c>
      <c r="J136" s="39">
        <v>9644</v>
      </c>
      <c r="K136" s="39">
        <v>9687.0499999999993</v>
      </c>
      <c r="L136" s="39">
        <v>9759.6999999999989</v>
      </c>
      <c r="M136" s="31">
        <v>9614.4</v>
      </c>
      <c r="N136" s="31">
        <v>9498.7000000000007</v>
      </c>
      <c r="O136" s="426">
        <v>2125400</v>
      </c>
      <c r="P136" s="427">
        <v>0.93333918847707709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920.1</v>
      </c>
      <c r="F137" s="38">
        <v>921.2166666666667</v>
      </c>
      <c r="G137" s="39">
        <v>915.63333333333344</v>
      </c>
      <c r="H137" s="39">
        <v>911.16666666666674</v>
      </c>
      <c r="I137" s="39">
        <v>905.58333333333348</v>
      </c>
      <c r="J137" s="39">
        <v>925.68333333333339</v>
      </c>
      <c r="K137" s="39">
        <v>931.26666666666665</v>
      </c>
      <c r="L137" s="39">
        <v>935.73333333333335</v>
      </c>
      <c r="M137" s="31">
        <v>926.8</v>
      </c>
      <c r="N137" s="31">
        <v>916.75</v>
      </c>
      <c r="O137" s="426">
        <v>9464700</v>
      </c>
      <c r="P137" s="427">
        <v>0.91168247592489582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1651.6</v>
      </c>
      <c r="F138" s="38">
        <v>1642.6166666666668</v>
      </c>
      <c r="G138" s="39">
        <v>1618.9833333333336</v>
      </c>
      <c r="H138" s="39">
        <v>1586.3666666666668</v>
      </c>
      <c r="I138" s="39">
        <v>1562.7333333333336</v>
      </c>
      <c r="J138" s="39">
        <v>1675.2333333333336</v>
      </c>
      <c r="K138" s="39">
        <v>1698.8666666666668</v>
      </c>
      <c r="L138" s="39">
        <v>1731.4833333333336</v>
      </c>
      <c r="M138" s="31">
        <v>1666.25</v>
      </c>
      <c r="N138" s="31">
        <v>1610</v>
      </c>
      <c r="O138" s="426">
        <v>1169600</v>
      </c>
      <c r="P138" s="427">
        <v>0.87466347591983251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1465.05</v>
      </c>
      <c r="F139" s="38">
        <v>1483.2666666666667</v>
      </c>
      <c r="G139" s="39">
        <v>1440.5333333333333</v>
      </c>
      <c r="H139" s="39">
        <v>1416.0166666666667</v>
      </c>
      <c r="I139" s="39">
        <v>1373.2833333333333</v>
      </c>
      <c r="J139" s="39">
        <v>1507.7833333333333</v>
      </c>
      <c r="K139" s="39">
        <v>1550.5166666666664</v>
      </c>
      <c r="L139" s="39">
        <v>1575.0333333333333</v>
      </c>
      <c r="M139" s="31">
        <v>1526</v>
      </c>
      <c r="N139" s="31">
        <v>1458.75</v>
      </c>
      <c r="O139" s="426">
        <v>1351600</v>
      </c>
      <c r="P139" s="427">
        <v>0.91547006231373595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801.65</v>
      </c>
      <c r="F140" s="38">
        <v>801.38333333333333</v>
      </c>
      <c r="G140" s="39">
        <v>788.16666666666663</v>
      </c>
      <c r="H140" s="39">
        <v>774.68333333333328</v>
      </c>
      <c r="I140" s="39">
        <v>761.46666666666658</v>
      </c>
      <c r="J140" s="39">
        <v>814.86666666666667</v>
      </c>
      <c r="K140" s="39">
        <v>828.08333333333337</v>
      </c>
      <c r="L140" s="39">
        <v>841.56666666666672</v>
      </c>
      <c r="M140" s="31">
        <v>814.6</v>
      </c>
      <c r="N140" s="31">
        <v>787.9</v>
      </c>
      <c r="O140" s="426">
        <v>6089600</v>
      </c>
      <c r="P140" s="427">
        <v>0.81781860424514685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1041.8</v>
      </c>
      <c r="F141" s="38">
        <v>1046</v>
      </c>
      <c r="G141" s="39">
        <v>1031.7</v>
      </c>
      <c r="H141" s="39">
        <v>1021.6000000000001</v>
      </c>
      <c r="I141" s="39">
        <v>1007.3000000000002</v>
      </c>
      <c r="J141" s="39">
        <v>1056.0999999999999</v>
      </c>
      <c r="K141" s="39">
        <v>1070.4000000000001</v>
      </c>
      <c r="L141" s="39">
        <v>1080.4999999999998</v>
      </c>
      <c r="M141" s="31">
        <v>1060.3</v>
      </c>
      <c r="N141" s="31">
        <v>1035.9000000000001</v>
      </c>
      <c r="O141" s="426">
        <v>2001600</v>
      </c>
      <c r="P141" s="427">
        <v>0.92632358385783031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85.9</v>
      </c>
      <c r="F142" s="38">
        <v>85.716666666666654</v>
      </c>
      <c r="G142" s="39">
        <v>85.183333333333309</v>
      </c>
      <c r="H142" s="39">
        <v>84.466666666666654</v>
      </c>
      <c r="I142" s="39">
        <v>83.933333333333309</v>
      </c>
      <c r="J142" s="39">
        <v>86.433333333333309</v>
      </c>
      <c r="K142" s="39">
        <v>86.96666666666664</v>
      </c>
      <c r="L142" s="39">
        <v>87.683333333333309</v>
      </c>
      <c r="M142" s="31">
        <v>86.25</v>
      </c>
      <c r="N142" s="31">
        <v>85</v>
      </c>
      <c r="O142" s="426">
        <v>65036000</v>
      </c>
      <c r="P142" s="427">
        <v>0.91622260337898997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1845.6</v>
      </c>
      <c r="F143" s="38">
        <v>1841.2</v>
      </c>
      <c r="G143" s="39">
        <v>1834.4</v>
      </c>
      <c r="H143" s="39">
        <v>1823.2</v>
      </c>
      <c r="I143" s="39">
        <v>1816.4</v>
      </c>
      <c r="J143" s="39">
        <v>1852.4</v>
      </c>
      <c r="K143" s="39">
        <v>1859.1999999999998</v>
      </c>
      <c r="L143" s="39">
        <v>1870.4</v>
      </c>
      <c r="M143" s="31">
        <v>1848</v>
      </c>
      <c r="N143" s="31">
        <v>1830</v>
      </c>
      <c r="O143" s="426">
        <v>3076425</v>
      </c>
      <c r="P143" s="427">
        <v>0.97286720584398656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101012.2</v>
      </c>
      <c r="F144" s="38">
        <v>100761.45</v>
      </c>
      <c r="G144" s="39">
        <v>100205.75</v>
      </c>
      <c r="H144" s="39">
        <v>99399.3</v>
      </c>
      <c r="I144" s="39">
        <v>98843.6</v>
      </c>
      <c r="J144" s="39">
        <v>101567.9</v>
      </c>
      <c r="K144" s="39">
        <v>102123.59999999998</v>
      </c>
      <c r="L144" s="39">
        <v>102930.04999999999</v>
      </c>
      <c r="M144" s="31">
        <v>101317.15</v>
      </c>
      <c r="N144" s="31">
        <v>99955</v>
      </c>
      <c r="O144" s="426">
        <v>47950</v>
      </c>
      <c r="P144" s="427">
        <v>0.91717674062739096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1242.8</v>
      </c>
      <c r="F145" s="38">
        <v>1243.9666666666667</v>
      </c>
      <c r="G145" s="39">
        <v>1235.4333333333334</v>
      </c>
      <c r="H145" s="39">
        <v>1228.0666666666666</v>
      </c>
      <c r="I145" s="39">
        <v>1219.5333333333333</v>
      </c>
      <c r="J145" s="39">
        <v>1251.3333333333335</v>
      </c>
      <c r="K145" s="39">
        <v>1259.8666666666668</v>
      </c>
      <c r="L145" s="39">
        <v>1267.2333333333336</v>
      </c>
      <c r="M145" s="31">
        <v>1252.5</v>
      </c>
      <c r="N145" s="31">
        <v>1236.5999999999999</v>
      </c>
      <c r="O145" s="426">
        <v>4804800</v>
      </c>
      <c r="P145" s="427">
        <v>0.81099145933902705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82.45</v>
      </c>
      <c r="F146" s="38">
        <v>82.65</v>
      </c>
      <c r="G146" s="39">
        <v>81.900000000000006</v>
      </c>
      <c r="H146" s="39">
        <v>81.349999999999994</v>
      </c>
      <c r="I146" s="39">
        <v>80.599999999999994</v>
      </c>
      <c r="J146" s="39">
        <v>83.200000000000017</v>
      </c>
      <c r="K146" s="39">
        <v>83.950000000000017</v>
      </c>
      <c r="L146" s="39">
        <v>84.500000000000028</v>
      </c>
      <c r="M146" s="31">
        <v>83.4</v>
      </c>
      <c r="N146" s="31">
        <v>82.1</v>
      </c>
      <c r="O146" s="426">
        <v>49027500</v>
      </c>
      <c r="P146" s="427">
        <v>0.9594892118009688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4454.5</v>
      </c>
      <c r="F147" s="38">
        <v>4472.5333333333328</v>
      </c>
      <c r="G147" s="39">
        <v>4411.9166666666661</v>
      </c>
      <c r="H147" s="39">
        <v>4369.333333333333</v>
      </c>
      <c r="I147" s="39">
        <v>4308.7166666666662</v>
      </c>
      <c r="J147" s="39">
        <v>4515.1166666666659</v>
      </c>
      <c r="K147" s="39">
        <v>4575.7333333333327</v>
      </c>
      <c r="L147" s="39">
        <v>4618.3166666666657</v>
      </c>
      <c r="M147" s="31">
        <v>4533.1499999999996</v>
      </c>
      <c r="N147" s="31">
        <v>4429.95</v>
      </c>
      <c r="O147" s="426">
        <v>1185150</v>
      </c>
      <c r="P147" s="427">
        <v>0.91843614383137007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4494.3</v>
      </c>
      <c r="F148" s="38">
        <v>4474.6166666666659</v>
      </c>
      <c r="G148" s="39">
        <v>4446.7333333333318</v>
      </c>
      <c r="H148" s="39">
        <v>4399.1666666666661</v>
      </c>
      <c r="I148" s="39">
        <v>4371.2833333333319</v>
      </c>
      <c r="J148" s="39">
        <v>4522.1833333333316</v>
      </c>
      <c r="K148" s="39">
        <v>4550.0666666666648</v>
      </c>
      <c r="L148" s="39">
        <v>4597.6333333333314</v>
      </c>
      <c r="M148" s="31">
        <v>4502.5</v>
      </c>
      <c r="N148" s="31">
        <v>4427.05</v>
      </c>
      <c r="O148" s="426">
        <v>670950</v>
      </c>
      <c r="P148" s="427">
        <v>0.93793248060390022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22887.25</v>
      </c>
      <c r="F149" s="38">
        <v>22854.116666666669</v>
      </c>
      <c r="G149" s="39">
        <v>22733.133333333339</v>
      </c>
      <c r="H149" s="39">
        <v>22579.01666666667</v>
      </c>
      <c r="I149" s="39">
        <v>22458.03333333334</v>
      </c>
      <c r="J149" s="39">
        <v>23008.233333333337</v>
      </c>
      <c r="K149" s="39">
        <v>23129.216666666667</v>
      </c>
      <c r="L149" s="39">
        <v>23283.333333333336</v>
      </c>
      <c r="M149" s="31">
        <v>22975.1</v>
      </c>
      <c r="N149" s="31">
        <v>22700</v>
      </c>
      <c r="O149" s="426">
        <v>344440</v>
      </c>
      <c r="P149" s="427">
        <v>0.93162393162393153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105.3</v>
      </c>
      <c r="F150" s="38">
        <v>105.58333333333333</v>
      </c>
      <c r="G150" s="39">
        <v>104.81666666666666</v>
      </c>
      <c r="H150" s="39">
        <v>104.33333333333333</v>
      </c>
      <c r="I150" s="39">
        <v>103.56666666666666</v>
      </c>
      <c r="J150" s="39">
        <v>106.06666666666666</v>
      </c>
      <c r="K150" s="39">
        <v>106.83333333333334</v>
      </c>
      <c r="L150" s="39">
        <v>107.31666666666666</v>
      </c>
      <c r="M150" s="31">
        <v>106.35</v>
      </c>
      <c r="N150" s="31">
        <v>105.1</v>
      </c>
      <c r="O150" s="426">
        <v>71388000</v>
      </c>
      <c r="P150" s="427">
        <v>0.94942845173259915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189.9</v>
      </c>
      <c r="F151" s="38">
        <v>189.33333333333334</v>
      </c>
      <c r="G151" s="39">
        <v>187.16666666666669</v>
      </c>
      <c r="H151" s="39">
        <v>184.43333333333334</v>
      </c>
      <c r="I151" s="39">
        <v>182.26666666666668</v>
      </c>
      <c r="J151" s="39">
        <v>192.06666666666669</v>
      </c>
      <c r="K151" s="39">
        <v>194.23333333333338</v>
      </c>
      <c r="L151" s="39">
        <v>196.9666666666667</v>
      </c>
      <c r="M151" s="31">
        <v>191.5</v>
      </c>
      <c r="N151" s="31">
        <v>186.6</v>
      </c>
      <c r="O151" s="426">
        <v>62892000</v>
      </c>
      <c r="P151" s="427">
        <v>0.78561283722254904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988.05</v>
      </c>
      <c r="F152" s="38">
        <v>988.9666666666667</v>
      </c>
      <c r="G152" s="39">
        <v>979.83333333333337</v>
      </c>
      <c r="H152" s="39">
        <v>971.61666666666667</v>
      </c>
      <c r="I152" s="39">
        <v>962.48333333333335</v>
      </c>
      <c r="J152" s="39">
        <v>997.18333333333339</v>
      </c>
      <c r="K152" s="39">
        <v>1006.3166666666666</v>
      </c>
      <c r="L152" s="39">
        <v>1014.5333333333334</v>
      </c>
      <c r="M152" s="31">
        <v>998.1</v>
      </c>
      <c r="N152" s="31">
        <v>980.75</v>
      </c>
      <c r="O152" s="426">
        <v>3789100</v>
      </c>
      <c r="P152" s="427">
        <v>0.95924153818890656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3854.65</v>
      </c>
      <c r="F153" s="38">
        <v>3842.7666666666664</v>
      </c>
      <c r="G153" s="39">
        <v>3816.5333333333328</v>
      </c>
      <c r="H153" s="39">
        <v>3778.4166666666665</v>
      </c>
      <c r="I153" s="39">
        <v>3752.1833333333329</v>
      </c>
      <c r="J153" s="39">
        <v>3880.8833333333328</v>
      </c>
      <c r="K153" s="39">
        <v>3907.1166666666663</v>
      </c>
      <c r="L153" s="39">
        <v>3945.2333333333327</v>
      </c>
      <c r="M153" s="31">
        <v>3869</v>
      </c>
      <c r="N153" s="31">
        <v>3804.65</v>
      </c>
      <c r="O153" s="426">
        <v>234600</v>
      </c>
      <c r="P153" s="427">
        <v>0.87799401197604798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158.94999999999999</v>
      </c>
      <c r="F154" s="38">
        <v>158.79999999999998</v>
      </c>
      <c r="G154" s="39">
        <v>157.09999999999997</v>
      </c>
      <c r="H154" s="39">
        <v>155.24999999999997</v>
      </c>
      <c r="I154" s="39">
        <v>153.54999999999995</v>
      </c>
      <c r="J154" s="39">
        <v>160.64999999999998</v>
      </c>
      <c r="K154" s="39">
        <v>162.34999999999997</v>
      </c>
      <c r="L154" s="39">
        <v>164.2</v>
      </c>
      <c r="M154" s="31">
        <v>160.5</v>
      </c>
      <c r="N154" s="31">
        <v>156.94999999999999</v>
      </c>
      <c r="O154" s="426">
        <v>40282550</v>
      </c>
      <c r="P154" s="427">
        <v>0.89811158798283264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37762.1</v>
      </c>
      <c r="F155" s="38">
        <v>37978.999999999993</v>
      </c>
      <c r="G155" s="39">
        <v>37471.799999999988</v>
      </c>
      <c r="H155" s="39">
        <v>37181.499999999993</v>
      </c>
      <c r="I155" s="39">
        <v>36674.299999999988</v>
      </c>
      <c r="J155" s="39">
        <v>38269.299999999988</v>
      </c>
      <c r="K155" s="39">
        <v>38776.499999999985</v>
      </c>
      <c r="L155" s="39">
        <v>39066.799999999988</v>
      </c>
      <c r="M155" s="31">
        <v>38486.199999999997</v>
      </c>
      <c r="N155" s="31">
        <v>37688.699999999997</v>
      </c>
      <c r="O155" s="426">
        <v>159195</v>
      </c>
      <c r="P155" s="427">
        <v>0.95724722648146487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952.5</v>
      </c>
      <c r="F156" s="38">
        <v>943.81666666666661</v>
      </c>
      <c r="G156" s="39">
        <v>930.68333333333317</v>
      </c>
      <c r="H156" s="39">
        <v>908.86666666666656</v>
      </c>
      <c r="I156" s="39">
        <v>895.73333333333312</v>
      </c>
      <c r="J156" s="39">
        <v>965.63333333333321</v>
      </c>
      <c r="K156" s="39">
        <v>978.76666666666665</v>
      </c>
      <c r="L156" s="39">
        <v>1000.5833333333333</v>
      </c>
      <c r="M156" s="31">
        <v>956.95</v>
      </c>
      <c r="N156" s="31">
        <v>922</v>
      </c>
      <c r="O156" s="426">
        <v>10581750</v>
      </c>
      <c r="P156" s="427">
        <v>0.94974712004056849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4883.8999999999996</v>
      </c>
      <c r="F157" s="38">
        <v>4883.4666666666662</v>
      </c>
      <c r="G157" s="39">
        <v>4857.4833333333327</v>
      </c>
      <c r="H157" s="39">
        <v>4831.0666666666666</v>
      </c>
      <c r="I157" s="39">
        <v>4805.083333333333</v>
      </c>
      <c r="J157" s="39">
        <v>4909.8833333333323</v>
      </c>
      <c r="K157" s="39">
        <v>4935.8666666666659</v>
      </c>
      <c r="L157" s="39">
        <v>4962.2833333333319</v>
      </c>
      <c r="M157" s="31">
        <v>4909.45</v>
      </c>
      <c r="N157" s="31">
        <v>4857.05</v>
      </c>
      <c r="O157" s="426">
        <v>1215375</v>
      </c>
      <c r="P157" s="427">
        <v>0.94195035941950356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220.6</v>
      </c>
      <c r="F158" s="38">
        <v>220.1</v>
      </c>
      <c r="G158" s="39">
        <v>219.39999999999998</v>
      </c>
      <c r="H158" s="39">
        <v>218.2</v>
      </c>
      <c r="I158" s="39">
        <v>217.49999999999997</v>
      </c>
      <c r="J158" s="39">
        <v>221.29999999999998</v>
      </c>
      <c r="K158" s="39">
        <v>221.99999999999997</v>
      </c>
      <c r="L158" s="39">
        <v>223.2</v>
      </c>
      <c r="M158" s="31">
        <v>220.8</v>
      </c>
      <c r="N158" s="31">
        <v>218.9</v>
      </c>
      <c r="O158" s="426">
        <v>11805000</v>
      </c>
      <c r="P158" s="427">
        <v>0.74329429542878733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218.55</v>
      </c>
      <c r="F159" s="38">
        <v>214.83333333333334</v>
      </c>
      <c r="G159" s="39">
        <v>210.51666666666668</v>
      </c>
      <c r="H159" s="39">
        <v>202.48333333333335</v>
      </c>
      <c r="I159" s="39">
        <v>198.16666666666669</v>
      </c>
      <c r="J159" s="39">
        <v>222.86666666666667</v>
      </c>
      <c r="K159" s="39">
        <v>227.18333333333334</v>
      </c>
      <c r="L159" s="39">
        <v>235.21666666666667</v>
      </c>
      <c r="M159" s="31">
        <v>219.15</v>
      </c>
      <c r="N159" s="31">
        <v>206.8</v>
      </c>
      <c r="O159" s="426">
        <v>62347200</v>
      </c>
      <c r="P159" s="427">
        <v>0.88303477344573233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2611.6</v>
      </c>
      <c r="F160" s="38">
        <v>2619.5166666666664</v>
      </c>
      <c r="G160" s="39">
        <v>2596.083333333333</v>
      </c>
      <c r="H160" s="39">
        <v>2580.5666666666666</v>
      </c>
      <c r="I160" s="39">
        <v>2557.1333333333332</v>
      </c>
      <c r="J160" s="39">
        <v>2635.0333333333328</v>
      </c>
      <c r="K160" s="39">
        <v>2658.4666666666662</v>
      </c>
      <c r="L160" s="39">
        <v>2673.9833333333327</v>
      </c>
      <c r="M160" s="31">
        <v>2642.95</v>
      </c>
      <c r="N160" s="31">
        <v>2604</v>
      </c>
      <c r="O160" s="426">
        <v>2194500</v>
      </c>
      <c r="P160" s="427">
        <v>0.91974015088013417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3906.4</v>
      </c>
      <c r="F161" s="38">
        <v>3897.35</v>
      </c>
      <c r="G161" s="39">
        <v>3859.6</v>
      </c>
      <c r="H161" s="39">
        <v>3812.8</v>
      </c>
      <c r="I161" s="39">
        <v>3775.05</v>
      </c>
      <c r="J161" s="39">
        <v>3944.1499999999996</v>
      </c>
      <c r="K161" s="39">
        <v>3981.8999999999996</v>
      </c>
      <c r="L161" s="39">
        <v>4028.6999999999994</v>
      </c>
      <c r="M161" s="31">
        <v>3935.1</v>
      </c>
      <c r="N161" s="31">
        <v>3850.55</v>
      </c>
      <c r="O161" s="426">
        <v>1548000</v>
      </c>
      <c r="P161" s="427">
        <v>0.89209047687653087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50.9</v>
      </c>
      <c r="F162" s="38">
        <v>51</v>
      </c>
      <c r="G162" s="39">
        <v>50.55</v>
      </c>
      <c r="H162" s="39">
        <v>50.199999999999996</v>
      </c>
      <c r="I162" s="39">
        <v>49.749999999999993</v>
      </c>
      <c r="J162" s="39">
        <v>51.35</v>
      </c>
      <c r="K162" s="39">
        <v>51.800000000000004</v>
      </c>
      <c r="L162" s="39">
        <v>52.150000000000006</v>
      </c>
      <c r="M162" s="31">
        <v>51.45</v>
      </c>
      <c r="N162" s="31">
        <v>50.65</v>
      </c>
      <c r="O162" s="426">
        <v>258272000</v>
      </c>
      <c r="P162" s="427">
        <v>0.96083333333333332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3620.5</v>
      </c>
      <c r="F163" s="38">
        <v>3587.7999999999997</v>
      </c>
      <c r="G163" s="39">
        <v>3540.6499999999996</v>
      </c>
      <c r="H163" s="39">
        <v>3460.7999999999997</v>
      </c>
      <c r="I163" s="39">
        <v>3413.6499999999996</v>
      </c>
      <c r="J163" s="39">
        <v>3667.6499999999996</v>
      </c>
      <c r="K163" s="39">
        <v>3714.8</v>
      </c>
      <c r="L163" s="39">
        <v>3794.6499999999996</v>
      </c>
      <c r="M163" s="31">
        <v>3634.95</v>
      </c>
      <c r="N163" s="31">
        <v>3507.95</v>
      </c>
      <c r="O163" s="426">
        <v>1577400</v>
      </c>
      <c r="P163" s="427">
        <v>0.92668311596757136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252.1</v>
      </c>
      <c r="F164" s="38">
        <v>251.35</v>
      </c>
      <c r="G164" s="39">
        <v>248.75</v>
      </c>
      <c r="H164" s="39">
        <v>245.4</v>
      </c>
      <c r="I164" s="39">
        <v>242.8</v>
      </c>
      <c r="J164" s="39">
        <v>254.7</v>
      </c>
      <c r="K164" s="39">
        <v>257.29999999999995</v>
      </c>
      <c r="L164" s="39">
        <v>260.64999999999998</v>
      </c>
      <c r="M164" s="31">
        <v>253.95</v>
      </c>
      <c r="N164" s="31">
        <v>248</v>
      </c>
      <c r="O164" s="426">
        <v>29119500</v>
      </c>
      <c r="P164" s="427">
        <v>0.90721736204576042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1389</v>
      </c>
      <c r="F165" s="38">
        <v>1393.3333333333333</v>
      </c>
      <c r="G165" s="39">
        <v>1381.6666666666665</v>
      </c>
      <c r="H165" s="39">
        <v>1374.3333333333333</v>
      </c>
      <c r="I165" s="39">
        <v>1362.6666666666665</v>
      </c>
      <c r="J165" s="39">
        <v>1400.6666666666665</v>
      </c>
      <c r="K165" s="39">
        <v>1412.333333333333</v>
      </c>
      <c r="L165" s="39">
        <v>1419.6666666666665</v>
      </c>
      <c r="M165" s="31">
        <v>1405</v>
      </c>
      <c r="N165" s="31">
        <v>1386</v>
      </c>
      <c r="O165" s="426">
        <v>3450953</v>
      </c>
      <c r="P165" s="427">
        <v>0.95024095035302025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940.75</v>
      </c>
      <c r="F166" s="38">
        <v>940.51666666666677</v>
      </c>
      <c r="G166" s="39">
        <v>934.48333333333358</v>
      </c>
      <c r="H166" s="39">
        <v>928.21666666666681</v>
      </c>
      <c r="I166" s="39">
        <v>922.18333333333362</v>
      </c>
      <c r="J166" s="39">
        <v>946.78333333333353</v>
      </c>
      <c r="K166" s="39">
        <v>952.81666666666661</v>
      </c>
      <c r="L166" s="39">
        <v>959.08333333333348</v>
      </c>
      <c r="M166" s="31">
        <v>946.55</v>
      </c>
      <c r="N166" s="31">
        <v>934.25</v>
      </c>
      <c r="O166" s="426">
        <v>2361300</v>
      </c>
      <c r="P166" s="427">
        <v>0.93566857527787139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176.95</v>
      </c>
      <c r="F167" s="38">
        <v>176.5</v>
      </c>
      <c r="G167" s="39">
        <v>174.8</v>
      </c>
      <c r="H167" s="39">
        <v>172.65</v>
      </c>
      <c r="I167" s="39">
        <v>170.95000000000002</v>
      </c>
      <c r="J167" s="39">
        <v>178.65</v>
      </c>
      <c r="K167" s="39">
        <v>180.35</v>
      </c>
      <c r="L167" s="39">
        <v>182.5</v>
      </c>
      <c r="M167" s="31">
        <v>178.2</v>
      </c>
      <c r="N167" s="31">
        <v>174.35</v>
      </c>
      <c r="O167" s="426">
        <v>40740000</v>
      </c>
      <c r="P167" s="427">
        <v>0.78899970949937059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167.45</v>
      </c>
      <c r="F168" s="38">
        <v>165.91666666666666</v>
      </c>
      <c r="G168" s="39">
        <v>163.63333333333333</v>
      </c>
      <c r="H168" s="39">
        <v>159.81666666666666</v>
      </c>
      <c r="I168" s="39">
        <v>157.53333333333333</v>
      </c>
      <c r="J168" s="39">
        <v>169.73333333333332</v>
      </c>
      <c r="K168" s="39">
        <v>172.01666666666668</v>
      </c>
      <c r="L168" s="39">
        <v>175.83333333333331</v>
      </c>
      <c r="M168" s="31">
        <v>168.2</v>
      </c>
      <c r="N168" s="31">
        <v>162.1</v>
      </c>
      <c r="O168" s="426">
        <v>54096000</v>
      </c>
      <c r="P168" s="427">
        <v>0.90027958993476231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2546.6999999999998</v>
      </c>
      <c r="F169" s="38">
        <v>2537.3166666666666</v>
      </c>
      <c r="G169" s="39">
        <v>2524.6833333333334</v>
      </c>
      <c r="H169" s="39">
        <v>2502.666666666667</v>
      </c>
      <c r="I169" s="39">
        <v>2490.0333333333338</v>
      </c>
      <c r="J169" s="39">
        <v>2559.333333333333</v>
      </c>
      <c r="K169" s="39">
        <v>2571.9666666666662</v>
      </c>
      <c r="L169" s="39">
        <v>2593.9833333333327</v>
      </c>
      <c r="M169" s="31">
        <v>2549.9499999999998</v>
      </c>
      <c r="N169" s="31">
        <v>2515.3000000000002</v>
      </c>
      <c r="O169" s="426">
        <v>34786750</v>
      </c>
      <c r="P169" s="427">
        <v>0.97906728022403289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85.8</v>
      </c>
      <c r="F170" s="38">
        <v>86</v>
      </c>
      <c r="G170" s="39">
        <v>85.5</v>
      </c>
      <c r="H170" s="39">
        <v>85.2</v>
      </c>
      <c r="I170" s="39">
        <v>84.7</v>
      </c>
      <c r="J170" s="39">
        <v>86.3</v>
      </c>
      <c r="K170" s="39">
        <v>86.8</v>
      </c>
      <c r="L170" s="39">
        <v>87.1</v>
      </c>
      <c r="M170" s="31">
        <v>86.5</v>
      </c>
      <c r="N170" s="31">
        <v>85.7</v>
      </c>
      <c r="O170" s="426">
        <v>93504000</v>
      </c>
      <c r="P170" s="427">
        <v>0.95024390243902435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860.7</v>
      </c>
      <c r="F171" s="38">
        <v>862.5</v>
      </c>
      <c r="G171" s="39">
        <v>857</v>
      </c>
      <c r="H171" s="39">
        <v>853.3</v>
      </c>
      <c r="I171" s="39">
        <v>847.8</v>
      </c>
      <c r="J171" s="39">
        <v>866.2</v>
      </c>
      <c r="K171" s="39">
        <v>871.7</v>
      </c>
      <c r="L171" s="39">
        <v>875.40000000000009</v>
      </c>
      <c r="M171" s="31">
        <v>868</v>
      </c>
      <c r="N171" s="31">
        <v>858.8</v>
      </c>
      <c r="O171" s="426">
        <v>8804800</v>
      </c>
      <c r="P171" s="427">
        <v>0.98637748700483963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1306.95</v>
      </c>
      <c r="F172" s="38">
        <v>1305.9166666666667</v>
      </c>
      <c r="G172" s="39">
        <v>1290.4333333333334</v>
      </c>
      <c r="H172" s="39">
        <v>1273.9166666666667</v>
      </c>
      <c r="I172" s="39">
        <v>1258.4333333333334</v>
      </c>
      <c r="J172" s="39">
        <v>1322.4333333333334</v>
      </c>
      <c r="K172" s="39">
        <v>1337.9166666666665</v>
      </c>
      <c r="L172" s="39">
        <v>1354.4333333333334</v>
      </c>
      <c r="M172" s="31">
        <v>1321.4</v>
      </c>
      <c r="N172" s="31">
        <v>1289.4000000000001</v>
      </c>
      <c r="O172" s="426">
        <v>7666500</v>
      </c>
      <c r="P172" s="427">
        <v>0.74174588201146507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573.6</v>
      </c>
      <c r="F173" s="38">
        <v>575.61666666666667</v>
      </c>
      <c r="G173" s="39">
        <v>569.88333333333333</v>
      </c>
      <c r="H173" s="39">
        <v>566.16666666666663</v>
      </c>
      <c r="I173" s="39">
        <v>560.43333333333328</v>
      </c>
      <c r="J173" s="39">
        <v>579.33333333333337</v>
      </c>
      <c r="K173" s="39">
        <v>585.06666666666672</v>
      </c>
      <c r="L173" s="39">
        <v>588.78333333333342</v>
      </c>
      <c r="M173" s="31">
        <v>581.35</v>
      </c>
      <c r="N173" s="31">
        <v>571.9</v>
      </c>
      <c r="O173" s="426">
        <v>76161000</v>
      </c>
      <c r="P173" s="427">
        <v>0.93985894896618105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24232.3</v>
      </c>
      <c r="F174" s="38">
        <v>24228.816666666669</v>
      </c>
      <c r="G174" s="39">
        <v>23967.633333333339</v>
      </c>
      <c r="H174" s="39">
        <v>23702.966666666671</v>
      </c>
      <c r="I174" s="39">
        <v>23441.78333333334</v>
      </c>
      <c r="J174" s="39">
        <v>24493.483333333337</v>
      </c>
      <c r="K174" s="39">
        <v>24754.666666666664</v>
      </c>
      <c r="L174" s="39">
        <v>25019.333333333336</v>
      </c>
      <c r="M174" s="31">
        <v>24490</v>
      </c>
      <c r="N174" s="31">
        <v>23964.15</v>
      </c>
      <c r="O174" s="426">
        <v>250075</v>
      </c>
      <c r="P174" s="427">
        <v>0.95230388423457735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3773.6</v>
      </c>
      <c r="F175" s="38">
        <v>3752.6666666666665</v>
      </c>
      <c r="G175" s="39">
        <v>3720.9333333333329</v>
      </c>
      <c r="H175" s="39">
        <v>3668.2666666666664</v>
      </c>
      <c r="I175" s="39">
        <v>3636.5333333333328</v>
      </c>
      <c r="J175" s="39">
        <v>3805.333333333333</v>
      </c>
      <c r="K175" s="39">
        <v>3837.0666666666666</v>
      </c>
      <c r="L175" s="39">
        <v>3889.7333333333331</v>
      </c>
      <c r="M175" s="31">
        <v>3784.4</v>
      </c>
      <c r="N175" s="31">
        <v>3700</v>
      </c>
      <c r="O175" s="426">
        <v>1574650</v>
      </c>
      <c r="P175" s="427">
        <v>0.94410552349546573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2326.1999999999998</v>
      </c>
      <c r="F176" s="38">
        <v>2331.5166666666664</v>
      </c>
      <c r="G176" s="39">
        <v>2312.0333333333328</v>
      </c>
      <c r="H176" s="39">
        <v>2297.8666666666663</v>
      </c>
      <c r="I176" s="39">
        <v>2278.3833333333328</v>
      </c>
      <c r="J176" s="39">
        <v>2345.6833333333329</v>
      </c>
      <c r="K176" s="39">
        <v>2365.1666666666665</v>
      </c>
      <c r="L176" s="39">
        <v>2379.333333333333</v>
      </c>
      <c r="M176" s="31">
        <v>2351</v>
      </c>
      <c r="N176" s="31">
        <v>2317.35</v>
      </c>
      <c r="O176" s="426">
        <v>3609750</v>
      </c>
      <c r="P176" s="427">
        <v>0.96039110046892151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1714.05</v>
      </c>
      <c r="F177" s="38">
        <v>1714.9333333333334</v>
      </c>
      <c r="G177" s="39">
        <v>1702.1166666666668</v>
      </c>
      <c r="H177" s="39">
        <v>1690.1833333333334</v>
      </c>
      <c r="I177" s="39">
        <v>1677.3666666666668</v>
      </c>
      <c r="J177" s="39">
        <v>1726.8666666666668</v>
      </c>
      <c r="K177" s="39">
        <v>1739.6833333333334</v>
      </c>
      <c r="L177" s="39">
        <v>1751.6166666666668</v>
      </c>
      <c r="M177" s="31">
        <v>1727.75</v>
      </c>
      <c r="N177" s="31">
        <v>1703</v>
      </c>
      <c r="O177" s="426">
        <v>5380200</v>
      </c>
      <c r="P177" s="427">
        <v>0.6246168849261633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1027.2</v>
      </c>
      <c r="F178" s="38">
        <v>1020.3666666666667</v>
      </c>
      <c r="G178" s="39">
        <v>1009.4833333333333</v>
      </c>
      <c r="H178" s="39">
        <v>991.76666666666665</v>
      </c>
      <c r="I178" s="39">
        <v>980.88333333333333</v>
      </c>
      <c r="J178" s="39">
        <v>1038.0833333333335</v>
      </c>
      <c r="K178" s="39">
        <v>1048.9666666666667</v>
      </c>
      <c r="L178" s="39">
        <v>1066.6833333333334</v>
      </c>
      <c r="M178" s="31">
        <v>1031.25</v>
      </c>
      <c r="N178" s="31">
        <v>1002.65</v>
      </c>
      <c r="O178" s="426">
        <v>27914600</v>
      </c>
      <c r="P178" s="427">
        <v>0.92657651377852135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438.05</v>
      </c>
      <c r="F179" s="38">
        <v>438.13333333333338</v>
      </c>
      <c r="G179" s="39">
        <v>435.61666666666679</v>
      </c>
      <c r="H179" s="39">
        <v>433.18333333333339</v>
      </c>
      <c r="I179" s="39">
        <v>430.6666666666668</v>
      </c>
      <c r="J179" s="39">
        <v>440.56666666666678</v>
      </c>
      <c r="K179" s="39">
        <v>443.08333333333331</v>
      </c>
      <c r="L179" s="39">
        <v>445.51666666666677</v>
      </c>
      <c r="M179" s="31">
        <v>440.65</v>
      </c>
      <c r="N179" s="31">
        <v>435.7</v>
      </c>
      <c r="O179" s="426">
        <v>8242500</v>
      </c>
      <c r="P179" s="427">
        <v>0.96640872317973969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757.9</v>
      </c>
      <c r="F180" s="38">
        <v>750.33333333333337</v>
      </c>
      <c r="G180" s="39">
        <v>736.11666666666679</v>
      </c>
      <c r="H180" s="39">
        <v>714.33333333333337</v>
      </c>
      <c r="I180" s="39">
        <v>700.11666666666679</v>
      </c>
      <c r="J180" s="39">
        <v>772.11666666666679</v>
      </c>
      <c r="K180" s="39">
        <v>786.33333333333326</v>
      </c>
      <c r="L180" s="39">
        <v>808.11666666666679</v>
      </c>
      <c r="M180" s="31">
        <v>764.55</v>
      </c>
      <c r="N180" s="31">
        <v>728.55</v>
      </c>
      <c r="O180" s="426">
        <v>2925000</v>
      </c>
      <c r="P180" s="427">
        <v>0.9711155378486056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1001.15</v>
      </c>
      <c r="F181" s="38">
        <v>1004.0666666666666</v>
      </c>
      <c r="G181" s="39">
        <v>996.13333333333321</v>
      </c>
      <c r="H181" s="39">
        <v>991.11666666666656</v>
      </c>
      <c r="I181" s="39">
        <v>983.18333333333317</v>
      </c>
      <c r="J181" s="39">
        <v>1009.0833333333333</v>
      </c>
      <c r="K181" s="39">
        <v>1017.0166666666667</v>
      </c>
      <c r="L181" s="39">
        <v>1022.0333333333333</v>
      </c>
      <c r="M181" s="31">
        <v>1012</v>
      </c>
      <c r="N181" s="31">
        <v>999.05</v>
      </c>
      <c r="O181" s="426">
        <v>7231400</v>
      </c>
      <c r="P181" s="427">
        <v>0.91105399753067762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1592.1</v>
      </c>
      <c r="F182" s="38">
        <v>1588.2666666666667</v>
      </c>
      <c r="G182" s="39">
        <v>1576.5833333333333</v>
      </c>
      <c r="H182" s="39">
        <v>1561.0666666666666</v>
      </c>
      <c r="I182" s="39">
        <v>1549.3833333333332</v>
      </c>
      <c r="J182" s="39">
        <v>1603.7833333333333</v>
      </c>
      <c r="K182" s="39">
        <v>1615.4666666666667</v>
      </c>
      <c r="L182" s="39">
        <v>1630.9833333333333</v>
      </c>
      <c r="M182" s="31">
        <v>1599.95</v>
      </c>
      <c r="N182" s="31">
        <v>1572.75</v>
      </c>
      <c r="O182" s="426">
        <v>3404500</v>
      </c>
      <c r="P182" s="427">
        <v>0.87508032386582701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859.65</v>
      </c>
      <c r="F183" s="38">
        <v>860.26666666666654</v>
      </c>
      <c r="G183" s="39">
        <v>855.73333333333312</v>
      </c>
      <c r="H183" s="39">
        <v>851.81666666666661</v>
      </c>
      <c r="I183" s="39">
        <v>847.28333333333319</v>
      </c>
      <c r="J183" s="39">
        <v>864.18333333333305</v>
      </c>
      <c r="K183" s="39">
        <v>868.71666666666658</v>
      </c>
      <c r="L183" s="39">
        <v>872.63333333333298</v>
      </c>
      <c r="M183" s="31">
        <v>864.8</v>
      </c>
      <c r="N183" s="31">
        <v>856.35</v>
      </c>
      <c r="O183" s="426">
        <v>9086400</v>
      </c>
      <c r="P183" s="427">
        <v>0.91300415988424666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590.85</v>
      </c>
      <c r="F184" s="38">
        <v>587.86666666666667</v>
      </c>
      <c r="G184" s="39">
        <v>581.73333333333335</v>
      </c>
      <c r="H184" s="39">
        <v>572.61666666666667</v>
      </c>
      <c r="I184" s="39">
        <v>566.48333333333335</v>
      </c>
      <c r="J184" s="39">
        <v>596.98333333333335</v>
      </c>
      <c r="K184" s="39">
        <v>603.11666666666679</v>
      </c>
      <c r="L184" s="39">
        <v>612.23333333333335</v>
      </c>
      <c r="M184" s="31">
        <v>594</v>
      </c>
      <c r="N184" s="31">
        <v>578.75</v>
      </c>
      <c r="O184" s="426">
        <v>47100525</v>
      </c>
      <c r="P184" s="427">
        <v>0.89705802529446887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219.75</v>
      </c>
      <c r="F185" s="38">
        <v>220.53333333333333</v>
      </c>
      <c r="G185" s="39">
        <v>218.51666666666665</v>
      </c>
      <c r="H185" s="39">
        <v>217.28333333333333</v>
      </c>
      <c r="I185" s="39">
        <v>215.26666666666665</v>
      </c>
      <c r="J185" s="39">
        <v>221.76666666666665</v>
      </c>
      <c r="K185" s="39">
        <v>223.78333333333336</v>
      </c>
      <c r="L185" s="39">
        <v>225.01666666666665</v>
      </c>
      <c r="M185" s="31">
        <v>222.55</v>
      </c>
      <c r="N185" s="31">
        <v>219.3</v>
      </c>
      <c r="O185" s="426">
        <v>83625750</v>
      </c>
      <c r="P185" s="427">
        <v>0.94137760723376773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112.05</v>
      </c>
      <c r="F186" s="38">
        <v>112.11666666666667</v>
      </c>
      <c r="G186" s="39">
        <v>111.53333333333335</v>
      </c>
      <c r="H186" s="39">
        <v>111.01666666666667</v>
      </c>
      <c r="I186" s="39">
        <v>110.43333333333334</v>
      </c>
      <c r="J186" s="39">
        <v>112.63333333333335</v>
      </c>
      <c r="K186" s="39">
        <v>113.21666666666667</v>
      </c>
      <c r="L186" s="39">
        <v>113.73333333333336</v>
      </c>
      <c r="M186" s="31">
        <v>112.7</v>
      </c>
      <c r="N186" s="31">
        <v>111.6</v>
      </c>
      <c r="O186" s="426">
        <v>221798500</v>
      </c>
      <c r="P186" s="427">
        <v>0.90354454203262236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3226.05</v>
      </c>
      <c r="F187" s="38">
        <v>3226.0500000000006</v>
      </c>
      <c r="G187" s="39">
        <v>3210.0500000000011</v>
      </c>
      <c r="H187" s="39">
        <v>3194.0500000000006</v>
      </c>
      <c r="I187" s="39">
        <v>3178.0500000000011</v>
      </c>
      <c r="J187" s="39">
        <v>3242.0500000000011</v>
      </c>
      <c r="K187" s="39">
        <v>3258.05</v>
      </c>
      <c r="L187" s="39">
        <v>3274.0500000000011</v>
      </c>
      <c r="M187" s="31">
        <v>3242.05</v>
      </c>
      <c r="N187" s="31">
        <v>3210.05</v>
      </c>
      <c r="O187" s="426">
        <v>11792725</v>
      </c>
      <c r="P187" s="427">
        <v>0.91780392797799026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1116</v>
      </c>
      <c r="F188" s="38">
        <v>1120.2</v>
      </c>
      <c r="G188" s="39">
        <v>1108.4000000000001</v>
      </c>
      <c r="H188" s="39">
        <v>1100.8</v>
      </c>
      <c r="I188" s="39">
        <v>1089</v>
      </c>
      <c r="J188" s="39">
        <v>1127.8000000000002</v>
      </c>
      <c r="K188" s="39">
        <v>1139.5999999999999</v>
      </c>
      <c r="L188" s="39">
        <v>1147.2000000000003</v>
      </c>
      <c r="M188" s="31">
        <v>1132</v>
      </c>
      <c r="N188" s="31">
        <v>1112.5999999999999</v>
      </c>
      <c r="O188" s="426">
        <v>12859200</v>
      </c>
      <c r="P188" s="427">
        <v>0.95461226671417743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3037.55</v>
      </c>
      <c r="F189" s="38">
        <v>3023.9500000000003</v>
      </c>
      <c r="G189" s="39">
        <v>3002.9000000000005</v>
      </c>
      <c r="H189" s="39">
        <v>2968.2500000000005</v>
      </c>
      <c r="I189" s="39">
        <v>2947.2000000000007</v>
      </c>
      <c r="J189" s="39">
        <v>3058.6000000000004</v>
      </c>
      <c r="K189" s="39">
        <v>3079.6500000000005</v>
      </c>
      <c r="L189" s="39">
        <v>3114.3</v>
      </c>
      <c r="M189" s="31">
        <v>3045</v>
      </c>
      <c r="N189" s="31">
        <v>2989.3</v>
      </c>
      <c r="O189" s="426">
        <v>5504625</v>
      </c>
      <c r="P189" s="427">
        <v>0.9251859321820245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1951.65</v>
      </c>
      <c r="F190" s="38">
        <v>1938.0333333333335</v>
      </c>
      <c r="G190" s="39">
        <v>1896.5666666666671</v>
      </c>
      <c r="H190" s="39">
        <v>1841.4833333333336</v>
      </c>
      <c r="I190" s="39">
        <v>1800.0166666666671</v>
      </c>
      <c r="J190" s="39">
        <v>1993.116666666667</v>
      </c>
      <c r="K190" s="39">
        <v>2034.5833333333337</v>
      </c>
      <c r="L190" s="39">
        <v>2089.666666666667</v>
      </c>
      <c r="M190" s="31">
        <v>1979.5</v>
      </c>
      <c r="N190" s="31">
        <v>1882.95</v>
      </c>
      <c r="O190" s="426">
        <v>1847500</v>
      </c>
      <c r="P190" s="427">
        <v>0.90563725490196079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1780.3</v>
      </c>
      <c r="F191" s="38">
        <v>1774.25</v>
      </c>
      <c r="G191" s="39">
        <v>1764.55</v>
      </c>
      <c r="H191" s="39">
        <v>1748.8</v>
      </c>
      <c r="I191" s="39">
        <v>1739.1</v>
      </c>
      <c r="J191" s="39">
        <v>1790</v>
      </c>
      <c r="K191" s="39">
        <v>1799.6999999999998</v>
      </c>
      <c r="L191" s="39">
        <v>1815.45</v>
      </c>
      <c r="M191" s="31">
        <v>1783.95</v>
      </c>
      <c r="N191" s="31">
        <v>1758.5</v>
      </c>
      <c r="O191" s="426">
        <v>3573600</v>
      </c>
      <c r="P191" s="427">
        <v>0.95961331901181524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1327.1</v>
      </c>
      <c r="F192" s="38">
        <v>1320.1666666666667</v>
      </c>
      <c r="G192" s="39">
        <v>1310.8333333333335</v>
      </c>
      <c r="H192" s="39">
        <v>1294.5666666666668</v>
      </c>
      <c r="I192" s="39">
        <v>1285.2333333333336</v>
      </c>
      <c r="J192" s="39">
        <v>1336.4333333333334</v>
      </c>
      <c r="K192" s="39">
        <v>1345.7666666666669</v>
      </c>
      <c r="L192" s="39">
        <v>1362.0333333333333</v>
      </c>
      <c r="M192" s="31">
        <v>1329.5</v>
      </c>
      <c r="N192" s="31">
        <v>1303.9000000000001</v>
      </c>
      <c r="O192" s="426">
        <v>7213500</v>
      </c>
      <c r="P192" s="427">
        <v>0.93537260597258798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1513.3</v>
      </c>
      <c r="F193" s="38">
        <v>1509.5166666666664</v>
      </c>
      <c r="G193" s="39">
        <v>1503.3833333333328</v>
      </c>
      <c r="H193" s="39">
        <v>1493.4666666666662</v>
      </c>
      <c r="I193" s="39">
        <v>1487.3333333333326</v>
      </c>
      <c r="J193" s="39">
        <v>1519.4333333333329</v>
      </c>
      <c r="K193" s="39">
        <v>1525.5666666666666</v>
      </c>
      <c r="L193" s="39">
        <v>1535.4833333333331</v>
      </c>
      <c r="M193" s="31">
        <v>1515.65</v>
      </c>
      <c r="N193" s="31">
        <v>1499.6</v>
      </c>
      <c r="O193" s="426">
        <v>2111200</v>
      </c>
      <c r="P193" s="427">
        <v>0.95150531819001261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8299.6</v>
      </c>
      <c r="F194" s="38">
        <v>8280.3666666666668</v>
      </c>
      <c r="G194" s="39">
        <v>8242.7833333333328</v>
      </c>
      <c r="H194" s="39">
        <v>8185.9666666666653</v>
      </c>
      <c r="I194" s="39">
        <v>8148.3833333333314</v>
      </c>
      <c r="J194" s="39">
        <v>8337.1833333333343</v>
      </c>
      <c r="K194" s="39">
        <v>8374.7666666666664</v>
      </c>
      <c r="L194" s="39">
        <v>8431.5833333333358</v>
      </c>
      <c r="M194" s="31">
        <v>8317.9500000000007</v>
      </c>
      <c r="N194" s="31">
        <v>8223.5499999999993</v>
      </c>
      <c r="O194" s="426">
        <v>1502600</v>
      </c>
      <c r="P194" s="427">
        <v>0.92178393963560523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684</v>
      </c>
      <c r="F195" s="38">
        <v>681.98333333333335</v>
      </c>
      <c r="G195" s="39">
        <v>678.31666666666672</v>
      </c>
      <c r="H195" s="39">
        <v>672.63333333333333</v>
      </c>
      <c r="I195" s="39">
        <v>668.9666666666667</v>
      </c>
      <c r="J195" s="39">
        <v>687.66666666666674</v>
      </c>
      <c r="K195" s="39">
        <v>691.33333333333326</v>
      </c>
      <c r="L195" s="39">
        <v>697.01666666666677</v>
      </c>
      <c r="M195" s="31">
        <v>685.65</v>
      </c>
      <c r="N195" s="31">
        <v>676.3</v>
      </c>
      <c r="O195" s="426">
        <v>19740500</v>
      </c>
      <c r="P195" s="427">
        <v>0.87164915906090346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275.10000000000002</v>
      </c>
      <c r="F196" s="38">
        <v>275.18333333333334</v>
      </c>
      <c r="G196" s="39">
        <v>274.16666666666669</v>
      </c>
      <c r="H196" s="39">
        <v>273.23333333333335</v>
      </c>
      <c r="I196" s="39">
        <v>272.2166666666667</v>
      </c>
      <c r="J196" s="39">
        <v>276.11666666666667</v>
      </c>
      <c r="K196" s="39">
        <v>277.13333333333333</v>
      </c>
      <c r="L196" s="39">
        <v>278.06666666666666</v>
      </c>
      <c r="M196" s="31">
        <v>276.2</v>
      </c>
      <c r="N196" s="31">
        <v>274.25</v>
      </c>
      <c r="O196" s="426">
        <v>48276000</v>
      </c>
      <c r="P196" s="427">
        <v>0.95630125589318959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764.85</v>
      </c>
      <c r="F197" s="38">
        <v>765.36666666666667</v>
      </c>
      <c r="G197" s="39">
        <v>761.48333333333335</v>
      </c>
      <c r="H197" s="39">
        <v>758.11666666666667</v>
      </c>
      <c r="I197" s="39">
        <v>754.23333333333335</v>
      </c>
      <c r="J197" s="39">
        <v>768.73333333333335</v>
      </c>
      <c r="K197" s="39">
        <v>772.61666666666679</v>
      </c>
      <c r="L197" s="39">
        <v>775.98333333333335</v>
      </c>
      <c r="M197" s="31">
        <v>769.25</v>
      </c>
      <c r="N197" s="31">
        <v>762</v>
      </c>
      <c r="O197" s="426">
        <v>10053000</v>
      </c>
      <c r="P197" s="427">
        <v>0.94655669171233259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383.65</v>
      </c>
      <c r="F198" s="38">
        <v>383.34999999999997</v>
      </c>
      <c r="G198" s="39">
        <v>382.29999999999995</v>
      </c>
      <c r="H198" s="39">
        <v>380.95</v>
      </c>
      <c r="I198" s="39">
        <v>379.9</v>
      </c>
      <c r="J198" s="39">
        <v>384.69999999999993</v>
      </c>
      <c r="K198" s="39">
        <v>385.75</v>
      </c>
      <c r="L198" s="39">
        <v>387.09999999999991</v>
      </c>
      <c r="M198" s="31">
        <v>384.4</v>
      </c>
      <c r="N198" s="31">
        <v>382</v>
      </c>
      <c r="O198" s="426">
        <v>40126500</v>
      </c>
      <c r="P198" s="427">
        <v>0.93186330860068978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178.75</v>
      </c>
      <c r="F199" s="38">
        <v>179.20000000000002</v>
      </c>
      <c r="G199" s="39">
        <v>177.05000000000004</v>
      </c>
      <c r="H199" s="39">
        <v>175.35000000000002</v>
      </c>
      <c r="I199" s="39">
        <v>173.20000000000005</v>
      </c>
      <c r="J199" s="39">
        <v>180.90000000000003</v>
      </c>
      <c r="K199" s="39">
        <v>183.05</v>
      </c>
      <c r="L199" s="39">
        <v>184.75000000000003</v>
      </c>
      <c r="M199" s="31">
        <v>181.35</v>
      </c>
      <c r="N199" s="31">
        <v>177.5</v>
      </c>
      <c r="O199" s="426">
        <v>92844000</v>
      </c>
      <c r="P199" s="427">
        <v>0.95891429633760916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582.95000000000005</v>
      </c>
      <c r="F200" s="38">
        <v>578.93333333333339</v>
      </c>
      <c r="G200" s="39">
        <v>572.91666666666674</v>
      </c>
      <c r="H200" s="39">
        <v>562.88333333333333</v>
      </c>
      <c r="I200" s="39">
        <v>556.86666666666667</v>
      </c>
      <c r="J200" s="39">
        <v>588.96666666666681</v>
      </c>
      <c r="K200" s="39">
        <v>594.98333333333346</v>
      </c>
      <c r="L200" s="39">
        <v>605.01666666666688</v>
      </c>
      <c r="M200" s="31">
        <v>584.95000000000005</v>
      </c>
      <c r="N200" s="31">
        <v>568.9</v>
      </c>
      <c r="O200" s="426">
        <v>6870600</v>
      </c>
      <c r="P200" s="427">
        <v>0.9307485979029505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32" t="s">
        <v>16</v>
      </c>
      <c r="B8" s="434"/>
      <c r="C8" s="438" t="s">
        <v>20</v>
      </c>
      <c r="D8" s="438" t="s">
        <v>21</v>
      </c>
      <c r="E8" s="429" t="s">
        <v>22</v>
      </c>
      <c r="F8" s="430"/>
      <c r="G8" s="431"/>
      <c r="H8" s="429" t="s">
        <v>23</v>
      </c>
      <c r="I8" s="430"/>
      <c r="J8" s="431"/>
      <c r="K8" s="26"/>
      <c r="L8" s="53"/>
      <c r="M8" s="53"/>
      <c r="N8" s="1"/>
      <c r="O8" s="1"/>
    </row>
    <row r="9" spans="1:15" ht="36" customHeight="1">
      <c r="A9" s="436"/>
      <c r="B9" s="437"/>
      <c r="C9" s="437"/>
      <c r="D9" s="43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18972.099999999999</v>
      </c>
      <c r="D10" s="35">
        <v>18948.233333333334</v>
      </c>
      <c r="E10" s="35">
        <v>18885.216666666667</v>
      </c>
      <c r="F10" s="35">
        <v>18798.333333333332</v>
      </c>
      <c r="G10" s="35">
        <v>18735.316666666666</v>
      </c>
      <c r="H10" s="35">
        <v>19035.116666666669</v>
      </c>
      <c r="I10" s="35">
        <v>19098.133333333339</v>
      </c>
      <c r="J10" s="35">
        <v>19185.01666666667</v>
      </c>
      <c r="K10" s="35">
        <v>19011.25</v>
      </c>
      <c r="L10" s="35">
        <v>18861.349999999999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44327.8</v>
      </c>
      <c r="D11" s="35">
        <v>44333.133333333339</v>
      </c>
      <c r="E11" s="35">
        <v>44157.866666666676</v>
      </c>
      <c r="F11" s="35">
        <v>43987.933333333334</v>
      </c>
      <c r="G11" s="35">
        <v>43812.666666666672</v>
      </c>
      <c r="H11" s="35">
        <v>44503.06666666668</v>
      </c>
      <c r="I11" s="35">
        <v>44678.333333333343</v>
      </c>
      <c r="J11" s="35">
        <v>44848.266666666685</v>
      </c>
      <c r="K11" s="35">
        <v>44508.4</v>
      </c>
      <c r="L11" s="35">
        <v>44163.199999999997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3206.2</v>
      </c>
      <c r="D12" s="38">
        <v>3198.15</v>
      </c>
      <c r="E12" s="38">
        <v>3179.6000000000004</v>
      </c>
      <c r="F12" s="38">
        <v>3153.0000000000005</v>
      </c>
      <c r="G12" s="38">
        <v>3134.4500000000007</v>
      </c>
      <c r="H12" s="38">
        <v>3224.75</v>
      </c>
      <c r="I12" s="38">
        <v>3243.3</v>
      </c>
      <c r="J12" s="38">
        <v>3269.8999999999996</v>
      </c>
      <c r="K12" s="38">
        <v>3216.7</v>
      </c>
      <c r="L12" s="38">
        <v>3171.55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5698.65</v>
      </c>
      <c r="D13" s="38">
        <v>5682.5</v>
      </c>
      <c r="E13" s="38">
        <v>5661.15</v>
      </c>
      <c r="F13" s="38">
        <v>5623.65</v>
      </c>
      <c r="G13" s="38">
        <v>5602.2999999999993</v>
      </c>
      <c r="H13" s="38">
        <v>5720</v>
      </c>
      <c r="I13" s="38">
        <v>5741.35</v>
      </c>
      <c r="J13" s="38">
        <v>5778.85</v>
      </c>
      <c r="K13" s="38">
        <v>5703.85</v>
      </c>
      <c r="L13" s="38">
        <v>5645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28842.95</v>
      </c>
      <c r="D14" s="38">
        <v>28872.816666666669</v>
      </c>
      <c r="E14" s="38">
        <v>28748.28333333334</v>
      </c>
      <c r="F14" s="38">
        <v>28653.616666666672</v>
      </c>
      <c r="G14" s="38">
        <v>28529.083333333343</v>
      </c>
      <c r="H14" s="38">
        <v>28967.483333333337</v>
      </c>
      <c r="I14" s="38">
        <v>29092.01666666667</v>
      </c>
      <c r="J14" s="38">
        <v>29186.683333333334</v>
      </c>
      <c r="K14" s="38">
        <v>28997.35</v>
      </c>
      <c r="L14" s="38">
        <v>28778.15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5024.2</v>
      </c>
      <c r="D15" s="38">
        <v>5009.0999999999995</v>
      </c>
      <c r="E15" s="38">
        <v>4982.3499999999985</v>
      </c>
      <c r="F15" s="38">
        <v>4940.4999999999991</v>
      </c>
      <c r="G15" s="38">
        <v>4913.7499999999982</v>
      </c>
      <c r="H15" s="38">
        <v>5050.9499999999989</v>
      </c>
      <c r="I15" s="38">
        <v>5077.7000000000007</v>
      </c>
      <c r="J15" s="38">
        <v>5119.5499999999993</v>
      </c>
      <c r="K15" s="38">
        <v>5035.8500000000004</v>
      </c>
      <c r="L15" s="38">
        <v>4967.25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10040.049999999999</v>
      </c>
      <c r="D16" s="38">
        <v>10022.766666666666</v>
      </c>
      <c r="E16" s="38">
        <v>9983.2833333333328</v>
      </c>
      <c r="F16" s="38">
        <v>9926.5166666666664</v>
      </c>
      <c r="G16" s="38">
        <v>9887.0333333333328</v>
      </c>
      <c r="H16" s="38">
        <v>10079.533333333333</v>
      </c>
      <c r="I16" s="38">
        <v>10119.016666666666</v>
      </c>
      <c r="J16" s="38">
        <v>10175.783333333333</v>
      </c>
      <c r="K16" s="38">
        <v>10062.25</v>
      </c>
      <c r="L16" s="38">
        <v>9966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4411.1000000000004</v>
      </c>
      <c r="D17" s="38">
        <v>4385.3666666666668</v>
      </c>
      <c r="E17" s="38">
        <v>4326.7333333333336</v>
      </c>
      <c r="F17" s="38">
        <v>4242.3666666666668</v>
      </c>
      <c r="G17" s="38">
        <v>4183.7333333333336</v>
      </c>
      <c r="H17" s="38">
        <v>4469.7333333333336</v>
      </c>
      <c r="I17" s="38">
        <v>4528.3666666666668</v>
      </c>
      <c r="J17" s="38">
        <v>4612.7333333333336</v>
      </c>
      <c r="K17" s="31">
        <v>4444</v>
      </c>
      <c r="L17" s="31">
        <v>4301</v>
      </c>
      <c r="M17" s="31">
        <v>3.39541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23202.3</v>
      </c>
      <c r="D18" s="38">
        <v>23136.766666666666</v>
      </c>
      <c r="E18" s="38">
        <v>22775.533333333333</v>
      </c>
      <c r="F18" s="38">
        <v>22348.766666666666</v>
      </c>
      <c r="G18" s="38">
        <v>21987.533333333333</v>
      </c>
      <c r="H18" s="38">
        <v>23563.533333333333</v>
      </c>
      <c r="I18" s="38">
        <v>23924.766666666663</v>
      </c>
      <c r="J18" s="38">
        <v>24351.533333333333</v>
      </c>
      <c r="K18" s="31">
        <v>23498</v>
      </c>
      <c r="L18" s="31">
        <v>22710</v>
      </c>
      <c r="M18" s="31">
        <v>0.17998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193.5</v>
      </c>
      <c r="D19" s="38">
        <v>192.36666666666667</v>
      </c>
      <c r="E19" s="38">
        <v>190.03333333333336</v>
      </c>
      <c r="F19" s="38">
        <v>186.56666666666669</v>
      </c>
      <c r="G19" s="38">
        <v>184.23333333333338</v>
      </c>
      <c r="H19" s="38">
        <v>195.83333333333334</v>
      </c>
      <c r="I19" s="38">
        <v>198.16666666666666</v>
      </c>
      <c r="J19" s="38">
        <v>201.63333333333333</v>
      </c>
      <c r="K19" s="31">
        <v>194.7</v>
      </c>
      <c r="L19" s="31">
        <v>188.9</v>
      </c>
      <c r="M19" s="31">
        <v>143.49798000000001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213.45</v>
      </c>
      <c r="D20" s="38">
        <v>213.36666666666667</v>
      </c>
      <c r="E20" s="38">
        <v>211.93333333333334</v>
      </c>
      <c r="F20" s="38">
        <v>210.41666666666666</v>
      </c>
      <c r="G20" s="38">
        <v>208.98333333333332</v>
      </c>
      <c r="H20" s="38">
        <v>214.88333333333335</v>
      </c>
      <c r="I20" s="38">
        <v>216.31666666666669</v>
      </c>
      <c r="J20" s="38">
        <v>217.83333333333337</v>
      </c>
      <c r="K20" s="31">
        <v>214.8</v>
      </c>
      <c r="L20" s="31">
        <v>211.85</v>
      </c>
      <c r="M20" s="31">
        <v>36.251480000000001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1812.35</v>
      </c>
      <c r="D21" s="38">
        <v>1809.0833333333333</v>
      </c>
      <c r="E21" s="38">
        <v>1791.2666666666664</v>
      </c>
      <c r="F21" s="38">
        <v>1770.1833333333332</v>
      </c>
      <c r="G21" s="38">
        <v>1752.3666666666663</v>
      </c>
      <c r="H21" s="38">
        <v>1830.1666666666665</v>
      </c>
      <c r="I21" s="38">
        <v>1847.9833333333336</v>
      </c>
      <c r="J21" s="38">
        <v>1869.0666666666666</v>
      </c>
      <c r="K21" s="31">
        <v>1826.9</v>
      </c>
      <c r="L21" s="31">
        <v>1788</v>
      </c>
      <c r="M21" s="31">
        <v>5.5213599999999996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2402</v>
      </c>
      <c r="D22" s="38">
        <v>2371.4833333333336</v>
      </c>
      <c r="E22" s="38">
        <v>2324.3666666666672</v>
      </c>
      <c r="F22" s="38">
        <v>2246.7333333333336</v>
      </c>
      <c r="G22" s="38">
        <v>2199.6166666666672</v>
      </c>
      <c r="H22" s="38">
        <v>2449.1166666666672</v>
      </c>
      <c r="I22" s="38">
        <v>2496.233333333334</v>
      </c>
      <c r="J22" s="38">
        <v>2573.8666666666672</v>
      </c>
      <c r="K22" s="31">
        <v>2418.6</v>
      </c>
      <c r="L22" s="31">
        <v>2293.85</v>
      </c>
      <c r="M22" s="31">
        <v>283.53192999999999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956.65</v>
      </c>
      <c r="D23" s="38">
        <v>939.26666666666677</v>
      </c>
      <c r="E23" s="38">
        <v>915.08333333333348</v>
      </c>
      <c r="F23" s="38">
        <v>873.51666666666677</v>
      </c>
      <c r="G23" s="38">
        <v>849.33333333333348</v>
      </c>
      <c r="H23" s="38">
        <v>980.83333333333348</v>
      </c>
      <c r="I23" s="38">
        <v>1005.0166666666667</v>
      </c>
      <c r="J23" s="38">
        <v>1046.5833333333335</v>
      </c>
      <c r="K23" s="31">
        <v>963.45</v>
      </c>
      <c r="L23" s="31">
        <v>897.7</v>
      </c>
      <c r="M23" s="31">
        <v>551.21312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756.5</v>
      </c>
      <c r="D24" s="38">
        <v>745.76666666666677</v>
      </c>
      <c r="E24" s="38">
        <v>732.53333333333353</v>
      </c>
      <c r="F24" s="38">
        <v>708.56666666666672</v>
      </c>
      <c r="G24" s="38">
        <v>695.33333333333348</v>
      </c>
      <c r="H24" s="38">
        <v>769.73333333333358</v>
      </c>
      <c r="I24" s="38">
        <v>782.96666666666692</v>
      </c>
      <c r="J24" s="38">
        <v>806.93333333333362</v>
      </c>
      <c r="K24" s="31">
        <v>759</v>
      </c>
      <c r="L24" s="31">
        <v>721.8</v>
      </c>
      <c r="M24" s="31">
        <v>179.10387</v>
      </c>
      <c r="N24" s="1"/>
      <c r="O24" s="1"/>
    </row>
    <row r="25" spans="1:15" ht="12.75" customHeight="1">
      <c r="A25" s="56">
        <v>16</v>
      </c>
      <c r="B25" s="58" t="s">
        <v>1101</v>
      </c>
      <c r="C25" s="31">
        <v>254.65</v>
      </c>
      <c r="D25" s="38">
        <v>255.5</v>
      </c>
      <c r="E25" s="38">
        <v>252.14999999999998</v>
      </c>
      <c r="F25" s="38">
        <v>249.64999999999998</v>
      </c>
      <c r="G25" s="38">
        <v>246.29999999999995</v>
      </c>
      <c r="H25" s="38">
        <v>258</v>
      </c>
      <c r="I25" s="38">
        <v>261.35000000000002</v>
      </c>
      <c r="J25" s="38">
        <v>263.85000000000002</v>
      </c>
      <c r="K25" s="31">
        <v>258.85000000000002</v>
      </c>
      <c r="L25" s="31">
        <v>253</v>
      </c>
      <c r="M25" s="31">
        <v>45.234180000000002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819.15</v>
      </c>
      <c r="D26" s="38">
        <v>803.91666666666663</v>
      </c>
      <c r="E26" s="38">
        <v>783.88333333333321</v>
      </c>
      <c r="F26" s="38">
        <v>748.61666666666656</v>
      </c>
      <c r="G26" s="38">
        <v>728.58333333333314</v>
      </c>
      <c r="H26" s="38">
        <v>839.18333333333328</v>
      </c>
      <c r="I26" s="38">
        <v>859.21666666666681</v>
      </c>
      <c r="J26" s="38">
        <v>894.48333333333335</v>
      </c>
      <c r="K26" s="31">
        <v>823.95</v>
      </c>
      <c r="L26" s="31">
        <v>768.65</v>
      </c>
      <c r="M26" s="31">
        <v>21.419519999999999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3446.15</v>
      </c>
      <c r="D27" s="38">
        <v>3433.65</v>
      </c>
      <c r="E27" s="38">
        <v>3407.5</v>
      </c>
      <c r="F27" s="38">
        <v>3368.85</v>
      </c>
      <c r="G27" s="38">
        <v>3342.7</v>
      </c>
      <c r="H27" s="38">
        <v>3472.3</v>
      </c>
      <c r="I27" s="38">
        <v>3498.4500000000007</v>
      </c>
      <c r="J27" s="38">
        <v>3537.1000000000004</v>
      </c>
      <c r="K27" s="31">
        <v>3459.8</v>
      </c>
      <c r="L27" s="31">
        <v>3395</v>
      </c>
      <c r="M27" s="31">
        <v>6.3416600000000001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434.25</v>
      </c>
      <c r="D28" s="38">
        <v>435.9666666666667</v>
      </c>
      <c r="E28" s="38">
        <v>430.13333333333338</v>
      </c>
      <c r="F28" s="38">
        <v>426.01666666666671</v>
      </c>
      <c r="G28" s="38">
        <v>420.18333333333339</v>
      </c>
      <c r="H28" s="38">
        <v>440.08333333333337</v>
      </c>
      <c r="I28" s="38">
        <v>445.91666666666663</v>
      </c>
      <c r="J28" s="38">
        <v>450.03333333333336</v>
      </c>
      <c r="K28" s="31">
        <v>441.8</v>
      </c>
      <c r="L28" s="31">
        <v>431.85</v>
      </c>
      <c r="M28" s="31">
        <v>64.052769999999995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5126.8999999999996</v>
      </c>
      <c r="D29" s="38">
        <v>5139.6666666666661</v>
      </c>
      <c r="E29" s="38">
        <v>5103.3833333333323</v>
      </c>
      <c r="F29" s="38">
        <v>5079.8666666666659</v>
      </c>
      <c r="G29" s="38">
        <v>5043.5833333333321</v>
      </c>
      <c r="H29" s="38">
        <v>5163.1833333333325</v>
      </c>
      <c r="I29" s="38">
        <v>5199.4666666666653</v>
      </c>
      <c r="J29" s="38">
        <v>5222.9833333333327</v>
      </c>
      <c r="K29" s="31">
        <v>5175.95</v>
      </c>
      <c r="L29" s="31">
        <v>5116.1499999999996</v>
      </c>
      <c r="M29" s="31">
        <v>3.6294400000000002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409.45</v>
      </c>
      <c r="D30" s="38">
        <v>407.91666666666669</v>
      </c>
      <c r="E30" s="38">
        <v>398.03333333333336</v>
      </c>
      <c r="F30" s="38">
        <v>386.61666666666667</v>
      </c>
      <c r="G30" s="38">
        <v>376.73333333333335</v>
      </c>
      <c r="H30" s="38">
        <v>419.33333333333337</v>
      </c>
      <c r="I30" s="38">
        <v>429.2166666666667</v>
      </c>
      <c r="J30" s="38">
        <v>440.63333333333338</v>
      </c>
      <c r="K30" s="31">
        <v>417.8</v>
      </c>
      <c r="L30" s="31">
        <v>396.5</v>
      </c>
      <c r="M30" s="31">
        <v>39.42436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165.95</v>
      </c>
      <c r="D31" s="38">
        <v>165.26666666666665</v>
      </c>
      <c r="E31" s="38">
        <v>163.68333333333331</v>
      </c>
      <c r="F31" s="38">
        <v>161.41666666666666</v>
      </c>
      <c r="G31" s="38">
        <v>159.83333333333331</v>
      </c>
      <c r="H31" s="38">
        <v>167.5333333333333</v>
      </c>
      <c r="I31" s="38">
        <v>169.11666666666667</v>
      </c>
      <c r="J31" s="38">
        <v>171.3833333333333</v>
      </c>
      <c r="K31" s="31">
        <v>166.85</v>
      </c>
      <c r="L31" s="31">
        <v>163</v>
      </c>
      <c r="M31" s="31">
        <v>110.20417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3348.25</v>
      </c>
      <c r="D32" s="38">
        <v>3342.3333333333335</v>
      </c>
      <c r="E32" s="38">
        <v>3329.416666666667</v>
      </c>
      <c r="F32" s="38">
        <v>3310.5833333333335</v>
      </c>
      <c r="G32" s="38">
        <v>3297.666666666667</v>
      </c>
      <c r="H32" s="38">
        <v>3361.166666666667</v>
      </c>
      <c r="I32" s="38">
        <v>3374.0833333333339</v>
      </c>
      <c r="J32" s="38">
        <v>3392.916666666667</v>
      </c>
      <c r="K32" s="31">
        <v>3355.25</v>
      </c>
      <c r="L32" s="31">
        <v>3323.5</v>
      </c>
      <c r="M32" s="31">
        <v>7.1311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1981.5</v>
      </c>
      <c r="D33" s="38">
        <v>1975.8999999999999</v>
      </c>
      <c r="E33" s="38">
        <v>1965.5999999999997</v>
      </c>
      <c r="F33" s="38">
        <v>1949.6999999999998</v>
      </c>
      <c r="G33" s="38">
        <v>1939.3999999999996</v>
      </c>
      <c r="H33" s="38">
        <v>1991.7999999999997</v>
      </c>
      <c r="I33" s="38">
        <v>2002.1</v>
      </c>
      <c r="J33" s="38">
        <v>2017.9999999999998</v>
      </c>
      <c r="K33" s="31">
        <v>1986.2</v>
      </c>
      <c r="L33" s="31">
        <v>1960</v>
      </c>
      <c r="M33" s="31">
        <v>9.7226300000000005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654.5</v>
      </c>
      <c r="D34" s="38">
        <v>652.13333333333333</v>
      </c>
      <c r="E34" s="38">
        <v>645.36666666666667</v>
      </c>
      <c r="F34" s="38">
        <v>636.23333333333335</v>
      </c>
      <c r="G34" s="38">
        <v>629.4666666666667</v>
      </c>
      <c r="H34" s="38">
        <v>661.26666666666665</v>
      </c>
      <c r="I34" s="38">
        <v>668.0333333333333</v>
      </c>
      <c r="J34" s="38">
        <v>677.16666666666663</v>
      </c>
      <c r="K34" s="31">
        <v>658.9</v>
      </c>
      <c r="L34" s="31">
        <v>643</v>
      </c>
      <c r="M34" s="31">
        <v>14.892329999999999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747.8</v>
      </c>
      <c r="D35" s="38">
        <v>749.08333333333337</v>
      </c>
      <c r="E35" s="38">
        <v>741.26666666666677</v>
      </c>
      <c r="F35" s="38">
        <v>734.73333333333335</v>
      </c>
      <c r="G35" s="38">
        <v>726.91666666666674</v>
      </c>
      <c r="H35" s="38">
        <v>755.61666666666679</v>
      </c>
      <c r="I35" s="38">
        <v>763.43333333333339</v>
      </c>
      <c r="J35" s="38">
        <v>769.96666666666681</v>
      </c>
      <c r="K35" s="31">
        <v>756.9</v>
      </c>
      <c r="L35" s="31">
        <v>742.55</v>
      </c>
      <c r="M35" s="31">
        <v>29.4602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738.75</v>
      </c>
      <c r="D36" s="38">
        <v>731.69999999999993</v>
      </c>
      <c r="E36" s="38">
        <v>721.54999999999984</v>
      </c>
      <c r="F36" s="38">
        <v>704.34999999999991</v>
      </c>
      <c r="G36" s="38">
        <v>694.19999999999982</v>
      </c>
      <c r="H36" s="38">
        <v>748.89999999999986</v>
      </c>
      <c r="I36" s="38">
        <v>759.05</v>
      </c>
      <c r="J36" s="38">
        <v>776.24999999999989</v>
      </c>
      <c r="K36" s="31">
        <v>741.85</v>
      </c>
      <c r="L36" s="31">
        <v>714.5</v>
      </c>
      <c r="M36" s="31">
        <v>32.054229999999997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414.05</v>
      </c>
      <c r="D37" s="38">
        <v>412.61666666666662</v>
      </c>
      <c r="E37" s="38">
        <v>408.73333333333323</v>
      </c>
      <c r="F37" s="38">
        <v>403.41666666666663</v>
      </c>
      <c r="G37" s="38">
        <v>399.53333333333325</v>
      </c>
      <c r="H37" s="38">
        <v>417.93333333333322</v>
      </c>
      <c r="I37" s="38">
        <v>421.81666666666655</v>
      </c>
      <c r="J37" s="38">
        <v>427.13333333333321</v>
      </c>
      <c r="K37" s="31">
        <v>416.5</v>
      </c>
      <c r="L37" s="31">
        <v>407.3</v>
      </c>
      <c r="M37" s="31">
        <v>13.977869999999999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978.2</v>
      </c>
      <c r="D38" s="38">
        <v>976.4</v>
      </c>
      <c r="E38" s="38">
        <v>968.8</v>
      </c>
      <c r="F38" s="38">
        <v>959.4</v>
      </c>
      <c r="G38" s="38">
        <v>951.8</v>
      </c>
      <c r="H38" s="38">
        <v>985.8</v>
      </c>
      <c r="I38" s="38">
        <v>993.40000000000009</v>
      </c>
      <c r="J38" s="38">
        <v>1002.8</v>
      </c>
      <c r="K38" s="31">
        <v>984</v>
      </c>
      <c r="L38" s="31">
        <v>967</v>
      </c>
      <c r="M38" s="31">
        <v>100.10996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4716.3</v>
      </c>
      <c r="D39" s="38">
        <v>4692.1333333333332</v>
      </c>
      <c r="E39" s="38">
        <v>4644.2666666666664</v>
      </c>
      <c r="F39" s="38">
        <v>4572.2333333333336</v>
      </c>
      <c r="G39" s="38">
        <v>4524.3666666666668</v>
      </c>
      <c r="H39" s="38">
        <v>4764.1666666666661</v>
      </c>
      <c r="I39" s="38">
        <v>4812.0333333333328</v>
      </c>
      <c r="J39" s="38">
        <v>4884.0666666666657</v>
      </c>
      <c r="K39" s="31">
        <v>4740</v>
      </c>
      <c r="L39" s="31">
        <v>4620.1000000000004</v>
      </c>
      <c r="M39" s="31">
        <v>7.6940600000000003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1518.85</v>
      </c>
      <c r="D40" s="38">
        <v>1523.2166666666665</v>
      </c>
      <c r="E40" s="38">
        <v>1511.4333333333329</v>
      </c>
      <c r="F40" s="38">
        <v>1504.0166666666664</v>
      </c>
      <c r="G40" s="38">
        <v>1492.2333333333329</v>
      </c>
      <c r="H40" s="38">
        <v>1530.633333333333</v>
      </c>
      <c r="I40" s="38">
        <v>1542.4166666666663</v>
      </c>
      <c r="J40" s="38">
        <v>1549.833333333333</v>
      </c>
      <c r="K40" s="31">
        <v>1535</v>
      </c>
      <c r="L40" s="31">
        <v>1515.8</v>
      </c>
      <c r="M40" s="31">
        <v>11.58136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6988.85</v>
      </c>
      <c r="D41" s="38">
        <v>7005.0666666666666</v>
      </c>
      <c r="E41" s="38">
        <v>6926.1333333333332</v>
      </c>
      <c r="F41" s="38">
        <v>6863.416666666667</v>
      </c>
      <c r="G41" s="38">
        <v>6784.4833333333336</v>
      </c>
      <c r="H41" s="38">
        <v>7067.7833333333328</v>
      </c>
      <c r="I41" s="38">
        <v>7146.7166666666653</v>
      </c>
      <c r="J41" s="38">
        <v>7209.4333333333325</v>
      </c>
      <c r="K41" s="31">
        <v>7084</v>
      </c>
      <c r="L41" s="31">
        <v>6942.35</v>
      </c>
      <c r="M41" s="31">
        <v>0.45091999999999999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7090.2</v>
      </c>
      <c r="D42" s="38">
        <v>7085.0666666666666</v>
      </c>
      <c r="E42" s="38">
        <v>7045.1333333333332</v>
      </c>
      <c r="F42" s="38">
        <v>7000.0666666666666</v>
      </c>
      <c r="G42" s="38">
        <v>6960.1333333333332</v>
      </c>
      <c r="H42" s="38">
        <v>7130.1333333333332</v>
      </c>
      <c r="I42" s="38">
        <v>7170.0666666666657</v>
      </c>
      <c r="J42" s="38">
        <v>7215.1333333333332</v>
      </c>
      <c r="K42" s="31">
        <v>7125</v>
      </c>
      <c r="L42" s="31">
        <v>7040</v>
      </c>
      <c r="M42" s="31">
        <v>7.0978199999999996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2361</v>
      </c>
      <c r="D43" s="38">
        <v>2360.5166666666664</v>
      </c>
      <c r="E43" s="38">
        <v>2342.333333333333</v>
      </c>
      <c r="F43" s="38">
        <v>2323.6666666666665</v>
      </c>
      <c r="G43" s="38">
        <v>2305.4833333333331</v>
      </c>
      <c r="H43" s="38">
        <v>2379.1833333333329</v>
      </c>
      <c r="I43" s="38">
        <v>2397.3666666666663</v>
      </c>
      <c r="J43" s="38">
        <v>2416.0333333333328</v>
      </c>
      <c r="K43" s="31">
        <v>2378.6999999999998</v>
      </c>
      <c r="L43" s="31">
        <v>2341.85</v>
      </c>
      <c r="M43" s="31">
        <v>1.44001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233.45</v>
      </c>
      <c r="D44" s="38">
        <v>235.5333333333333</v>
      </c>
      <c r="E44" s="38">
        <v>230.21666666666661</v>
      </c>
      <c r="F44" s="38">
        <v>226.98333333333332</v>
      </c>
      <c r="G44" s="38">
        <v>221.66666666666663</v>
      </c>
      <c r="H44" s="38">
        <v>238.76666666666659</v>
      </c>
      <c r="I44" s="38">
        <v>244.08333333333331</v>
      </c>
      <c r="J44" s="38">
        <v>247.31666666666658</v>
      </c>
      <c r="K44" s="31">
        <v>240.85</v>
      </c>
      <c r="L44" s="31">
        <v>232.3</v>
      </c>
      <c r="M44" s="31">
        <v>110.65412999999999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190</v>
      </c>
      <c r="D45" s="38">
        <v>190.38333333333333</v>
      </c>
      <c r="E45" s="38">
        <v>188.81666666666666</v>
      </c>
      <c r="F45" s="38">
        <v>187.63333333333333</v>
      </c>
      <c r="G45" s="38">
        <v>186.06666666666666</v>
      </c>
      <c r="H45" s="38">
        <v>191.56666666666666</v>
      </c>
      <c r="I45" s="38">
        <v>193.13333333333333</v>
      </c>
      <c r="J45" s="38">
        <v>194.31666666666666</v>
      </c>
      <c r="K45" s="31">
        <v>191.95</v>
      </c>
      <c r="L45" s="31">
        <v>189.2</v>
      </c>
      <c r="M45" s="31">
        <v>192.23838000000001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72.150000000000006</v>
      </c>
      <c r="D46" s="38">
        <v>72.583333333333329</v>
      </c>
      <c r="E46" s="38">
        <v>71.266666666666652</v>
      </c>
      <c r="F46" s="38">
        <v>70.383333333333326</v>
      </c>
      <c r="G46" s="38">
        <v>69.066666666666649</v>
      </c>
      <c r="H46" s="38">
        <v>73.466666666666654</v>
      </c>
      <c r="I46" s="38">
        <v>74.783333333333346</v>
      </c>
      <c r="J46" s="38">
        <v>75.666666666666657</v>
      </c>
      <c r="K46" s="31">
        <v>73.900000000000006</v>
      </c>
      <c r="L46" s="31">
        <v>71.7</v>
      </c>
      <c r="M46" s="31">
        <v>51.740569999999998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1662.95</v>
      </c>
      <c r="D47" s="38">
        <v>1665.6166666666668</v>
      </c>
      <c r="E47" s="38">
        <v>1656.2333333333336</v>
      </c>
      <c r="F47" s="38">
        <v>1649.5166666666669</v>
      </c>
      <c r="G47" s="38">
        <v>1640.1333333333337</v>
      </c>
      <c r="H47" s="38">
        <v>1672.3333333333335</v>
      </c>
      <c r="I47" s="38">
        <v>1681.7166666666667</v>
      </c>
      <c r="J47" s="38">
        <v>1688.4333333333334</v>
      </c>
      <c r="K47" s="31">
        <v>1675</v>
      </c>
      <c r="L47" s="31">
        <v>1658.9</v>
      </c>
      <c r="M47" s="31">
        <v>2.3730600000000002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120.75</v>
      </c>
      <c r="D48" s="38">
        <v>120.41666666666667</v>
      </c>
      <c r="E48" s="38">
        <v>118.43333333333334</v>
      </c>
      <c r="F48" s="38">
        <v>116.11666666666666</v>
      </c>
      <c r="G48" s="38">
        <v>114.13333333333333</v>
      </c>
      <c r="H48" s="38">
        <v>122.73333333333335</v>
      </c>
      <c r="I48" s="38">
        <v>124.71666666666667</v>
      </c>
      <c r="J48" s="38">
        <v>127.03333333333336</v>
      </c>
      <c r="K48" s="31">
        <v>122.4</v>
      </c>
      <c r="L48" s="31">
        <v>118.1</v>
      </c>
      <c r="M48" s="31">
        <v>618.90385000000003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675.15</v>
      </c>
      <c r="D49" s="38">
        <v>677.2166666666667</v>
      </c>
      <c r="E49" s="38">
        <v>671.43333333333339</v>
      </c>
      <c r="F49" s="38">
        <v>667.7166666666667</v>
      </c>
      <c r="G49" s="38">
        <v>661.93333333333339</v>
      </c>
      <c r="H49" s="38">
        <v>680.93333333333339</v>
      </c>
      <c r="I49" s="38">
        <v>686.7166666666667</v>
      </c>
      <c r="J49" s="38">
        <v>690.43333333333339</v>
      </c>
      <c r="K49" s="31">
        <v>683</v>
      </c>
      <c r="L49" s="31">
        <v>673.5</v>
      </c>
      <c r="M49" s="31">
        <v>4.1739899999999999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816.65</v>
      </c>
      <c r="D50" s="38">
        <v>817.85</v>
      </c>
      <c r="E50" s="38">
        <v>812.30000000000007</v>
      </c>
      <c r="F50" s="38">
        <v>807.95</v>
      </c>
      <c r="G50" s="38">
        <v>802.40000000000009</v>
      </c>
      <c r="H50" s="38">
        <v>822.2</v>
      </c>
      <c r="I50" s="38">
        <v>827.75</v>
      </c>
      <c r="J50" s="38">
        <v>832.1</v>
      </c>
      <c r="K50" s="31">
        <v>823.4</v>
      </c>
      <c r="L50" s="31">
        <v>813.5</v>
      </c>
      <c r="M50" s="31">
        <v>5.6828799999999999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872.2</v>
      </c>
      <c r="D51" s="38">
        <v>869.80000000000007</v>
      </c>
      <c r="E51" s="38">
        <v>866.00000000000011</v>
      </c>
      <c r="F51" s="38">
        <v>859.80000000000007</v>
      </c>
      <c r="G51" s="38">
        <v>856.00000000000011</v>
      </c>
      <c r="H51" s="38">
        <v>876.00000000000011</v>
      </c>
      <c r="I51" s="38">
        <v>879.80000000000007</v>
      </c>
      <c r="J51" s="38">
        <v>886.00000000000011</v>
      </c>
      <c r="K51" s="31">
        <v>873.6</v>
      </c>
      <c r="L51" s="31">
        <v>863.6</v>
      </c>
      <c r="M51" s="31">
        <v>62.726489999999998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85.05</v>
      </c>
      <c r="D52" s="38">
        <v>85.11666666666666</v>
      </c>
      <c r="E52" s="38">
        <v>84.433333333333323</v>
      </c>
      <c r="F52" s="38">
        <v>83.816666666666663</v>
      </c>
      <c r="G52" s="38">
        <v>83.133333333333326</v>
      </c>
      <c r="H52" s="38">
        <v>85.73333333333332</v>
      </c>
      <c r="I52" s="38">
        <v>86.416666666666657</v>
      </c>
      <c r="J52" s="38">
        <v>87.033333333333317</v>
      </c>
      <c r="K52" s="31">
        <v>85.8</v>
      </c>
      <c r="L52" s="31">
        <v>84.5</v>
      </c>
      <c r="M52" s="31">
        <v>143.68143000000001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245</v>
      </c>
      <c r="D53" s="38">
        <v>244.78333333333333</v>
      </c>
      <c r="E53" s="38">
        <v>243.76666666666665</v>
      </c>
      <c r="F53" s="38">
        <v>242.53333333333333</v>
      </c>
      <c r="G53" s="38">
        <v>241.51666666666665</v>
      </c>
      <c r="H53" s="38">
        <v>246.01666666666665</v>
      </c>
      <c r="I53" s="38">
        <v>247.03333333333336</v>
      </c>
      <c r="J53" s="38">
        <v>248.26666666666665</v>
      </c>
      <c r="K53" s="31">
        <v>245.8</v>
      </c>
      <c r="L53" s="31">
        <v>243.55</v>
      </c>
      <c r="M53" s="31">
        <v>27.27619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18721.45</v>
      </c>
      <c r="D54" s="38">
        <v>18673.816666666666</v>
      </c>
      <c r="E54" s="38">
        <v>18557.633333333331</v>
      </c>
      <c r="F54" s="38">
        <v>18393.816666666666</v>
      </c>
      <c r="G54" s="38">
        <v>18277.633333333331</v>
      </c>
      <c r="H54" s="38">
        <v>18837.633333333331</v>
      </c>
      <c r="I54" s="38">
        <v>18953.816666666666</v>
      </c>
      <c r="J54" s="38">
        <v>19117.633333333331</v>
      </c>
      <c r="K54" s="31">
        <v>18790</v>
      </c>
      <c r="L54" s="31">
        <v>18510</v>
      </c>
      <c r="M54" s="31">
        <v>0.25509999999999999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365.4</v>
      </c>
      <c r="D55" s="38">
        <v>363.8</v>
      </c>
      <c r="E55" s="38">
        <v>360.8</v>
      </c>
      <c r="F55" s="38">
        <v>356.2</v>
      </c>
      <c r="G55" s="38">
        <v>353.2</v>
      </c>
      <c r="H55" s="38">
        <v>368.40000000000003</v>
      </c>
      <c r="I55" s="38">
        <v>371.40000000000003</v>
      </c>
      <c r="J55" s="38">
        <v>376.00000000000006</v>
      </c>
      <c r="K55" s="31">
        <v>366.8</v>
      </c>
      <c r="L55" s="31">
        <v>359.2</v>
      </c>
      <c r="M55" s="31">
        <v>35.833860000000001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4992.1499999999996</v>
      </c>
      <c r="D56" s="38">
        <v>4990.6666666666661</v>
      </c>
      <c r="E56" s="38">
        <v>4961.3833333333323</v>
      </c>
      <c r="F56" s="38">
        <v>4930.6166666666659</v>
      </c>
      <c r="G56" s="38">
        <v>4901.3333333333321</v>
      </c>
      <c r="H56" s="38">
        <v>5021.4333333333325</v>
      </c>
      <c r="I56" s="38">
        <v>5050.7166666666653</v>
      </c>
      <c r="J56" s="38">
        <v>5081.4833333333327</v>
      </c>
      <c r="K56" s="31">
        <v>5019.95</v>
      </c>
      <c r="L56" s="31">
        <v>4959.8999999999996</v>
      </c>
      <c r="M56" s="31">
        <v>2.5381399999999998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296.60000000000002</v>
      </c>
      <c r="D57" s="38">
        <v>297.3</v>
      </c>
      <c r="E57" s="38">
        <v>294.90000000000003</v>
      </c>
      <c r="F57" s="38">
        <v>293.20000000000005</v>
      </c>
      <c r="G57" s="38">
        <v>290.80000000000007</v>
      </c>
      <c r="H57" s="38">
        <v>299</v>
      </c>
      <c r="I57" s="38">
        <v>301.39999999999998</v>
      </c>
      <c r="J57" s="38">
        <v>303.09999999999997</v>
      </c>
      <c r="K57" s="31">
        <v>299.7</v>
      </c>
      <c r="L57" s="31">
        <v>295.60000000000002</v>
      </c>
      <c r="M57" s="31">
        <v>52.450620000000001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374.45</v>
      </c>
      <c r="D58" s="38">
        <v>374.51666666666665</v>
      </c>
      <c r="E58" s="38">
        <v>371.23333333333329</v>
      </c>
      <c r="F58" s="38">
        <v>368.01666666666665</v>
      </c>
      <c r="G58" s="38">
        <v>364.73333333333329</v>
      </c>
      <c r="H58" s="38">
        <v>377.73333333333329</v>
      </c>
      <c r="I58" s="38">
        <v>381.01666666666659</v>
      </c>
      <c r="J58" s="38">
        <v>384.23333333333329</v>
      </c>
      <c r="K58" s="31">
        <v>377.8</v>
      </c>
      <c r="L58" s="31">
        <v>371.3</v>
      </c>
      <c r="M58" s="31">
        <v>6.4852100000000004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1127.5</v>
      </c>
      <c r="D59" s="38">
        <v>1118.2</v>
      </c>
      <c r="E59" s="38">
        <v>1105.25</v>
      </c>
      <c r="F59" s="38">
        <v>1083</v>
      </c>
      <c r="G59" s="38">
        <v>1070.05</v>
      </c>
      <c r="H59" s="38">
        <v>1140.45</v>
      </c>
      <c r="I59" s="38">
        <v>1153.4000000000003</v>
      </c>
      <c r="J59" s="38">
        <v>1175.6500000000001</v>
      </c>
      <c r="K59" s="31">
        <v>1131.1500000000001</v>
      </c>
      <c r="L59" s="31">
        <v>1095.95</v>
      </c>
      <c r="M59" s="31">
        <v>24.803249999999998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1009.9</v>
      </c>
      <c r="D60" s="38">
        <v>1010.8166666666666</v>
      </c>
      <c r="E60" s="38">
        <v>1003.1333333333332</v>
      </c>
      <c r="F60" s="38">
        <v>996.36666666666656</v>
      </c>
      <c r="G60" s="38">
        <v>988.68333333333317</v>
      </c>
      <c r="H60" s="38">
        <v>1017.5833333333333</v>
      </c>
      <c r="I60" s="38">
        <v>1025.2666666666667</v>
      </c>
      <c r="J60" s="38">
        <v>1032.0333333333333</v>
      </c>
      <c r="K60" s="31">
        <v>1018.5</v>
      </c>
      <c r="L60" s="31">
        <v>1004.05</v>
      </c>
      <c r="M60" s="31">
        <v>16.532119999999999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227.25</v>
      </c>
      <c r="D61" s="38">
        <v>226.35</v>
      </c>
      <c r="E61" s="38">
        <v>225.04999999999998</v>
      </c>
      <c r="F61" s="38">
        <v>222.85</v>
      </c>
      <c r="G61" s="38">
        <v>221.54999999999998</v>
      </c>
      <c r="H61" s="38">
        <v>228.54999999999998</v>
      </c>
      <c r="I61" s="38">
        <v>229.85</v>
      </c>
      <c r="J61" s="38">
        <v>232.04999999999998</v>
      </c>
      <c r="K61" s="31">
        <v>227.65</v>
      </c>
      <c r="L61" s="31">
        <v>224.15</v>
      </c>
      <c r="M61" s="31">
        <v>195.12531000000001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4668.8999999999996</v>
      </c>
      <c r="D62" s="38">
        <v>4685.166666666667</v>
      </c>
      <c r="E62" s="38">
        <v>4632.7333333333336</v>
      </c>
      <c r="F62" s="38">
        <v>4596.5666666666666</v>
      </c>
      <c r="G62" s="38">
        <v>4544.1333333333332</v>
      </c>
      <c r="H62" s="38">
        <v>4721.3333333333339</v>
      </c>
      <c r="I62" s="38">
        <v>4773.7666666666664</v>
      </c>
      <c r="J62" s="38">
        <v>4809.9333333333343</v>
      </c>
      <c r="K62" s="31">
        <v>4737.6000000000004</v>
      </c>
      <c r="L62" s="31">
        <v>4649</v>
      </c>
      <c r="M62" s="31">
        <v>2.6534300000000002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1688.25</v>
      </c>
      <c r="D63" s="38">
        <v>1690.4166666666667</v>
      </c>
      <c r="E63" s="38">
        <v>1675.8333333333335</v>
      </c>
      <c r="F63" s="38">
        <v>1663.4166666666667</v>
      </c>
      <c r="G63" s="38">
        <v>1648.8333333333335</v>
      </c>
      <c r="H63" s="38">
        <v>1702.8333333333335</v>
      </c>
      <c r="I63" s="38">
        <v>1717.416666666667</v>
      </c>
      <c r="J63" s="38">
        <v>1729.8333333333335</v>
      </c>
      <c r="K63" s="31">
        <v>1705</v>
      </c>
      <c r="L63" s="31">
        <v>1678</v>
      </c>
      <c r="M63" s="31">
        <v>3.46576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657.1</v>
      </c>
      <c r="D64" s="38">
        <v>653.88333333333333</v>
      </c>
      <c r="E64" s="38">
        <v>649.4666666666667</v>
      </c>
      <c r="F64" s="38">
        <v>641.83333333333337</v>
      </c>
      <c r="G64" s="38">
        <v>637.41666666666674</v>
      </c>
      <c r="H64" s="38">
        <v>661.51666666666665</v>
      </c>
      <c r="I64" s="38">
        <v>665.93333333333339</v>
      </c>
      <c r="J64" s="38">
        <v>673.56666666666661</v>
      </c>
      <c r="K64" s="31">
        <v>658.3</v>
      </c>
      <c r="L64" s="31">
        <v>646.25</v>
      </c>
      <c r="M64" s="31">
        <v>6.1830299999999996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941.75</v>
      </c>
      <c r="D65" s="38">
        <v>940.08333333333337</v>
      </c>
      <c r="E65" s="38">
        <v>935.16666666666674</v>
      </c>
      <c r="F65" s="38">
        <v>928.58333333333337</v>
      </c>
      <c r="G65" s="38">
        <v>923.66666666666674</v>
      </c>
      <c r="H65" s="38">
        <v>946.66666666666674</v>
      </c>
      <c r="I65" s="38">
        <v>951.58333333333348</v>
      </c>
      <c r="J65" s="38">
        <v>958.16666666666674</v>
      </c>
      <c r="K65" s="31">
        <v>945</v>
      </c>
      <c r="L65" s="31">
        <v>933.5</v>
      </c>
      <c r="M65" s="31">
        <v>3.9600300000000002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287.60000000000002</v>
      </c>
      <c r="D66" s="38">
        <v>288.53333333333336</v>
      </c>
      <c r="E66" s="38">
        <v>285.56666666666672</v>
      </c>
      <c r="F66" s="38">
        <v>283.53333333333336</v>
      </c>
      <c r="G66" s="38">
        <v>280.56666666666672</v>
      </c>
      <c r="H66" s="38">
        <v>290.56666666666672</v>
      </c>
      <c r="I66" s="38">
        <v>293.5333333333333</v>
      </c>
      <c r="J66" s="38">
        <v>295.56666666666672</v>
      </c>
      <c r="K66" s="31">
        <v>291.5</v>
      </c>
      <c r="L66" s="31">
        <v>286.5</v>
      </c>
      <c r="M66" s="31">
        <v>19.13449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1911</v>
      </c>
      <c r="D67" s="38">
        <v>1904.2166666666665</v>
      </c>
      <c r="E67" s="38">
        <v>1879.4333333333329</v>
      </c>
      <c r="F67" s="38">
        <v>1847.8666666666666</v>
      </c>
      <c r="G67" s="38">
        <v>1823.083333333333</v>
      </c>
      <c r="H67" s="38">
        <v>1935.7833333333328</v>
      </c>
      <c r="I67" s="38">
        <v>1960.5666666666662</v>
      </c>
      <c r="J67" s="38">
        <v>1992.1333333333328</v>
      </c>
      <c r="K67" s="31">
        <v>1929</v>
      </c>
      <c r="L67" s="31">
        <v>1872.65</v>
      </c>
      <c r="M67" s="31">
        <v>6.0899799999999997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574.1</v>
      </c>
      <c r="D68" s="38">
        <v>572.9</v>
      </c>
      <c r="E68" s="38">
        <v>569.9</v>
      </c>
      <c r="F68" s="38">
        <v>565.70000000000005</v>
      </c>
      <c r="G68" s="38">
        <v>562.70000000000005</v>
      </c>
      <c r="H68" s="38">
        <v>577.09999999999991</v>
      </c>
      <c r="I68" s="38">
        <v>580.09999999999991</v>
      </c>
      <c r="J68" s="38">
        <v>584.29999999999984</v>
      </c>
      <c r="K68" s="31">
        <v>575.9</v>
      </c>
      <c r="L68" s="31">
        <v>568.70000000000005</v>
      </c>
      <c r="M68" s="31">
        <v>21.95767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2219.5500000000002</v>
      </c>
      <c r="D69" s="38">
        <v>2209.1833333333334</v>
      </c>
      <c r="E69" s="38">
        <v>2179.3666666666668</v>
      </c>
      <c r="F69" s="38">
        <v>2139.1833333333334</v>
      </c>
      <c r="G69" s="38">
        <v>2109.3666666666668</v>
      </c>
      <c r="H69" s="38">
        <v>2249.3666666666668</v>
      </c>
      <c r="I69" s="38">
        <v>2279.1833333333334</v>
      </c>
      <c r="J69" s="38">
        <v>2319.3666666666668</v>
      </c>
      <c r="K69" s="31">
        <v>2239</v>
      </c>
      <c r="L69" s="31">
        <v>2169</v>
      </c>
      <c r="M69" s="31">
        <v>4.9743199999999996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2177.1999999999998</v>
      </c>
      <c r="D70" s="38">
        <v>2188.5333333333333</v>
      </c>
      <c r="E70" s="38">
        <v>2161.1666666666665</v>
      </c>
      <c r="F70" s="38">
        <v>2145.1333333333332</v>
      </c>
      <c r="G70" s="38">
        <v>2117.7666666666664</v>
      </c>
      <c r="H70" s="38">
        <v>2204.5666666666666</v>
      </c>
      <c r="I70" s="38">
        <v>2231.9333333333334</v>
      </c>
      <c r="J70" s="38">
        <v>2247.9666666666667</v>
      </c>
      <c r="K70" s="31">
        <v>2215.9</v>
      </c>
      <c r="L70" s="31">
        <v>2172.5</v>
      </c>
      <c r="M70" s="31">
        <v>2.63598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386.85</v>
      </c>
      <c r="D71" s="38">
        <v>386.31666666666666</v>
      </c>
      <c r="E71" s="38">
        <v>380.38333333333333</v>
      </c>
      <c r="F71" s="38">
        <v>373.91666666666669</v>
      </c>
      <c r="G71" s="38">
        <v>367.98333333333335</v>
      </c>
      <c r="H71" s="38">
        <v>392.7833333333333</v>
      </c>
      <c r="I71" s="38">
        <v>398.71666666666658</v>
      </c>
      <c r="J71" s="38">
        <v>405.18333333333328</v>
      </c>
      <c r="K71" s="31">
        <v>392.25</v>
      </c>
      <c r="L71" s="31">
        <v>379.85</v>
      </c>
      <c r="M71" s="31">
        <v>15.07281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188.5</v>
      </c>
      <c r="D72" s="38">
        <v>188.76666666666665</v>
      </c>
      <c r="E72" s="38">
        <v>184.1333333333333</v>
      </c>
      <c r="F72" s="38">
        <v>179.76666666666665</v>
      </c>
      <c r="G72" s="38">
        <v>175.1333333333333</v>
      </c>
      <c r="H72" s="38">
        <v>193.1333333333333</v>
      </c>
      <c r="I72" s="38">
        <v>197.76666666666662</v>
      </c>
      <c r="J72" s="38">
        <v>202.1333333333333</v>
      </c>
      <c r="K72" s="31">
        <v>193.4</v>
      </c>
      <c r="L72" s="31">
        <v>184.4</v>
      </c>
      <c r="M72" s="31">
        <v>10.99147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3601.55</v>
      </c>
      <c r="D73" s="38">
        <v>3606.1</v>
      </c>
      <c r="E73" s="38">
        <v>3580.5</v>
      </c>
      <c r="F73" s="38">
        <v>3559.4500000000003</v>
      </c>
      <c r="G73" s="38">
        <v>3533.8500000000004</v>
      </c>
      <c r="H73" s="38">
        <v>3627.1499999999996</v>
      </c>
      <c r="I73" s="38">
        <v>3652.7499999999991</v>
      </c>
      <c r="J73" s="38">
        <v>3673.7999999999993</v>
      </c>
      <c r="K73" s="31">
        <v>3631.7</v>
      </c>
      <c r="L73" s="31">
        <v>3585.05</v>
      </c>
      <c r="M73" s="31">
        <v>4.5400999999999998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4361.95</v>
      </c>
      <c r="D74" s="38">
        <v>4379.6000000000004</v>
      </c>
      <c r="E74" s="38">
        <v>4332.2000000000007</v>
      </c>
      <c r="F74" s="38">
        <v>4302.4500000000007</v>
      </c>
      <c r="G74" s="38">
        <v>4255.0500000000011</v>
      </c>
      <c r="H74" s="38">
        <v>4409.3500000000004</v>
      </c>
      <c r="I74" s="38">
        <v>4456.75</v>
      </c>
      <c r="J74" s="38">
        <v>4486.5</v>
      </c>
      <c r="K74" s="31">
        <v>4427</v>
      </c>
      <c r="L74" s="31">
        <v>4349.8500000000004</v>
      </c>
      <c r="M74" s="31">
        <v>4.4984400000000004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485.9</v>
      </c>
      <c r="D75" s="38">
        <v>485.83333333333331</v>
      </c>
      <c r="E75" s="38">
        <v>483.66666666666663</v>
      </c>
      <c r="F75" s="38">
        <v>481.43333333333334</v>
      </c>
      <c r="G75" s="38">
        <v>479.26666666666665</v>
      </c>
      <c r="H75" s="38">
        <v>488.06666666666661</v>
      </c>
      <c r="I75" s="38">
        <v>490.23333333333323</v>
      </c>
      <c r="J75" s="38">
        <v>492.46666666666658</v>
      </c>
      <c r="K75" s="31">
        <v>488</v>
      </c>
      <c r="L75" s="31">
        <v>483.6</v>
      </c>
      <c r="M75" s="31">
        <v>23.833839999999999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3963.6</v>
      </c>
      <c r="D76" s="38">
        <v>3934.5500000000006</v>
      </c>
      <c r="E76" s="38">
        <v>3881.1000000000013</v>
      </c>
      <c r="F76" s="38">
        <v>3798.6000000000008</v>
      </c>
      <c r="G76" s="38">
        <v>3745.1500000000015</v>
      </c>
      <c r="H76" s="38">
        <v>4017.0500000000011</v>
      </c>
      <c r="I76" s="38">
        <v>4070.5000000000009</v>
      </c>
      <c r="J76" s="38">
        <v>4153.0000000000009</v>
      </c>
      <c r="K76" s="31">
        <v>3988</v>
      </c>
      <c r="L76" s="31">
        <v>3852.05</v>
      </c>
      <c r="M76" s="31">
        <v>4.78728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5107.8500000000004</v>
      </c>
      <c r="D77" s="38">
        <v>5077.2</v>
      </c>
      <c r="E77" s="38">
        <v>5035</v>
      </c>
      <c r="F77" s="38">
        <v>4962.1500000000005</v>
      </c>
      <c r="G77" s="38">
        <v>4919.9500000000007</v>
      </c>
      <c r="H77" s="38">
        <v>5150.0499999999993</v>
      </c>
      <c r="I77" s="38">
        <v>5192.2499999999982</v>
      </c>
      <c r="J77" s="38">
        <v>5265.0999999999985</v>
      </c>
      <c r="K77" s="31">
        <v>5119.3999999999996</v>
      </c>
      <c r="L77" s="31">
        <v>5004.3500000000004</v>
      </c>
      <c r="M77" s="31">
        <v>8.8526799999999994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3544.85</v>
      </c>
      <c r="D78" s="38">
        <v>3550.8833333333332</v>
      </c>
      <c r="E78" s="38">
        <v>3531.8666666666663</v>
      </c>
      <c r="F78" s="38">
        <v>3518.8833333333332</v>
      </c>
      <c r="G78" s="38">
        <v>3499.8666666666663</v>
      </c>
      <c r="H78" s="38">
        <v>3563.8666666666663</v>
      </c>
      <c r="I78" s="38">
        <v>3582.8833333333328</v>
      </c>
      <c r="J78" s="38">
        <v>3595.8666666666663</v>
      </c>
      <c r="K78" s="31">
        <v>3569.9</v>
      </c>
      <c r="L78" s="31">
        <v>3537.9</v>
      </c>
      <c r="M78" s="31">
        <v>6.57118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2195.25</v>
      </c>
      <c r="D79" s="38">
        <v>2198.5666666666666</v>
      </c>
      <c r="E79" s="38">
        <v>2182.1833333333334</v>
      </c>
      <c r="F79" s="38">
        <v>2169.1166666666668</v>
      </c>
      <c r="G79" s="38">
        <v>2152.7333333333336</v>
      </c>
      <c r="H79" s="38">
        <v>2211.6333333333332</v>
      </c>
      <c r="I79" s="38">
        <v>2228.0166666666664</v>
      </c>
      <c r="J79" s="38">
        <v>2241.083333333333</v>
      </c>
      <c r="K79" s="31">
        <v>2214.9499999999998</v>
      </c>
      <c r="L79" s="31">
        <v>2185.5</v>
      </c>
      <c r="M79" s="31">
        <v>2.3188300000000002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122.15</v>
      </c>
      <c r="D80" s="38">
        <v>122.68333333333334</v>
      </c>
      <c r="E80" s="38">
        <v>121.11666666666667</v>
      </c>
      <c r="F80" s="38">
        <v>120.08333333333334</v>
      </c>
      <c r="G80" s="38">
        <v>118.51666666666668</v>
      </c>
      <c r="H80" s="38">
        <v>123.71666666666667</v>
      </c>
      <c r="I80" s="38">
        <v>125.28333333333333</v>
      </c>
      <c r="J80" s="38">
        <v>126.31666666666666</v>
      </c>
      <c r="K80" s="31">
        <v>124.25</v>
      </c>
      <c r="L80" s="31">
        <v>121.65</v>
      </c>
      <c r="M80" s="31">
        <v>271.33501999999999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2955</v>
      </c>
      <c r="D81" s="38">
        <v>2975.6666666666665</v>
      </c>
      <c r="E81" s="38">
        <v>2921.333333333333</v>
      </c>
      <c r="F81" s="38">
        <v>2887.6666666666665</v>
      </c>
      <c r="G81" s="38">
        <v>2833.333333333333</v>
      </c>
      <c r="H81" s="38">
        <v>3009.333333333333</v>
      </c>
      <c r="I81" s="38">
        <v>3063.6666666666661</v>
      </c>
      <c r="J81" s="38">
        <v>3097.333333333333</v>
      </c>
      <c r="K81" s="31">
        <v>3030</v>
      </c>
      <c r="L81" s="31">
        <v>2942</v>
      </c>
      <c r="M81" s="31">
        <v>0.83357000000000003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305.05</v>
      </c>
      <c r="D82" s="38">
        <v>305.46666666666664</v>
      </c>
      <c r="E82" s="38">
        <v>302.98333333333329</v>
      </c>
      <c r="F82" s="38">
        <v>300.91666666666663</v>
      </c>
      <c r="G82" s="38">
        <v>298.43333333333328</v>
      </c>
      <c r="H82" s="38">
        <v>307.5333333333333</v>
      </c>
      <c r="I82" s="38">
        <v>310.01666666666665</v>
      </c>
      <c r="J82" s="38">
        <v>312.08333333333331</v>
      </c>
      <c r="K82" s="31">
        <v>307.95</v>
      </c>
      <c r="L82" s="31">
        <v>303.39999999999998</v>
      </c>
      <c r="M82" s="31">
        <v>7.6247699999999998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103.8</v>
      </c>
      <c r="D83" s="38">
        <v>104.05</v>
      </c>
      <c r="E83" s="38">
        <v>103.25</v>
      </c>
      <c r="F83" s="38">
        <v>102.7</v>
      </c>
      <c r="G83" s="38">
        <v>101.9</v>
      </c>
      <c r="H83" s="38">
        <v>104.6</v>
      </c>
      <c r="I83" s="38">
        <v>105.39999999999998</v>
      </c>
      <c r="J83" s="38">
        <v>105.94999999999999</v>
      </c>
      <c r="K83" s="31">
        <v>104.85</v>
      </c>
      <c r="L83" s="31">
        <v>103.5</v>
      </c>
      <c r="M83" s="31">
        <v>142.46541999999999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1065.1500000000001</v>
      </c>
      <c r="D84" s="38">
        <v>1055.9666666666667</v>
      </c>
      <c r="E84" s="38">
        <v>1026.1833333333334</v>
      </c>
      <c r="F84" s="38">
        <v>987.2166666666667</v>
      </c>
      <c r="G84" s="38">
        <v>957.43333333333339</v>
      </c>
      <c r="H84" s="38">
        <v>1094.9333333333334</v>
      </c>
      <c r="I84" s="38">
        <v>1124.7166666666667</v>
      </c>
      <c r="J84" s="38">
        <v>1163.6833333333334</v>
      </c>
      <c r="K84" s="31">
        <v>1085.75</v>
      </c>
      <c r="L84" s="31">
        <v>1017</v>
      </c>
      <c r="M84" s="31">
        <v>26.65391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1069.0999999999999</v>
      </c>
      <c r="D85" s="38">
        <v>1060.6000000000001</v>
      </c>
      <c r="E85" s="38">
        <v>1039.7000000000003</v>
      </c>
      <c r="F85" s="38">
        <v>1010.3000000000002</v>
      </c>
      <c r="G85" s="38">
        <v>989.40000000000032</v>
      </c>
      <c r="H85" s="38">
        <v>1090.0000000000002</v>
      </c>
      <c r="I85" s="38">
        <v>1110.9000000000003</v>
      </c>
      <c r="J85" s="38">
        <v>1140.3000000000002</v>
      </c>
      <c r="K85" s="31">
        <v>1081.5</v>
      </c>
      <c r="L85" s="31">
        <v>1031.2</v>
      </c>
      <c r="M85" s="31">
        <v>27.614940000000001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1583.1</v>
      </c>
      <c r="D86" s="38">
        <v>1580.5166666666664</v>
      </c>
      <c r="E86" s="38">
        <v>1565.7333333333329</v>
      </c>
      <c r="F86" s="38">
        <v>1548.3666666666666</v>
      </c>
      <c r="G86" s="38">
        <v>1533.583333333333</v>
      </c>
      <c r="H86" s="38">
        <v>1597.8833333333328</v>
      </c>
      <c r="I86" s="38">
        <v>1612.6666666666665</v>
      </c>
      <c r="J86" s="38">
        <v>1630.0333333333326</v>
      </c>
      <c r="K86" s="31">
        <v>1595.3</v>
      </c>
      <c r="L86" s="31">
        <v>1563.15</v>
      </c>
      <c r="M86" s="31">
        <v>8.6686800000000002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1743.1</v>
      </c>
      <c r="D87" s="38">
        <v>1743.9333333333334</v>
      </c>
      <c r="E87" s="38">
        <v>1733.1666666666667</v>
      </c>
      <c r="F87" s="38">
        <v>1723.2333333333333</v>
      </c>
      <c r="G87" s="38">
        <v>1712.4666666666667</v>
      </c>
      <c r="H87" s="38">
        <v>1753.8666666666668</v>
      </c>
      <c r="I87" s="38">
        <v>1764.6333333333332</v>
      </c>
      <c r="J87" s="38">
        <v>1774.5666666666668</v>
      </c>
      <c r="K87" s="31">
        <v>1754.7</v>
      </c>
      <c r="L87" s="31">
        <v>1734</v>
      </c>
      <c r="M87" s="31">
        <v>10.26615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467.4</v>
      </c>
      <c r="D88" s="38">
        <v>467.35000000000008</v>
      </c>
      <c r="E88" s="38">
        <v>464.90000000000015</v>
      </c>
      <c r="F88" s="38">
        <v>462.40000000000009</v>
      </c>
      <c r="G88" s="38">
        <v>459.95000000000016</v>
      </c>
      <c r="H88" s="38">
        <v>469.85000000000014</v>
      </c>
      <c r="I88" s="38">
        <v>472.30000000000007</v>
      </c>
      <c r="J88" s="38">
        <v>474.80000000000013</v>
      </c>
      <c r="K88" s="31">
        <v>469.8</v>
      </c>
      <c r="L88" s="31">
        <v>464.85</v>
      </c>
      <c r="M88" s="31">
        <v>20.281179999999999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3721.9</v>
      </c>
      <c r="D89" s="38">
        <v>3710.9666666666667</v>
      </c>
      <c r="E89" s="38">
        <v>3676.9333333333334</v>
      </c>
      <c r="F89" s="38">
        <v>3631.9666666666667</v>
      </c>
      <c r="G89" s="38">
        <v>3597.9333333333334</v>
      </c>
      <c r="H89" s="38">
        <v>3755.9333333333334</v>
      </c>
      <c r="I89" s="38">
        <v>3789.9666666666672</v>
      </c>
      <c r="J89" s="38">
        <v>3834.9333333333334</v>
      </c>
      <c r="K89" s="31">
        <v>3745</v>
      </c>
      <c r="L89" s="31">
        <v>3666</v>
      </c>
      <c r="M89" s="31">
        <v>17.660329999999998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1289.45</v>
      </c>
      <c r="D90" s="38">
        <v>1290.1333333333332</v>
      </c>
      <c r="E90" s="38">
        <v>1280.2666666666664</v>
      </c>
      <c r="F90" s="38">
        <v>1271.0833333333333</v>
      </c>
      <c r="G90" s="38">
        <v>1261.2166666666665</v>
      </c>
      <c r="H90" s="38">
        <v>1299.3166666666664</v>
      </c>
      <c r="I90" s="38">
        <v>1309.1833333333332</v>
      </c>
      <c r="J90" s="38">
        <v>1318.3666666666663</v>
      </c>
      <c r="K90" s="31">
        <v>1300</v>
      </c>
      <c r="L90" s="31">
        <v>1280.95</v>
      </c>
      <c r="M90" s="31">
        <v>11.72777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1170.25</v>
      </c>
      <c r="D91" s="38">
        <v>1170.2333333333333</v>
      </c>
      <c r="E91" s="38">
        <v>1166.5166666666667</v>
      </c>
      <c r="F91" s="38">
        <v>1162.7833333333333</v>
      </c>
      <c r="G91" s="38">
        <v>1159.0666666666666</v>
      </c>
      <c r="H91" s="38">
        <v>1173.9666666666667</v>
      </c>
      <c r="I91" s="38">
        <v>1177.6833333333334</v>
      </c>
      <c r="J91" s="38">
        <v>1181.4166666666667</v>
      </c>
      <c r="K91" s="31">
        <v>1173.95</v>
      </c>
      <c r="L91" s="31">
        <v>1166.5</v>
      </c>
      <c r="M91" s="31">
        <v>14.24076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2779</v>
      </c>
      <c r="D92" s="38">
        <v>2775</v>
      </c>
      <c r="E92" s="38">
        <v>2765</v>
      </c>
      <c r="F92" s="38">
        <v>2751</v>
      </c>
      <c r="G92" s="38">
        <v>2741</v>
      </c>
      <c r="H92" s="38">
        <v>2789</v>
      </c>
      <c r="I92" s="38">
        <v>2799</v>
      </c>
      <c r="J92" s="38">
        <v>2813</v>
      </c>
      <c r="K92" s="31">
        <v>2785</v>
      </c>
      <c r="L92" s="31">
        <v>2761</v>
      </c>
      <c r="M92" s="31">
        <v>67.77176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2050</v>
      </c>
      <c r="D93" s="38">
        <v>2054</v>
      </c>
      <c r="E93" s="38">
        <v>2036</v>
      </c>
      <c r="F93" s="38">
        <v>2022</v>
      </c>
      <c r="G93" s="38">
        <v>2004</v>
      </c>
      <c r="H93" s="38">
        <v>2068</v>
      </c>
      <c r="I93" s="38">
        <v>2086</v>
      </c>
      <c r="J93" s="38">
        <v>2100</v>
      </c>
      <c r="K93" s="31">
        <v>2072</v>
      </c>
      <c r="L93" s="31">
        <v>2040</v>
      </c>
      <c r="M93" s="31">
        <v>5.3310899999999997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1676.15</v>
      </c>
      <c r="D94" s="38">
        <v>1672.1833333333334</v>
      </c>
      <c r="E94" s="38">
        <v>1664.4666666666667</v>
      </c>
      <c r="F94" s="38">
        <v>1652.7833333333333</v>
      </c>
      <c r="G94" s="38">
        <v>1645.0666666666666</v>
      </c>
      <c r="H94" s="38">
        <v>1683.8666666666668</v>
      </c>
      <c r="I94" s="38">
        <v>1691.5833333333335</v>
      </c>
      <c r="J94" s="38">
        <v>1703.2666666666669</v>
      </c>
      <c r="K94" s="31">
        <v>1679.9</v>
      </c>
      <c r="L94" s="31">
        <v>1660.5</v>
      </c>
      <c r="M94" s="31">
        <v>297.81475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651.95000000000005</v>
      </c>
      <c r="D95" s="38">
        <v>655.15</v>
      </c>
      <c r="E95" s="38">
        <v>638.34999999999991</v>
      </c>
      <c r="F95" s="38">
        <v>624.74999999999989</v>
      </c>
      <c r="G95" s="38">
        <v>607.94999999999982</v>
      </c>
      <c r="H95" s="38">
        <v>668.75</v>
      </c>
      <c r="I95" s="38">
        <v>685.55</v>
      </c>
      <c r="J95" s="38">
        <v>699.15000000000009</v>
      </c>
      <c r="K95" s="31">
        <v>671.95</v>
      </c>
      <c r="L95" s="31">
        <v>641.54999999999995</v>
      </c>
      <c r="M95" s="31">
        <v>219.09643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2828.75</v>
      </c>
      <c r="D96" s="38">
        <v>2828.3666666666668</v>
      </c>
      <c r="E96" s="38">
        <v>2795.3833333333337</v>
      </c>
      <c r="F96" s="38">
        <v>2762.0166666666669</v>
      </c>
      <c r="G96" s="38">
        <v>2729.0333333333338</v>
      </c>
      <c r="H96" s="38">
        <v>2861.7333333333336</v>
      </c>
      <c r="I96" s="38">
        <v>2894.7166666666672</v>
      </c>
      <c r="J96" s="38">
        <v>2928.0833333333335</v>
      </c>
      <c r="K96" s="31">
        <v>2861.35</v>
      </c>
      <c r="L96" s="31">
        <v>2795</v>
      </c>
      <c r="M96" s="31">
        <v>7.8103199999999999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420.2</v>
      </c>
      <c r="D97" s="38">
        <v>420.0333333333333</v>
      </c>
      <c r="E97" s="38">
        <v>418.51666666666659</v>
      </c>
      <c r="F97" s="38">
        <v>416.83333333333331</v>
      </c>
      <c r="G97" s="38">
        <v>415.31666666666661</v>
      </c>
      <c r="H97" s="38">
        <v>421.71666666666658</v>
      </c>
      <c r="I97" s="38">
        <v>423.23333333333323</v>
      </c>
      <c r="J97" s="38">
        <v>424.91666666666657</v>
      </c>
      <c r="K97" s="31">
        <v>421.55</v>
      </c>
      <c r="L97" s="31">
        <v>418.35</v>
      </c>
      <c r="M97" s="31">
        <v>46.134010000000004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269.10000000000002</v>
      </c>
      <c r="D98" s="38">
        <v>270.09999999999997</v>
      </c>
      <c r="E98" s="38">
        <v>265.19999999999993</v>
      </c>
      <c r="F98" s="38">
        <v>261.29999999999995</v>
      </c>
      <c r="G98" s="38">
        <v>256.39999999999992</v>
      </c>
      <c r="H98" s="38">
        <v>273.99999999999994</v>
      </c>
      <c r="I98" s="38">
        <v>278.89999999999992</v>
      </c>
      <c r="J98" s="38">
        <v>282.79999999999995</v>
      </c>
      <c r="K98" s="31">
        <v>275</v>
      </c>
      <c r="L98" s="31">
        <v>266.2</v>
      </c>
      <c r="M98" s="31">
        <v>25.003550000000001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2661.25</v>
      </c>
      <c r="D99" s="38">
        <v>2663.6166666666668</v>
      </c>
      <c r="E99" s="38">
        <v>2639.6333333333337</v>
      </c>
      <c r="F99" s="38">
        <v>2618.0166666666669</v>
      </c>
      <c r="G99" s="38">
        <v>2594.0333333333338</v>
      </c>
      <c r="H99" s="38">
        <v>2685.2333333333336</v>
      </c>
      <c r="I99" s="38">
        <v>2709.2166666666672</v>
      </c>
      <c r="J99" s="38">
        <v>2730.8333333333335</v>
      </c>
      <c r="K99" s="31">
        <v>2687.6</v>
      </c>
      <c r="L99" s="31">
        <v>2642</v>
      </c>
      <c r="M99" s="31">
        <v>13.97573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306.89999999999998</v>
      </c>
      <c r="D100" s="38">
        <v>307.38333333333333</v>
      </c>
      <c r="E100" s="38">
        <v>305.41666666666663</v>
      </c>
      <c r="F100" s="38">
        <v>303.93333333333328</v>
      </c>
      <c r="G100" s="38">
        <v>301.96666666666658</v>
      </c>
      <c r="H100" s="38">
        <v>308.86666666666667</v>
      </c>
      <c r="I100" s="38">
        <v>310.83333333333337</v>
      </c>
      <c r="J100" s="38">
        <v>312.31666666666672</v>
      </c>
      <c r="K100" s="31">
        <v>309.35000000000002</v>
      </c>
      <c r="L100" s="31">
        <v>305.89999999999998</v>
      </c>
      <c r="M100" s="31">
        <v>3.4931000000000001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41774.5</v>
      </c>
      <c r="D101" s="38">
        <v>41308.5</v>
      </c>
      <c r="E101" s="38">
        <v>40717</v>
      </c>
      <c r="F101" s="38">
        <v>39659.5</v>
      </c>
      <c r="G101" s="38">
        <v>39068</v>
      </c>
      <c r="H101" s="38">
        <v>42366</v>
      </c>
      <c r="I101" s="38">
        <v>42957.5</v>
      </c>
      <c r="J101" s="38">
        <v>44015</v>
      </c>
      <c r="K101" s="31">
        <v>41900</v>
      </c>
      <c r="L101" s="31">
        <v>40251</v>
      </c>
      <c r="M101" s="31">
        <v>0.12848999999999999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937.45</v>
      </c>
      <c r="D102" s="38">
        <v>938.58333333333337</v>
      </c>
      <c r="E102" s="38">
        <v>933.16666666666674</v>
      </c>
      <c r="F102" s="38">
        <v>928.88333333333333</v>
      </c>
      <c r="G102" s="38">
        <v>923.4666666666667</v>
      </c>
      <c r="H102" s="38">
        <v>942.86666666666679</v>
      </c>
      <c r="I102" s="38">
        <v>948.28333333333353</v>
      </c>
      <c r="J102" s="38">
        <v>952.56666666666683</v>
      </c>
      <c r="K102" s="31">
        <v>944</v>
      </c>
      <c r="L102" s="31">
        <v>934.3</v>
      </c>
      <c r="M102" s="31">
        <v>257.08001000000002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1332.7</v>
      </c>
      <c r="D103" s="38">
        <v>1328.2833333333335</v>
      </c>
      <c r="E103" s="38">
        <v>1318.616666666667</v>
      </c>
      <c r="F103" s="38">
        <v>1304.5333333333335</v>
      </c>
      <c r="G103" s="38">
        <v>1294.866666666667</v>
      </c>
      <c r="H103" s="38">
        <v>1342.366666666667</v>
      </c>
      <c r="I103" s="38">
        <v>1352.0333333333335</v>
      </c>
      <c r="J103" s="38">
        <v>1366.116666666667</v>
      </c>
      <c r="K103" s="31">
        <v>1337.95</v>
      </c>
      <c r="L103" s="31">
        <v>1314.2</v>
      </c>
      <c r="M103" s="31">
        <v>9.9985499999999998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573.20000000000005</v>
      </c>
      <c r="D104" s="38">
        <v>575.94999999999993</v>
      </c>
      <c r="E104" s="38">
        <v>568.59999999999991</v>
      </c>
      <c r="F104" s="38">
        <v>564</v>
      </c>
      <c r="G104" s="38">
        <v>556.65</v>
      </c>
      <c r="H104" s="38">
        <v>580.54999999999984</v>
      </c>
      <c r="I104" s="38">
        <v>587.9</v>
      </c>
      <c r="J104" s="38">
        <v>592.49999999999977</v>
      </c>
      <c r="K104" s="31">
        <v>583.29999999999995</v>
      </c>
      <c r="L104" s="31">
        <v>571.35</v>
      </c>
      <c r="M104" s="31">
        <v>15.829549999999999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7.45</v>
      </c>
      <c r="D105" s="38">
        <v>7.5166666666666666</v>
      </c>
      <c r="E105" s="38">
        <v>7.333333333333333</v>
      </c>
      <c r="F105" s="38">
        <v>7.2166666666666668</v>
      </c>
      <c r="G105" s="38">
        <v>7.0333333333333332</v>
      </c>
      <c r="H105" s="38">
        <v>7.6333333333333329</v>
      </c>
      <c r="I105" s="38">
        <v>7.8166666666666664</v>
      </c>
      <c r="J105" s="38">
        <v>7.9333333333333327</v>
      </c>
      <c r="K105" s="31">
        <v>7.7</v>
      </c>
      <c r="L105" s="31">
        <v>7.4</v>
      </c>
      <c r="M105" s="31">
        <v>1629.32638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79.7</v>
      </c>
      <c r="D106" s="38">
        <v>79.100000000000009</v>
      </c>
      <c r="E106" s="38">
        <v>78.100000000000023</v>
      </c>
      <c r="F106" s="38">
        <v>76.500000000000014</v>
      </c>
      <c r="G106" s="38">
        <v>75.500000000000028</v>
      </c>
      <c r="H106" s="38">
        <v>80.700000000000017</v>
      </c>
      <c r="I106" s="38">
        <v>81.699999999999989</v>
      </c>
      <c r="J106" s="38">
        <v>83.300000000000011</v>
      </c>
      <c r="K106" s="31">
        <v>80.099999999999994</v>
      </c>
      <c r="L106" s="31">
        <v>77.5</v>
      </c>
      <c r="M106" s="31">
        <v>507.80871000000002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475.25</v>
      </c>
      <c r="D107" s="38">
        <v>474.91666666666669</v>
      </c>
      <c r="E107" s="38">
        <v>471.38333333333338</v>
      </c>
      <c r="F107" s="38">
        <v>467.51666666666671</v>
      </c>
      <c r="G107" s="38">
        <v>463.98333333333341</v>
      </c>
      <c r="H107" s="38">
        <v>478.78333333333336</v>
      </c>
      <c r="I107" s="38">
        <v>482.31666666666666</v>
      </c>
      <c r="J107" s="38">
        <v>486.18333333333334</v>
      </c>
      <c r="K107" s="31">
        <v>478.45</v>
      </c>
      <c r="L107" s="31">
        <v>471.05</v>
      </c>
      <c r="M107" s="31">
        <v>11.02957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396.45</v>
      </c>
      <c r="D108" s="38">
        <v>393.01666666666671</v>
      </c>
      <c r="E108" s="38">
        <v>387.78333333333342</v>
      </c>
      <c r="F108" s="38">
        <v>379.11666666666673</v>
      </c>
      <c r="G108" s="38">
        <v>373.88333333333344</v>
      </c>
      <c r="H108" s="38">
        <v>401.68333333333339</v>
      </c>
      <c r="I108" s="38">
        <v>406.91666666666663</v>
      </c>
      <c r="J108" s="38">
        <v>415.58333333333337</v>
      </c>
      <c r="K108" s="31">
        <v>398.25</v>
      </c>
      <c r="L108" s="31">
        <v>384.35</v>
      </c>
      <c r="M108" s="31">
        <v>73.117040000000003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278.35000000000002</v>
      </c>
      <c r="D109" s="38">
        <v>278.55</v>
      </c>
      <c r="E109" s="38">
        <v>276.15000000000003</v>
      </c>
      <c r="F109" s="38">
        <v>273.95000000000005</v>
      </c>
      <c r="G109" s="38">
        <v>271.55000000000007</v>
      </c>
      <c r="H109" s="38">
        <v>280.75</v>
      </c>
      <c r="I109" s="38">
        <v>283.14999999999998</v>
      </c>
      <c r="J109" s="38">
        <v>285.34999999999997</v>
      </c>
      <c r="K109" s="31">
        <v>280.95</v>
      </c>
      <c r="L109" s="31">
        <v>276.35000000000002</v>
      </c>
      <c r="M109" s="31">
        <v>6.4163300000000003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2621.1</v>
      </c>
      <c r="D110" s="38">
        <v>2596.2833333333333</v>
      </c>
      <c r="E110" s="38">
        <v>2557.4166666666665</v>
      </c>
      <c r="F110" s="38">
        <v>2493.7333333333331</v>
      </c>
      <c r="G110" s="38">
        <v>2454.8666666666663</v>
      </c>
      <c r="H110" s="38">
        <v>2659.9666666666667</v>
      </c>
      <c r="I110" s="38">
        <v>2698.8333333333335</v>
      </c>
      <c r="J110" s="38">
        <v>2762.5166666666669</v>
      </c>
      <c r="K110" s="31">
        <v>2635.15</v>
      </c>
      <c r="L110" s="31">
        <v>2532.6</v>
      </c>
      <c r="M110" s="31">
        <v>19.173079999999999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1334.05</v>
      </c>
      <c r="D111" s="38">
        <v>1332.4166666666667</v>
      </c>
      <c r="E111" s="38">
        <v>1317.8833333333334</v>
      </c>
      <c r="F111" s="38">
        <v>1301.7166666666667</v>
      </c>
      <c r="G111" s="38">
        <v>1287.1833333333334</v>
      </c>
      <c r="H111" s="38">
        <v>1348.5833333333335</v>
      </c>
      <c r="I111" s="38">
        <v>1363.1166666666668</v>
      </c>
      <c r="J111" s="38">
        <v>1379.2833333333335</v>
      </c>
      <c r="K111" s="31">
        <v>1346.95</v>
      </c>
      <c r="L111" s="31">
        <v>1316.25</v>
      </c>
      <c r="M111" s="31">
        <v>55.503509999999999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164.35</v>
      </c>
      <c r="D112" s="38">
        <v>164.76666666666665</v>
      </c>
      <c r="E112" s="38">
        <v>161.93333333333331</v>
      </c>
      <c r="F112" s="38">
        <v>159.51666666666665</v>
      </c>
      <c r="G112" s="38">
        <v>156.68333333333331</v>
      </c>
      <c r="H112" s="38">
        <v>167.18333333333331</v>
      </c>
      <c r="I112" s="38">
        <v>170.01666666666668</v>
      </c>
      <c r="J112" s="38">
        <v>172.43333333333331</v>
      </c>
      <c r="K112" s="31">
        <v>167.6</v>
      </c>
      <c r="L112" s="31">
        <v>162.35</v>
      </c>
      <c r="M112" s="31">
        <v>179.5248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1293.3499999999999</v>
      </c>
      <c r="D113" s="38">
        <v>1290.4833333333333</v>
      </c>
      <c r="E113" s="38">
        <v>1284.2666666666667</v>
      </c>
      <c r="F113" s="38">
        <v>1275.1833333333334</v>
      </c>
      <c r="G113" s="38">
        <v>1268.9666666666667</v>
      </c>
      <c r="H113" s="38">
        <v>1299.5666666666666</v>
      </c>
      <c r="I113" s="38">
        <v>1305.7833333333333</v>
      </c>
      <c r="J113" s="38">
        <v>1314.8666666666666</v>
      </c>
      <c r="K113" s="31">
        <v>1296.7</v>
      </c>
      <c r="L113" s="31">
        <v>1281.4000000000001</v>
      </c>
      <c r="M113" s="31">
        <v>56.623579999999997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90.65</v>
      </c>
      <c r="D114" s="38">
        <v>90.266666666666666</v>
      </c>
      <c r="E114" s="38">
        <v>89.383333333333326</v>
      </c>
      <c r="F114" s="38">
        <v>88.11666666666666</v>
      </c>
      <c r="G114" s="38">
        <v>87.23333333333332</v>
      </c>
      <c r="H114" s="38">
        <v>91.533333333333331</v>
      </c>
      <c r="I114" s="38">
        <v>92.416666666666686</v>
      </c>
      <c r="J114" s="38">
        <v>93.683333333333337</v>
      </c>
      <c r="K114" s="31">
        <v>91.15</v>
      </c>
      <c r="L114" s="31">
        <v>89</v>
      </c>
      <c r="M114" s="31">
        <v>143.88441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746</v>
      </c>
      <c r="D115" s="38">
        <v>742.69999999999993</v>
      </c>
      <c r="E115" s="38">
        <v>737.39999999999986</v>
      </c>
      <c r="F115" s="38">
        <v>728.8</v>
      </c>
      <c r="G115" s="38">
        <v>723.49999999999989</v>
      </c>
      <c r="H115" s="38">
        <v>751.29999999999984</v>
      </c>
      <c r="I115" s="38">
        <v>756.5999999999998</v>
      </c>
      <c r="J115" s="38">
        <v>765.19999999999982</v>
      </c>
      <c r="K115" s="31">
        <v>748</v>
      </c>
      <c r="L115" s="31">
        <v>734.1</v>
      </c>
      <c r="M115" s="31">
        <v>6.6906699999999999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628.79999999999995</v>
      </c>
      <c r="D116" s="38">
        <v>629.94999999999993</v>
      </c>
      <c r="E116" s="38">
        <v>625.39999999999986</v>
      </c>
      <c r="F116" s="38">
        <v>621.99999999999989</v>
      </c>
      <c r="G116" s="38">
        <v>617.44999999999982</v>
      </c>
      <c r="H116" s="38">
        <v>633.34999999999991</v>
      </c>
      <c r="I116" s="38">
        <v>637.89999999999986</v>
      </c>
      <c r="J116" s="38">
        <v>641.29999999999995</v>
      </c>
      <c r="K116" s="31">
        <v>634.5</v>
      </c>
      <c r="L116" s="31">
        <v>626.54999999999995</v>
      </c>
      <c r="M116" s="31">
        <v>11.92576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32.65</v>
      </c>
      <c r="D117" s="38">
        <v>32.666666666666664</v>
      </c>
      <c r="E117" s="38">
        <v>32.483333333333327</v>
      </c>
      <c r="F117" s="38">
        <v>32.316666666666663</v>
      </c>
      <c r="G117" s="38">
        <v>32.133333333333326</v>
      </c>
      <c r="H117" s="38">
        <v>32.833333333333329</v>
      </c>
      <c r="I117" s="38">
        <v>33.016666666666666</v>
      </c>
      <c r="J117" s="38">
        <v>33.18333333333333</v>
      </c>
      <c r="K117" s="31">
        <v>32.85</v>
      </c>
      <c r="L117" s="31">
        <v>32.5</v>
      </c>
      <c r="M117" s="31">
        <v>96.484530000000007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449.35</v>
      </c>
      <c r="D118" s="38">
        <v>448.15000000000003</v>
      </c>
      <c r="E118" s="38">
        <v>445.70000000000005</v>
      </c>
      <c r="F118" s="38">
        <v>442.05</v>
      </c>
      <c r="G118" s="38">
        <v>439.6</v>
      </c>
      <c r="H118" s="38">
        <v>451.80000000000007</v>
      </c>
      <c r="I118" s="38">
        <v>454.25</v>
      </c>
      <c r="J118" s="38">
        <v>457.90000000000009</v>
      </c>
      <c r="K118" s="31">
        <v>450.6</v>
      </c>
      <c r="L118" s="31">
        <v>444.5</v>
      </c>
      <c r="M118" s="31">
        <v>120.82753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576.1</v>
      </c>
      <c r="D119" s="38">
        <v>579.69999999999993</v>
      </c>
      <c r="E119" s="38">
        <v>571.39999999999986</v>
      </c>
      <c r="F119" s="38">
        <v>566.69999999999993</v>
      </c>
      <c r="G119" s="38">
        <v>558.39999999999986</v>
      </c>
      <c r="H119" s="38">
        <v>584.39999999999986</v>
      </c>
      <c r="I119" s="38">
        <v>592.69999999999982</v>
      </c>
      <c r="J119" s="38">
        <v>597.39999999999986</v>
      </c>
      <c r="K119" s="31">
        <v>588</v>
      </c>
      <c r="L119" s="31">
        <v>575</v>
      </c>
      <c r="M119" s="31">
        <v>31.702089999999998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271.75</v>
      </c>
      <c r="D120" s="38">
        <v>271.56666666666666</v>
      </c>
      <c r="E120" s="38">
        <v>268.7833333333333</v>
      </c>
      <c r="F120" s="38">
        <v>265.81666666666666</v>
      </c>
      <c r="G120" s="38">
        <v>263.0333333333333</v>
      </c>
      <c r="H120" s="38">
        <v>274.5333333333333</v>
      </c>
      <c r="I120" s="38">
        <v>277.31666666666672</v>
      </c>
      <c r="J120" s="38">
        <v>280.2833333333333</v>
      </c>
      <c r="K120" s="31">
        <v>274.35000000000002</v>
      </c>
      <c r="L120" s="31">
        <v>268.60000000000002</v>
      </c>
      <c r="M120" s="31">
        <v>17.698650000000001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783.4</v>
      </c>
      <c r="D121" s="38">
        <v>778.94999999999993</v>
      </c>
      <c r="E121" s="38">
        <v>766.44999999999982</v>
      </c>
      <c r="F121" s="38">
        <v>749.49999999999989</v>
      </c>
      <c r="G121" s="38">
        <v>736.99999999999977</v>
      </c>
      <c r="H121" s="38">
        <v>795.89999999999986</v>
      </c>
      <c r="I121" s="38">
        <v>808.40000000000009</v>
      </c>
      <c r="J121" s="38">
        <v>825.34999999999991</v>
      </c>
      <c r="K121" s="31">
        <v>791.45</v>
      </c>
      <c r="L121" s="31">
        <v>762</v>
      </c>
      <c r="M121" s="31">
        <v>83.407550000000001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495</v>
      </c>
      <c r="D122" s="38">
        <v>494.48333333333335</v>
      </c>
      <c r="E122" s="38">
        <v>487.81666666666672</v>
      </c>
      <c r="F122" s="38">
        <v>480.63333333333338</v>
      </c>
      <c r="G122" s="38">
        <v>473.96666666666675</v>
      </c>
      <c r="H122" s="38">
        <v>501.66666666666669</v>
      </c>
      <c r="I122" s="38">
        <v>508.33333333333331</v>
      </c>
      <c r="J122" s="38">
        <v>515.51666666666665</v>
      </c>
      <c r="K122" s="31">
        <v>501.15</v>
      </c>
      <c r="L122" s="31">
        <v>487.3</v>
      </c>
      <c r="M122" s="31">
        <v>17.393719999999998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1840.55</v>
      </c>
      <c r="D123" s="38">
        <v>1839.3499999999997</v>
      </c>
      <c r="E123" s="38">
        <v>1830.5999999999995</v>
      </c>
      <c r="F123" s="38">
        <v>1820.6499999999999</v>
      </c>
      <c r="G123" s="38">
        <v>1811.8999999999996</v>
      </c>
      <c r="H123" s="38">
        <v>1849.2999999999993</v>
      </c>
      <c r="I123" s="38">
        <v>1858.0499999999997</v>
      </c>
      <c r="J123" s="38">
        <v>1867.9999999999991</v>
      </c>
      <c r="K123" s="31">
        <v>1848.1</v>
      </c>
      <c r="L123" s="31">
        <v>1829.4</v>
      </c>
      <c r="M123" s="31">
        <v>53.399819999999998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123.6</v>
      </c>
      <c r="D124" s="38">
        <v>122.95</v>
      </c>
      <c r="E124" s="38">
        <v>121.9</v>
      </c>
      <c r="F124" s="38">
        <v>120.2</v>
      </c>
      <c r="G124" s="38">
        <v>119.15</v>
      </c>
      <c r="H124" s="38">
        <v>124.65</v>
      </c>
      <c r="I124" s="38">
        <v>125.69999999999999</v>
      </c>
      <c r="J124" s="38">
        <v>127.4</v>
      </c>
      <c r="K124" s="31">
        <v>124</v>
      </c>
      <c r="L124" s="31">
        <v>121.25</v>
      </c>
      <c r="M124" s="31">
        <v>112.28959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2205.9499999999998</v>
      </c>
      <c r="D125" s="38">
        <v>2216.6666666666665</v>
      </c>
      <c r="E125" s="38">
        <v>2184.4333333333329</v>
      </c>
      <c r="F125" s="38">
        <v>2162.9166666666665</v>
      </c>
      <c r="G125" s="38">
        <v>2130.6833333333329</v>
      </c>
      <c r="H125" s="38">
        <v>2238.1833333333329</v>
      </c>
      <c r="I125" s="38">
        <v>2270.4166666666665</v>
      </c>
      <c r="J125" s="38">
        <v>2291.9333333333329</v>
      </c>
      <c r="K125" s="31">
        <v>2248.9</v>
      </c>
      <c r="L125" s="31">
        <v>2195.15</v>
      </c>
      <c r="M125" s="31">
        <v>3.0641400000000001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363.1</v>
      </c>
      <c r="D126" s="38">
        <v>364.73333333333335</v>
      </c>
      <c r="E126" s="38">
        <v>359.66666666666669</v>
      </c>
      <c r="F126" s="38">
        <v>356.23333333333335</v>
      </c>
      <c r="G126" s="38">
        <v>351.16666666666669</v>
      </c>
      <c r="H126" s="38">
        <v>368.16666666666669</v>
      </c>
      <c r="I126" s="38">
        <v>373.23333333333329</v>
      </c>
      <c r="J126" s="38">
        <v>376.66666666666669</v>
      </c>
      <c r="K126" s="31">
        <v>369.8</v>
      </c>
      <c r="L126" s="31">
        <v>361.3</v>
      </c>
      <c r="M126" s="31">
        <v>14.638030000000001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392.95</v>
      </c>
      <c r="D127" s="38">
        <v>394.2166666666667</v>
      </c>
      <c r="E127" s="38">
        <v>390.48333333333341</v>
      </c>
      <c r="F127" s="38">
        <v>388.01666666666671</v>
      </c>
      <c r="G127" s="38">
        <v>384.28333333333342</v>
      </c>
      <c r="H127" s="38">
        <v>396.68333333333339</v>
      </c>
      <c r="I127" s="38">
        <v>400.41666666666674</v>
      </c>
      <c r="J127" s="38">
        <v>402.88333333333338</v>
      </c>
      <c r="K127" s="31">
        <v>397.95</v>
      </c>
      <c r="L127" s="31">
        <v>391.75</v>
      </c>
      <c r="M127" s="31">
        <v>26.450019999999999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620</v>
      </c>
      <c r="D128" s="38">
        <v>619.25</v>
      </c>
      <c r="E128" s="38">
        <v>615.75</v>
      </c>
      <c r="F128" s="38">
        <v>611.5</v>
      </c>
      <c r="G128" s="38">
        <v>608</v>
      </c>
      <c r="H128" s="38">
        <v>623.5</v>
      </c>
      <c r="I128" s="38">
        <v>627</v>
      </c>
      <c r="J128" s="38">
        <v>631.25</v>
      </c>
      <c r="K128" s="31">
        <v>622.75</v>
      </c>
      <c r="L128" s="31">
        <v>615</v>
      </c>
      <c r="M128" s="31">
        <v>11.56188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2421.4499999999998</v>
      </c>
      <c r="D129" s="38">
        <v>2414.8000000000002</v>
      </c>
      <c r="E129" s="38">
        <v>2396.7000000000003</v>
      </c>
      <c r="F129" s="38">
        <v>2371.9500000000003</v>
      </c>
      <c r="G129" s="38">
        <v>2353.8500000000004</v>
      </c>
      <c r="H129" s="38">
        <v>2439.5500000000002</v>
      </c>
      <c r="I129" s="38">
        <v>2457.6500000000005</v>
      </c>
      <c r="J129" s="38">
        <v>2482.4</v>
      </c>
      <c r="K129" s="31">
        <v>2432.9</v>
      </c>
      <c r="L129" s="31">
        <v>2390.0500000000002</v>
      </c>
      <c r="M129" s="31">
        <v>17.34938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5088.8999999999996</v>
      </c>
      <c r="D130" s="38">
        <v>5120.6500000000005</v>
      </c>
      <c r="E130" s="38">
        <v>5031.3000000000011</v>
      </c>
      <c r="F130" s="38">
        <v>4973.7000000000007</v>
      </c>
      <c r="G130" s="38">
        <v>4884.3500000000013</v>
      </c>
      <c r="H130" s="38">
        <v>5178.2500000000009</v>
      </c>
      <c r="I130" s="38">
        <v>5267.6000000000013</v>
      </c>
      <c r="J130" s="38">
        <v>5325.2000000000007</v>
      </c>
      <c r="K130" s="31">
        <v>5210</v>
      </c>
      <c r="L130" s="31">
        <v>5063.05</v>
      </c>
      <c r="M130" s="31">
        <v>7.0021500000000003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3846.8</v>
      </c>
      <c r="D131" s="38">
        <v>3859.1833333333329</v>
      </c>
      <c r="E131" s="38">
        <v>3820.3666666666659</v>
      </c>
      <c r="F131" s="38">
        <v>3793.9333333333329</v>
      </c>
      <c r="G131" s="38">
        <v>3755.1166666666659</v>
      </c>
      <c r="H131" s="38">
        <v>3885.6166666666659</v>
      </c>
      <c r="I131" s="38">
        <v>3924.4333333333325</v>
      </c>
      <c r="J131" s="38">
        <v>3950.8666666666659</v>
      </c>
      <c r="K131" s="31">
        <v>3898</v>
      </c>
      <c r="L131" s="31">
        <v>3832.75</v>
      </c>
      <c r="M131" s="31">
        <v>1.7911300000000001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889.6</v>
      </c>
      <c r="D132" s="38">
        <v>885.54999999999984</v>
      </c>
      <c r="E132" s="38">
        <v>877.09999999999968</v>
      </c>
      <c r="F132" s="38">
        <v>864.5999999999998</v>
      </c>
      <c r="G132" s="38">
        <v>856.14999999999964</v>
      </c>
      <c r="H132" s="38">
        <v>898.04999999999973</v>
      </c>
      <c r="I132" s="38">
        <v>906.49999999999977</v>
      </c>
      <c r="J132" s="38">
        <v>918.99999999999977</v>
      </c>
      <c r="K132" s="31">
        <v>894</v>
      </c>
      <c r="L132" s="31">
        <v>873.05</v>
      </c>
      <c r="M132" s="31">
        <v>14.441610000000001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1395</v>
      </c>
      <c r="D133" s="38">
        <v>1399.6333333333332</v>
      </c>
      <c r="E133" s="38">
        <v>1385.5166666666664</v>
      </c>
      <c r="F133" s="38">
        <v>1376.0333333333333</v>
      </c>
      <c r="G133" s="38">
        <v>1361.9166666666665</v>
      </c>
      <c r="H133" s="38">
        <v>1409.1166666666663</v>
      </c>
      <c r="I133" s="38">
        <v>1423.2333333333331</v>
      </c>
      <c r="J133" s="38">
        <v>1432.7166666666662</v>
      </c>
      <c r="K133" s="31">
        <v>1413.75</v>
      </c>
      <c r="L133" s="31">
        <v>1390.15</v>
      </c>
      <c r="M133" s="31">
        <v>26.119129999999998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326.45</v>
      </c>
      <c r="D134" s="38">
        <v>324.5</v>
      </c>
      <c r="E134" s="38">
        <v>318.8</v>
      </c>
      <c r="F134" s="38">
        <v>311.15000000000003</v>
      </c>
      <c r="G134" s="38">
        <v>305.45000000000005</v>
      </c>
      <c r="H134" s="38">
        <v>332.15</v>
      </c>
      <c r="I134" s="38">
        <v>337.85</v>
      </c>
      <c r="J134" s="38">
        <v>345.49999999999994</v>
      </c>
      <c r="K134" s="31">
        <v>330.2</v>
      </c>
      <c r="L134" s="31">
        <v>316.85000000000002</v>
      </c>
      <c r="M134" s="31">
        <v>63.799610000000001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523</v>
      </c>
      <c r="D135" s="38">
        <v>524.85</v>
      </c>
      <c r="E135" s="38">
        <v>519.20000000000005</v>
      </c>
      <c r="F135" s="38">
        <v>515.4</v>
      </c>
      <c r="G135" s="38">
        <v>509.75</v>
      </c>
      <c r="H135" s="38">
        <v>528.65000000000009</v>
      </c>
      <c r="I135" s="38">
        <v>534.29999999999995</v>
      </c>
      <c r="J135" s="38">
        <v>538.10000000000014</v>
      </c>
      <c r="K135" s="31">
        <v>530.5</v>
      </c>
      <c r="L135" s="31">
        <v>521.04999999999995</v>
      </c>
      <c r="M135" s="31">
        <v>27.81842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9540.65</v>
      </c>
      <c r="D136" s="38">
        <v>9516.0666666666675</v>
      </c>
      <c r="E136" s="38">
        <v>9457.133333333335</v>
      </c>
      <c r="F136" s="38">
        <v>9373.6166666666668</v>
      </c>
      <c r="G136" s="38">
        <v>9314.6833333333343</v>
      </c>
      <c r="H136" s="38">
        <v>9599.5833333333358</v>
      </c>
      <c r="I136" s="38">
        <v>9658.5166666666664</v>
      </c>
      <c r="J136" s="38">
        <v>9742.0333333333365</v>
      </c>
      <c r="K136" s="31">
        <v>9575</v>
      </c>
      <c r="L136" s="31">
        <v>9432.5499999999993</v>
      </c>
      <c r="M136" s="31">
        <v>4.8258599999999996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603.29999999999995</v>
      </c>
      <c r="D137" s="38">
        <v>608.35</v>
      </c>
      <c r="E137" s="38">
        <v>593.25</v>
      </c>
      <c r="F137" s="38">
        <v>583.19999999999993</v>
      </c>
      <c r="G137" s="38">
        <v>568.09999999999991</v>
      </c>
      <c r="H137" s="38">
        <v>618.40000000000009</v>
      </c>
      <c r="I137" s="38">
        <v>633.50000000000023</v>
      </c>
      <c r="J137" s="38">
        <v>643.55000000000018</v>
      </c>
      <c r="K137" s="31">
        <v>623.45000000000005</v>
      </c>
      <c r="L137" s="31">
        <v>598.29999999999995</v>
      </c>
      <c r="M137" s="31">
        <v>57.20825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913.2</v>
      </c>
      <c r="D138" s="38">
        <v>915.29999999999984</v>
      </c>
      <c r="E138" s="38">
        <v>908.6999999999997</v>
      </c>
      <c r="F138" s="38">
        <v>904.19999999999982</v>
      </c>
      <c r="G138" s="38">
        <v>897.59999999999968</v>
      </c>
      <c r="H138" s="38">
        <v>919.79999999999973</v>
      </c>
      <c r="I138" s="38">
        <v>926.39999999999986</v>
      </c>
      <c r="J138" s="38">
        <v>930.89999999999975</v>
      </c>
      <c r="K138" s="31">
        <v>921.9</v>
      </c>
      <c r="L138" s="31">
        <v>910.8</v>
      </c>
      <c r="M138" s="31">
        <v>7.4730600000000003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797</v>
      </c>
      <c r="D139" s="38">
        <v>796.38333333333333</v>
      </c>
      <c r="E139" s="38">
        <v>783.31666666666661</v>
      </c>
      <c r="F139" s="38">
        <v>769.63333333333333</v>
      </c>
      <c r="G139" s="38">
        <v>756.56666666666661</v>
      </c>
      <c r="H139" s="38">
        <v>810.06666666666661</v>
      </c>
      <c r="I139" s="38">
        <v>823.13333333333344</v>
      </c>
      <c r="J139" s="38">
        <v>836.81666666666661</v>
      </c>
      <c r="K139" s="31">
        <v>809.45</v>
      </c>
      <c r="L139" s="31">
        <v>782.7</v>
      </c>
      <c r="M139" s="31">
        <v>33.575569999999999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85.8</v>
      </c>
      <c r="D140" s="38">
        <v>85.583333333333329</v>
      </c>
      <c r="E140" s="38">
        <v>84.766666666666652</v>
      </c>
      <c r="F140" s="38">
        <v>83.73333333333332</v>
      </c>
      <c r="G140" s="38">
        <v>82.916666666666643</v>
      </c>
      <c r="H140" s="38">
        <v>86.61666666666666</v>
      </c>
      <c r="I140" s="38">
        <v>87.433333333333351</v>
      </c>
      <c r="J140" s="38">
        <v>88.466666666666669</v>
      </c>
      <c r="K140" s="31">
        <v>86.4</v>
      </c>
      <c r="L140" s="31">
        <v>84.55</v>
      </c>
      <c r="M140" s="31">
        <v>194.93146999999999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1848.8</v>
      </c>
      <c r="D141" s="38">
        <v>1845.6000000000001</v>
      </c>
      <c r="E141" s="38">
        <v>1837.2000000000003</v>
      </c>
      <c r="F141" s="38">
        <v>1825.6000000000001</v>
      </c>
      <c r="G141" s="38">
        <v>1817.2000000000003</v>
      </c>
      <c r="H141" s="38">
        <v>1857.2000000000003</v>
      </c>
      <c r="I141" s="38">
        <v>1865.6000000000004</v>
      </c>
      <c r="J141" s="38">
        <v>1877.2000000000003</v>
      </c>
      <c r="K141" s="31">
        <v>1854</v>
      </c>
      <c r="L141" s="31">
        <v>1834</v>
      </c>
      <c r="M141" s="31">
        <v>4.8724100000000004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100387.2</v>
      </c>
      <c r="D142" s="38">
        <v>100229.01666666666</v>
      </c>
      <c r="E142" s="38">
        <v>99758.18333333332</v>
      </c>
      <c r="F142" s="38">
        <v>99129.166666666657</v>
      </c>
      <c r="G142" s="38">
        <v>98658.333333333314</v>
      </c>
      <c r="H142" s="38">
        <v>100858.03333333333</v>
      </c>
      <c r="I142" s="38">
        <v>101328.86666666667</v>
      </c>
      <c r="J142" s="38">
        <v>101957.88333333333</v>
      </c>
      <c r="K142" s="31">
        <v>100699.85</v>
      </c>
      <c r="L142" s="31">
        <v>99600</v>
      </c>
      <c r="M142" s="31">
        <v>4.1779999999999998E-2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56.6</v>
      </c>
      <c r="D143" s="38">
        <v>56.75</v>
      </c>
      <c r="E143" s="38">
        <v>56.3</v>
      </c>
      <c r="F143" s="38">
        <v>56</v>
      </c>
      <c r="G143" s="38">
        <v>55.55</v>
      </c>
      <c r="H143" s="38">
        <v>57.05</v>
      </c>
      <c r="I143" s="38">
        <v>57.5</v>
      </c>
      <c r="J143" s="38">
        <v>57.8</v>
      </c>
      <c r="K143" s="31">
        <v>57.2</v>
      </c>
      <c r="L143" s="31">
        <v>56.45</v>
      </c>
      <c r="M143" s="31">
        <v>66.310450000000003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1247.5</v>
      </c>
      <c r="D144" s="38">
        <v>1243.8833333333332</v>
      </c>
      <c r="E144" s="38">
        <v>1235.9166666666665</v>
      </c>
      <c r="F144" s="38">
        <v>1224.3333333333333</v>
      </c>
      <c r="G144" s="38">
        <v>1216.3666666666666</v>
      </c>
      <c r="H144" s="38">
        <v>1255.4666666666665</v>
      </c>
      <c r="I144" s="38">
        <v>1263.4333333333332</v>
      </c>
      <c r="J144" s="38">
        <v>1275.0166666666664</v>
      </c>
      <c r="K144" s="31">
        <v>1251.8499999999999</v>
      </c>
      <c r="L144" s="31">
        <v>1232.3</v>
      </c>
      <c r="M144" s="31">
        <v>6.0333600000000001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4431.7</v>
      </c>
      <c r="D145" s="38">
        <v>4446.8500000000004</v>
      </c>
      <c r="E145" s="38">
        <v>4389.4500000000007</v>
      </c>
      <c r="F145" s="38">
        <v>4347.2000000000007</v>
      </c>
      <c r="G145" s="38">
        <v>4289.8000000000011</v>
      </c>
      <c r="H145" s="38">
        <v>4489.1000000000004</v>
      </c>
      <c r="I145" s="38">
        <v>4546.5</v>
      </c>
      <c r="J145" s="38">
        <v>4588.75</v>
      </c>
      <c r="K145" s="31">
        <v>4504.25</v>
      </c>
      <c r="L145" s="31">
        <v>4404.6000000000004</v>
      </c>
      <c r="M145" s="31">
        <v>2.5025499999999998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4486.7</v>
      </c>
      <c r="D146" s="38">
        <v>4462.833333333333</v>
      </c>
      <c r="E146" s="38">
        <v>4427.6166666666659</v>
      </c>
      <c r="F146" s="38">
        <v>4368.5333333333328</v>
      </c>
      <c r="G146" s="38">
        <v>4333.3166666666657</v>
      </c>
      <c r="H146" s="38">
        <v>4521.9166666666661</v>
      </c>
      <c r="I146" s="38">
        <v>4557.1333333333332</v>
      </c>
      <c r="J146" s="38">
        <v>4616.2166666666662</v>
      </c>
      <c r="K146" s="31">
        <v>4498.05</v>
      </c>
      <c r="L146" s="31">
        <v>4403.75</v>
      </c>
      <c r="M146" s="31">
        <v>1.11104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22744.1</v>
      </c>
      <c r="D147" s="38">
        <v>22708.033333333336</v>
      </c>
      <c r="E147" s="38">
        <v>22616.066666666673</v>
      </c>
      <c r="F147" s="38">
        <v>22488.033333333336</v>
      </c>
      <c r="G147" s="38">
        <v>22396.066666666673</v>
      </c>
      <c r="H147" s="38">
        <v>22836.066666666673</v>
      </c>
      <c r="I147" s="38">
        <v>22928.03333333334</v>
      </c>
      <c r="J147" s="38">
        <v>23056.066666666673</v>
      </c>
      <c r="K147" s="31">
        <v>22800</v>
      </c>
      <c r="L147" s="31">
        <v>22580</v>
      </c>
      <c r="M147" s="31">
        <v>0.55623999999999996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45.45</v>
      </c>
      <c r="D148" s="38">
        <v>45.550000000000004</v>
      </c>
      <c r="E148" s="38">
        <v>45.050000000000011</v>
      </c>
      <c r="F148" s="38">
        <v>44.650000000000006</v>
      </c>
      <c r="G148" s="38">
        <v>44.150000000000013</v>
      </c>
      <c r="H148" s="38">
        <v>45.95000000000001</v>
      </c>
      <c r="I148" s="38">
        <v>46.449999999999996</v>
      </c>
      <c r="J148" s="38">
        <v>46.850000000000009</v>
      </c>
      <c r="K148" s="31">
        <v>46.05</v>
      </c>
      <c r="L148" s="31">
        <v>45.15</v>
      </c>
      <c r="M148" s="31">
        <v>437.02805999999998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104.5</v>
      </c>
      <c r="D149" s="38">
        <v>104.8</v>
      </c>
      <c r="E149" s="38">
        <v>104</v>
      </c>
      <c r="F149" s="38">
        <v>103.5</v>
      </c>
      <c r="G149" s="38">
        <v>102.7</v>
      </c>
      <c r="H149" s="38">
        <v>105.3</v>
      </c>
      <c r="I149" s="38">
        <v>106.09999999999998</v>
      </c>
      <c r="J149" s="38">
        <v>106.6</v>
      </c>
      <c r="K149" s="31">
        <v>105.6</v>
      </c>
      <c r="L149" s="31">
        <v>104.3</v>
      </c>
      <c r="M149" s="31">
        <v>91.156220000000005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189.1</v>
      </c>
      <c r="D150" s="38">
        <v>188.33333333333334</v>
      </c>
      <c r="E150" s="38">
        <v>186.06666666666669</v>
      </c>
      <c r="F150" s="38">
        <v>183.03333333333336</v>
      </c>
      <c r="G150" s="38">
        <v>180.76666666666671</v>
      </c>
      <c r="H150" s="38">
        <v>191.36666666666667</v>
      </c>
      <c r="I150" s="38">
        <v>193.63333333333333</v>
      </c>
      <c r="J150" s="38">
        <v>196.66666666666666</v>
      </c>
      <c r="K150" s="31">
        <v>190.6</v>
      </c>
      <c r="L150" s="31">
        <v>185.3</v>
      </c>
      <c r="M150" s="31">
        <v>324.76740999999998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147.9</v>
      </c>
      <c r="D151" s="38">
        <v>148.21666666666667</v>
      </c>
      <c r="E151" s="38">
        <v>146.68333333333334</v>
      </c>
      <c r="F151" s="38">
        <v>145.46666666666667</v>
      </c>
      <c r="G151" s="38">
        <v>143.93333333333334</v>
      </c>
      <c r="H151" s="38">
        <v>149.43333333333334</v>
      </c>
      <c r="I151" s="38">
        <v>150.9666666666667</v>
      </c>
      <c r="J151" s="38">
        <v>152.18333333333334</v>
      </c>
      <c r="K151" s="31">
        <v>149.75</v>
      </c>
      <c r="L151" s="31">
        <v>147</v>
      </c>
      <c r="M151" s="31">
        <v>24.787749999999999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980.15</v>
      </c>
      <c r="D152" s="38">
        <v>982.38333333333333</v>
      </c>
      <c r="E152" s="38">
        <v>972.76666666666665</v>
      </c>
      <c r="F152" s="38">
        <v>965.38333333333333</v>
      </c>
      <c r="G152" s="38">
        <v>955.76666666666665</v>
      </c>
      <c r="H152" s="38">
        <v>989.76666666666665</v>
      </c>
      <c r="I152" s="38">
        <v>999.38333333333321</v>
      </c>
      <c r="J152" s="38">
        <v>1006.7666666666667</v>
      </c>
      <c r="K152" s="31">
        <v>992</v>
      </c>
      <c r="L152" s="31">
        <v>975</v>
      </c>
      <c r="M152" s="31">
        <v>8.6690900000000006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3835.25</v>
      </c>
      <c r="D153" s="38">
        <v>3822.5166666666664</v>
      </c>
      <c r="E153" s="38">
        <v>3795.0333333333328</v>
      </c>
      <c r="F153" s="38">
        <v>3754.8166666666666</v>
      </c>
      <c r="G153" s="38">
        <v>3727.333333333333</v>
      </c>
      <c r="H153" s="38">
        <v>3862.7333333333327</v>
      </c>
      <c r="I153" s="38">
        <v>3890.2166666666662</v>
      </c>
      <c r="J153" s="38">
        <v>3930.4333333333325</v>
      </c>
      <c r="K153" s="31">
        <v>3850</v>
      </c>
      <c r="L153" s="31">
        <v>3782.3</v>
      </c>
      <c r="M153" s="31">
        <v>0.77610999999999997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242.8</v>
      </c>
      <c r="D154" s="38">
        <v>243.13333333333333</v>
      </c>
      <c r="E154" s="38">
        <v>240.76666666666665</v>
      </c>
      <c r="F154" s="38">
        <v>238.73333333333332</v>
      </c>
      <c r="G154" s="38">
        <v>236.36666666666665</v>
      </c>
      <c r="H154" s="38">
        <v>245.16666666666666</v>
      </c>
      <c r="I154" s="38">
        <v>247.53333333333333</v>
      </c>
      <c r="J154" s="38">
        <v>249.56666666666666</v>
      </c>
      <c r="K154" s="31">
        <v>245.5</v>
      </c>
      <c r="L154" s="31">
        <v>241.1</v>
      </c>
      <c r="M154" s="31">
        <v>66.754270000000005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158.55000000000001</v>
      </c>
      <c r="D155" s="38">
        <v>158.41666666666669</v>
      </c>
      <c r="E155" s="38">
        <v>156.68333333333337</v>
      </c>
      <c r="F155" s="38">
        <v>154.81666666666669</v>
      </c>
      <c r="G155" s="38">
        <v>153.08333333333337</v>
      </c>
      <c r="H155" s="38">
        <v>160.28333333333336</v>
      </c>
      <c r="I155" s="38">
        <v>162.01666666666671</v>
      </c>
      <c r="J155" s="38">
        <v>163.88333333333335</v>
      </c>
      <c r="K155" s="31">
        <v>160.15</v>
      </c>
      <c r="L155" s="31">
        <v>156.55000000000001</v>
      </c>
      <c r="M155" s="31">
        <v>402.43993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37473.9</v>
      </c>
      <c r="D156" s="38">
        <v>37691.016666666663</v>
      </c>
      <c r="E156" s="38">
        <v>37144.783333333326</v>
      </c>
      <c r="F156" s="38">
        <v>36815.666666666664</v>
      </c>
      <c r="G156" s="38">
        <v>36269.433333333327</v>
      </c>
      <c r="H156" s="38">
        <v>38020.133333333324</v>
      </c>
      <c r="I156" s="38">
        <v>38566.366666666661</v>
      </c>
      <c r="J156" s="38">
        <v>38895.483333333323</v>
      </c>
      <c r="K156" s="31">
        <v>38237.25</v>
      </c>
      <c r="L156" s="31">
        <v>37361.9</v>
      </c>
      <c r="M156" s="31">
        <v>0.23491999999999999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1189.55</v>
      </c>
      <c r="D157" s="38">
        <v>1184.8166666666666</v>
      </c>
      <c r="E157" s="38">
        <v>1175.9333333333332</v>
      </c>
      <c r="F157" s="38">
        <v>1162.3166666666666</v>
      </c>
      <c r="G157" s="38">
        <v>1153.4333333333332</v>
      </c>
      <c r="H157" s="38">
        <v>1198.4333333333332</v>
      </c>
      <c r="I157" s="38">
        <v>1207.3166666666664</v>
      </c>
      <c r="J157" s="38">
        <v>1220.9333333333332</v>
      </c>
      <c r="K157" s="31">
        <v>1193.7</v>
      </c>
      <c r="L157" s="31">
        <v>1171.2</v>
      </c>
      <c r="M157" s="31">
        <v>1.21651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849.6</v>
      </c>
      <c r="D158" s="38">
        <v>851.81666666666661</v>
      </c>
      <c r="E158" s="38">
        <v>841.13333333333321</v>
      </c>
      <c r="F158" s="38">
        <v>832.66666666666663</v>
      </c>
      <c r="G158" s="38">
        <v>821.98333333333323</v>
      </c>
      <c r="H158" s="38">
        <v>860.28333333333319</v>
      </c>
      <c r="I158" s="38">
        <v>870.96666666666658</v>
      </c>
      <c r="J158" s="38">
        <v>879.43333333333317</v>
      </c>
      <c r="K158" s="31">
        <v>862.5</v>
      </c>
      <c r="L158" s="31">
        <v>843.35</v>
      </c>
      <c r="M158" s="31">
        <v>20.541070000000001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949.35</v>
      </c>
      <c r="D159" s="38">
        <v>940.4</v>
      </c>
      <c r="E159" s="38">
        <v>924.5</v>
      </c>
      <c r="F159" s="38">
        <v>899.65</v>
      </c>
      <c r="G159" s="38">
        <v>883.75</v>
      </c>
      <c r="H159" s="38">
        <v>965.25</v>
      </c>
      <c r="I159" s="38">
        <v>981.14999999999986</v>
      </c>
      <c r="J159" s="38">
        <v>1006</v>
      </c>
      <c r="K159" s="31">
        <v>956.3</v>
      </c>
      <c r="L159" s="31">
        <v>915.55</v>
      </c>
      <c r="M159" s="31">
        <v>72.461340000000007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4875.8999999999996</v>
      </c>
      <c r="D160" s="38">
        <v>4888.083333333333</v>
      </c>
      <c r="E160" s="38">
        <v>4847.8166666666657</v>
      </c>
      <c r="F160" s="38">
        <v>4819.7333333333327</v>
      </c>
      <c r="G160" s="38">
        <v>4779.4666666666653</v>
      </c>
      <c r="H160" s="38">
        <v>4916.1666666666661</v>
      </c>
      <c r="I160" s="38">
        <v>4956.4333333333343</v>
      </c>
      <c r="J160" s="38">
        <v>4984.5166666666664</v>
      </c>
      <c r="K160" s="31">
        <v>4928.3500000000004</v>
      </c>
      <c r="L160" s="31">
        <v>4860</v>
      </c>
      <c r="M160" s="31">
        <v>2.27244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220.65</v>
      </c>
      <c r="D161" s="38">
        <v>220.51666666666665</v>
      </c>
      <c r="E161" s="38">
        <v>219.5333333333333</v>
      </c>
      <c r="F161" s="38">
        <v>218.41666666666666</v>
      </c>
      <c r="G161" s="38">
        <v>217.43333333333331</v>
      </c>
      <c r="H161" s="38">
        <v>221.6333333333333</v>
      </c>
      <c r="I161" s="38">
        <v>222.61666666666665</v>
      </c>
      <c r="J161" s="38">
        <v>223.73333333333329</v>
      </c>
      <c r="K161" s="31">
        <v>221.5</v>
      </c>
      <c r="L161" s="31">
        <v>219.4</v>
      </c>
      <c r="M161" s="31">
        <v>11.95349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217.8</v>
      </c>
      <c r="D162" s="38">
        <v>215.03333333333333</v>
      </c>
      <c r="E162" s="38">
        <v>210.76666666666665</v>
      </c>
      <c r="F162" s="38">
        <v>203.73333333333332</v>
      </c>
      <c r="G162" s="38">
        <v>199.46666666666664</v>
      </c>
      <c r="H162" s="38">
        <v>222.06666666666666</v>
      </c>
      <c r="I162" s="38">
        <v>226.33333333333337</v>
      </c>
      <c r="J162" s="38">
        <v>233.36666666666667</v>
      </c>
      <c r="K162" s="31">
        <v>219.3</v>
      </c>
      <c r="L162" s="31">
        <v>208</v>
      </c>
      <c r="M162" s="31">
        <v>256.75596999999999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14496.8</v>
      </c>
      <c r="D163" s="38">
        <v>14419.033333333333</v>
      </c>
      <c r="E163" s="38">
        <v>14333.066666666666</v>
      </c>
      <c r="F163" s="38">
        <v>14169.333333333332</v>
      </c>
      <c r="G163" s="38">
        <v>14083.366666666665</v>
      </c>
      <c r="H163" s="38">
        <v>14582.766666666666</v>
      </c>
      <c r="I163" s="38">
        <v>14668.733333333334</v>
      </c>
      <c r="J163" s="38">
        <v>14832.466666666667</v>
      </c>
      <c r="K163" s="31">
        <v>14505</v>
      </c>
      <c r="L163" s="31">
        <v>14255.3</v>
      </c>
      <c r="M163" s="31">
        <v>6.3750000000000001E-2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2598.65</v>
      </c>
      <c r="D164" s="38">
        <v>2607.6666666666665</v>
      </c>
      <c r="E164" s="38">
        <v>2580.9833333333331</v>
      </c>
      <c r="F164" s="38">
        <v>2563.3166666666666</v>
      </c>
      <c r="G164" s="38">
        <v>2536.6333333333332</v>
      </c>
      <c r="H164" s="38">
        <v>2625.333333333333</v>
      </c>
      <c r="I164" s="38">
        <v>2652.0166666666664</v>
      </c>
      <c r="J164" s="38">
        <v>2669.6833333333329</v>
      </c>
      <c r="K164" s="31">
        <v>2634.35</v>
      </c>
      <c r="L164" s="31">
        <v>2590</v>
      </c>
      <c r="M164" s="31">
        <v>7.70303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3877.1</v>
      </c>
      <c r="D165" s="38">
        <v>3872.3666666666668</v>
      </c>
      <c r="E165" s="38">
        <v>3835.8333333333335</v>
      </c>
      <c r="F165" s="38">
        <v>3794.5666666666666</v>
      </c>
      <c r="G165" s="38">
        <v>3758.0333333333333</v>
      </c>
      <c r="H165" s="38">
        <v>3913.6333333333337</v>
      </c>
      <c r="I165" s="38">
        <v>3950.1666666666665</v>
      </c>
      <c r="J165" s="38">
        <v>3991.4333333333338</v>
      </c>
      <c r="K165" s="31">
        <v>3908.9</v>
      </c>
      <c r="L165" s="31">
        <v>3831.1</v>
      </c>
      <c r="M165" s="31">
        <v>2.0899299999999998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50.4</v>
      </c>
      <c r="D166" s="38">
        <v>50.6</v>
      </c>
      <c r="E166" s="38">
        <v>50.1</v>
      </c>
      <c r="F166" s="38">
        <v>49.8</v>
      </c>
      <c r="G166" s="38">
        <v>49.3</v>
      </c>
      <c r="H166" s="38">
        <v>50.900000000000006</v>
      </c>
      <c r="I166" s="38">
        <v>51.400000000000006</v>
      </c>
      <c r="J166" s="38">
        <v>51.70000000000001</v>
      </c>
      <c r="K166" s="31">
        <v>51.1</v>
      </c>
      <c r="L166" s="31">
        <v>50.3</v>
      </c>
      <c r="M166" s="31">
        <v>382.63938000000002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693.1</v>
      </c>
      <c r="D167" s="38">
        <v>701.16666666666663</v>
      </c>
      <c r="E167" s="38">
        <v>680.5333333333333</v>
      </c>
      <c r="F167" s="38">
        <v>667.9666666666667</v>
      </c>
      <c r="G167" s="38">
        <v>647.33333333333337</v>
      </c>
      <c r="H167" s="38">
        <v>713.73333333333323</v>
      </c>
      <c r="I167" s="38">
        <v>734.36666666666667</v>
      </c>
      <c r="J167" s="38">
        <v>746.93333333333317</v>
      </c>
      <c r="K167" s="31">
        <v>721.8</v>
      </c>
      <c r="L167" s="31">
        <v>688.6</v>
      </c>
      <c r="M167" s="31">
        <v>25.291969999999999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3614.05</v>
      </c>
      <c r="D168" s="38">
        <v>3585.6833333333338</v>
      </c>
      <c r="E168" s="38">
        <v>3534.7166666666676</v>
      </c>
      <c r="F168" s="38">
        <v>3455.3833333333337</v>
      </c>
      <c r="G168" s="38">
        <v>3404.4166666666674</v>
      </c>
      <c r="H168" s="38">
        <v>3665.0166666666678</v>
      </c>
      <c r="I168" s="38">
        <v>3715.983333333334</v>
      </c>
      <c r="J168" s="38">
        <v>3795.316666666668</v>
      </c>
      <c r="K168" s="31">
        <v>3636.65</v>
      </c>
      <c r="L168" s="31">
        <v>3506.35</v>
      </c>
      <c r="M168" s="31">
        <v>8.85684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344.9</v>
      </c>
      <c r="D169" s="38">
        <v>344.66666666666669</v>
      </c>
      <c r="E169" s="38">
        <v>342.33333333333337</v>
      </c>
      <c r="F169" s="38">
        <v>339.76666666666671</v>
      </c>
      <c r="G169" s="38">
        <v>337.43333333333339</v>
      </c>
      <c r="H169" s="38">
        <v>347.23333333333335</v>
      </c>
      <c r="I169" s="38">
        <v>349.56666666666672</v>
      </c>
      <c r="J169" s="38">
        <v>352.13333333333333</v>
      </c>
      <c r="K169" s="31">
        <v>347</v>
      </c>
      <c r="L169" s="31">
        <v>342.1</v>
      </c>
      <c r="M169" s="31">
        <v>10.04133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250.15</v>
      </c>
      <c r="D170" s="38">
        <v>249.69999999999996</v>
      </c>
      <c r="E170" s="38">
        <v>246.89999999999992</v>
      </c>
      <c r="F170" s="38">
        <v>243.64999999999995</v>
      </c>
      <c r="G170" s="38">
        <v>240.84999999999991</v>
      </c>
      <c r="H170" s="38">
        <v>252.94999999999993</v>
      </c>
      <c r="I170" s="38">
        <v>255.74999999999994</v>
      </c>
      <c r="J170" s="38">
        <v>258.99999999999994</v>
      </c>
      <c r="K170" s="31">
        <v>252.5</v>
      </c>
      <c r="L170" s="31">
        <v>246.45</v>
      </c>
      <c r="M170" s="31">
        <v>133.56538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577.79999999999995</v>
      </c>
      <c r="D171" s="38">
        <v>579.01666666666665</v>
      </c>
      <c r="E171" s="38">
        <v>572.33333333333326</v>
      </c>
      <c r="F171" s="38">
        <v>566.86666666666656</v>
      </c>
      <c r="G171" s="38">
        <v>560.18333333333317</v>
      </c>
      <c r="H171" s="38">
        <v>584.48333333333335</v>
      </c>
      <c r="I171" s="38">
        <v>591.16666666666674</v>
      </c>
      <c r="J171" s="38">
        <v>596.63333333333344</v>
      </c>
      <c r="K171" s="31">
        <v>585.70000000000005</v>
      </c>
      <c r="L171" s="31">
        <v>573.54999999999995</v>
      </c>
      <c r="M171" s="31">
        <v>3.6065999999999998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933.65</v>
      </c>
      <c r="D172" s="38">
        <v>935.54999999999984</v>
      </c>
      <c r="E172" s="38">
        <v>929.04999999999973</v>
      </c>
      <c r="F172" s="38">
        <v>924.44999999999993</v>
      </c>
      <c r="G172" s="38">
        <v>917.94999999999982</v>
      </c>
      <c r="H172" s="38">
        <v>940.14999999999964</v>
      </c>
      <c r="I172" s="38">
        <v>946.64999999999986</v>
      </c>
      <c r="J172" s="38">
        <v>951.24999999999955</v>
      </c>
      <c r="K172" s="31">
        <v>942.05</v>
      </c>
      <c r="L172" s="31">
        <v>930.95</v>
      </c>
      <c r="M172" s="31">
        <v>12.269640000000001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166.75</v>
      </c>
      <c r="D173" s="38">
        <v>165.31666666666666</v>
      </c>
      <c r="E173" s="38">
        <v>162.63333333333333</v>
      </c>
      <c r="F173" s="38">
        <v>158.51666666666665</v>
      </c>
      <c r="G173" s="38">
        <v>155.83333333333331</v>
      </c>
      <c r="H173" s="38">
        <v>169.43333333333334</v>
      </c>
      <c r="I173" s="38">
        <v>172.11666666666667</v>
      </c>
      <c r="J173" s="38">
        <v>176.23333333333335</v>
      </c>
      <c r="K173" s="31">
        <v>168</v>
      </c>
      <c r="L173" s="31">
        <v>161.19999999999999</v>
      </c>
      <c r="M173" s="31">
        <v>223.29032000000001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2529.5</v>
      </c>
      <c r="D174" s="38">
        <v>2521.7333333333336</v>
      </c>
      <c r="E174" s="38">
        <v>2505.6166666666672</v>
      </c>
      <c r="F174" s="38">
        <v>2481.7333333333336</v>
      </c>
      <c r="G174" s="38">
        <v>2465.6166666666672</v>
      </c>
      <c r="H174" s="38">
        <v>2545.6166666666672</v>
      </c>
      <c r="I174" s="38">
        <v>2561.733333333334</v>
      </c>
      <c r="J174" s="38">
        <v>2585.6166666666672</v>
      </c>
      <c r="K174" s="31">
        <v>2537.85</v>
      </c>
      <c r="L174" s="31">
        <v>2497.85</v>
      </c>
      <c r="M174" s="31">
        <v>52.398719999999997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85.2</v>
      </c>
      <c r="D175" s="38">
        <v>85.45</v>
      </c>
      <c r="E175" s="38">
        <v>84.850000000000009</v>
      </c>
      <c r="F175" s="38">
        <v>84.5</v>
      </c>
      <c r="G175" s="38">
        <v>83.9</v>
      </c>
      <c r="H175" s="38">
        <v>85.800000000000011</v>
      </c>
      <c r="I175" s="38">
        <v>86.4</v>
      </c>
      <c r="J175" s="38">
        <v>86.750000000000014</v>
      </c>
      <c r="K175" s="31">
        <v>86.05</v>
      </c>
      <c r="L175" s="31">
        <v>85.1</v>
      </c>
      <c r="M175" s="31">
        <v>115.45483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856.65</v>
      </c>
      <c r="D176" s="38">
        <v>861.0333333333333</v>
      </c>
      <c r="E176" s="38">
        <v>847.36666666666656</v>
      </c>
      <c r="F176" s="38">
        <v>838.08333333333326</v>
      </c>
      <c r="G176" s="38">
        <v>824.41666666666652</v>
      </c>
      <c r="H176" s="38">
        <v>870.31666666666661</v>
      </c>
      <c r="I176" s="38">
        <v>883.98333333333335</v>
      </c>
      <c r="J176" s="38">
        <v>893.26666666666665</v>
      </c>
      <c r="K176" s="31">
        <v>874.7</v>
      </c>
      <c r="L176" s="31">
        <v>851.75</v>
      </c>
      <c r="M176" s="31">
        <v>13.68427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1299.9000000000001</v>
      </c>
      <c r="D177" s="38">
        <v>1299.1666666666667</v>
      </c>
      <c r="E177" s="38">
        <v>1285.7333333333336</v>
      </c>
      <c r="F177" s="38">
        <v>1271.5666666666668</v>
      </c>
      <c r="G177" s="38">
        <v>1258.1333333333337</v>
      </c>
      <c r="H177" s="38">
        <v>1313.3333333333335</v>
      </c>
      <c r="I177" s="38">
        <v>1326.7666666666664</v>
      </c>
      <c r="J177" s="38">
        <v>1340.9333333333334</v>
      </c>
      <c r="K177" s="31">
        <v>1312.6</v>
      </c>
      <c r="L177" s="31">
        <v>1285</v>
      </c>
      <c r="M177" s="31">
        <v>22.455749999999998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569.79999999999995</v>
      </c>
      <c r="D178" s="38">
        <v>570.7833333333333</v>
      </c>
      <c r="E178" s="38">
        <v>567.56666666666661</v>
      </c>
      <c r="F178" s="38">
        <v>565.33333333333326</v>
      </c>
      <c r="G178" s="38">
        <v>562.11666666666656</v>
      </c>
      <c r="H178" s="38">
        <v>573.01666666666665</v>
      </c>
      <c r="I178" s="38">
        <v>576.23333333333335</v>
      </c>
      <c r="J178" s="38">
        <v>578.4666666666667</v>
      </c>
      <c r="K178" s="31">
        <v>574</v>
      </c>
      <c r="L178" s="31">
        <v>568.54999999999995</v>
      </c>
      <c r="M178" s="31">
        <v>180.28934000000001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24053.4</v>
      </c>
      <c r="D179" s="38">
        <v>24060.350000000002</v>
      </c>
      <c r="E179" s="38">
        <v>23820.750000000004</v>
      </c>
      <c r="F179" s="38">
        <v>23588.100000000002</v>
      </c>
      <c r="G179" s="38">
        <v>23348.500000000004</v>
      </c>
      <c r="H179" s="38">
        <v>24293.000000000004</v>
      </c>
      <c r="I179" s="38">
        <v>24532.600000000002</v>
      </c>
      <c r="J179" s="38">
        <v>24765.250000000004</v>
      </c>
      <c r="K179" s="31">
        <v>24299.95</v>
      </c>
      <c r="L179" s="31">
        <v>23827.7</v>
      </c>
      <c r="M179" s="31">
        <v>0.71538000000000002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1701</v>
      </c>
      <c r="D180" s="38">
        <v>1702.8333333333333</v>
      </c>
      <c r="E180" s="38">
        <v>1687.3166666666666</v>
      </c>
      <c r="F180" s="38">
        <v>1673.6333333333334</v>
      </c>
      <c r="G180" s="38">
        <v>1658.1166666666668</v>
      </c>
      <c r="H180" s="38">
        <v>1716.5166666666664</v>
      </c>
      <c r="I180" s="38">
        <v>1732.0333333333333</v>
      </c>
      <c r="J180" s="38">
        <v>1745.7166666666662</v>
      </c>
      <c r="K180" s="31">
        <v>1718.35</v>
      </c>
      <c r="L180" s="31">
        <v>1689.15</v>
      </c>
      <c r="M180" s="31">
        <v>18.11702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3764.75</v>
      </c>
      <c r="D181" s="38">
        <v>3742.8833333333337</v>
      </c>
      <c r="E181" s="38">
        <v>3704.1666666666674</v>
      </c>
      <c r="F181" s="38">
        <v>3643.5833333333339</v>
      </c>
      <c r="G181" s="38">
        <v>3604.8666666666677</v>
      </c>
      <c r="H181" s="38">
        <v>3803.4666666666672</v>
      </c>
      <c r="I181" s="38">
        <v>3842.1833333333334</v>
      </c>
      <c r="J181" s="38">
        <v>3902.7666666666669</v>
      </c>
      <c r="K181" s="31">
        <v>3781.6</v>
      </c>
      <c r="L181" s="31">
        <v>3682.3</v>
      </c>
      <c r="M181" s="31">
        <v>4.3509399999999996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514.9</v>
      </c>
      <c r="D182" s="38">
        <v>519.31666666666672</v>
      </c>
      <c r="E182" s="38">
        <v>508.78333333333342</v>
      </c>
      <c r="F182" s="38">
        <v>502.66666666666674</v>
      </c>
      <c r="G182" s="38">
        <v>492.13333333333344</v>
      </c>
      <c r="H182" s="38">
        <v>525.43333333333339</v>
      </c>
      <c r="I182" s="38">
        <v>535.9666666666667</v>
      </c>
      <c r="J182" s="38">
        <v>542.08333333333337</v>
      </c>
      <c r="K182" s="31">
        <v>529.85</v>
      </c>
      <c r="L182" s="31">
        <v>513.20000000000005</v>
      </c>
      <c r="M182" s="31">
        <v>18.429349999999999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2308.1</v>
      </c>
      <c r="D183" s="38">
        <v>2313.0333333333333</v>
      </c>
      <c r="E183" s="38">
        <v>2294.0666666666666</v>
      </c>
      <c r="F183" s="38">
        <v>2280.0333333333333</v>
      </c>
      <c r="G183" s="38">
        <v>2261.0666666666666</v>
      </c>
      <c r="H183" s="38">
        <v>2327.0666666666666</v>
      </c>
      <c r="I183" s="38">
        <v>2346.0333333333328</v>
      </c>
      <c r="J183" s="38">
        <v>2360.0666666666666</v>
      </c>
      <c r="K183" s="31">
        <v>2332</v>
      </c>
      <c r="L183" s="31">
        <v>2299</v>
      </c>
      <c r="M183" s="31">
        <v>5.2758700000000003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1021.8</v>
      </c>
      <c r="D184" s="38">
        <v>1014.1166666666667</v>
      </c>
      <c r="E184" s="38">
        <v>1002.6833333333334</v>
      </c>
      <c r="F184" s="38">
        <v>983.56666666666672</v>
      </c>
      <c r="G184" s="38">
        <v>972.13333333333344</v>
      </c>
      <c r="H184" s="38">
        <v>1033.2333333333333</v>
      </c>
      <c r="I184" s="38">
        <v>1044.6666666666665</v>
      </c>
      <c r="J184" s="38">
        <v>1063.7833333333333</v>
      </c>
      <c r="K184" s="31">
        <v>1025.55</v>
      </c>
      <c r="L184" s="31">
        <v>995</v>
      </c>
      <c r="M184" s="31">
        <v>52.963299999999997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435.1</v>
      </c>
      <c r="D185" s="38">
        <v>435.73333333333335</v>
      </c>
      <c r="E185" s="38">
        <v>431.86666666666667</v>
      </c>
      <c r="F185" s="38">
        <v>428.63333333333333</v>
      </c>
      <c r="G185" s="38">
        <v>424.76666666666665</v>
      </c>
      <c r="H185" s="38">
        <v>438.9666666666667</v>
      </c>
      <c r="I185" s="38">
        <v>442.83333333333337</v>
      </c>
      <c r="J185" s="38">
        <v>446.06666666666672</v>
      </c>
      <c r="K185" s="31">
        <v>439.6</v>
      </c>
      <c r="L185" s="31">
        <v>432.5</v>
      </c>
      <c r="M185" s="31">
        <v>4.07796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759.6</v>
      </c>
      <c r="D186" s="38">
        <v>755.58333333333337</v>
      </c>
      <c r="E186" s="38">
        <v>728.06666666666672</v>
      </c>
      <c r="F186" s="38">
        <v>696.5333333333333</v>
      </c>
      <c r="G186" s="38">
        <v>669.01666666666665</v>
      </c>
      <c r="H186" s="38">
        <v>787.11666666666679</v>
      </c>
      <c r="I186" s="38">
        <v>814.63333333333344</v>
      </c>
      <c r="J186" s="38">
        <v>846.16666666666686</v>
      </c>
      <c r="K186" s="31">
        <v>783.1</v>
      </c>
      <c r="L186" s="31">
        <v>724.05</v>
      </c>
      <c r="M186" s="31">
        <v>13.712820000000001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996.25</v>
      </c>
      <c r="D187" s="38">
        <v>1001.65</v>
      </c>
      <c r="E187" s="38">
        <v>987.65</v>
      </c>
      <c r="F187" s="38">
        <v>979.05</v>
      </c>
      <c r="G187" s="38">
        <v>965.05</v>
      </c>
      <c r="H187" s="38">
        <v>1010.25</v>
      </c>
      <c r="I187" s="38">
        <v>1024.25</v>
      </c>
      <c r="J187" s="38">
        <v>1032.8499999999999</v>
      </c>
      <c r="K187" s="31">
        <v>1015.65</v>
      </c>
      <c r="L187" s="31">
        <v>993.05</v>
      </c>
      <c r="M187" s="31">
        <v>11.18507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1582.75</v>
      </c>
      <c r="D188" s="38">
        <v>1578.3833333333332</v>
      </c>
      <c r="E188" s="38">
        <v>1564.7666666666664</v>
      </c>
      <c r="F188" s="38">
        <v>1546.7833333333333</v>
      </c>
      <c r="G188" s="38">
        <v>1533.1666666666665</v>
      </c>
      <c r="H188" s="38">
        <v>1596.3666666666663</v>
      </c>
      <c r="I188" s="38">
        <v>1609.9833333333331</v>
      </c>
      <c r="J188" s="38">
        <v>1627.9666666666662</v>
      </c>
      <c r="K188" s="31">
        <v>1592</v>
      </c>
      <c r="L188" s="31">
        <v>1560.4</v>
      </c>
      <c r="M188" s="31">
        <v>3.82823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854.95</v>
      </c>
      <c r="D189" s="38">
        <v>855.31666666666661</v>
      </c>
      <c r="E189" s="38">
        <v>850.63333333333321</v>
      </c>
      <c r="F189" s="38">
        <v>846.31666666666661</v>
      </c>
      <c r="G189" s="38">
        <v>841.63333333333321</v>
      </c>
      <c r="H189" s="38">
        <v>859.63333333333321</v>
      </c>
      <c r="I189" s="38">
        <v>864.31666666666661</v>
      </c>
      <c r="J189" s="38">
        <v>868.63333333333321</v>
      </c>
      <c r="K189" s="31">
        <v>860</v>
      </c>
      <c r="L189" s="31">
        <v>851</v>
      </c>
      <c r="M189" s="31">
        <v>9.1441099999999995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7586.15</v>
      </c>
      <c r="D190" s="38">
        <v>7605.416666666667</v>
      </c>
      <c r="E190" s="38">
        <v>7532.7333333333336</v>
      </c>
      <c r="F190" s="38">
        <v>7479.3166666666666</v>
      </c>
      <c r="G190" s="38">
        <v>7406.6333333333332</v>
      </c>
      <c r="H190" s="38">
        <v>7658.8333333333339</v>
      </c>
      <c r="I190" s="38">
        <v>7731.5166666666664</v>
      </c>
      <c r="J190" s="38">
        <v>7784.9333333333343</v>
      </c>
      <c r="K190" s="31">
        <v>7678.1</v>
      </c>
      <c r="L190" s="31">
        <v>7552</v>
      </c>
      <c r="M190" s="31">
        <v>1.01231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586.65</v>
      </c>
      <c r="D191" s="38">
        <v>584.05000000000007</v>
      </c>
      <c r="E191" s="38">
        <v>578.10000000000014</v>
      </c>
      <c r="F191" s="38">
        <v>569.55000000000007</v>
      </c>
      <c r="G191" s="38">
        <v>563.60000000000014</v>
      </c>
      <c r="H191" s="38">
        <v>592.60000000000014</v>
      </c>
      <c r="I191" s="38">
        <v>598.55000000000018</v>
      </c>
      <c r="J191" s="38">
        <v>607.10000000000014</v>
      </c>
      <c r="K191" s="31">
        <v>590</v>
      </c>
      <c r="L191" s="31">
        <v>575.5</v>
      </c>
      <c r="M191" s="31">
        <v>167.20939999999999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218.05</v>
      </c>
      <c r="D192" s="38">
        <v>218.85</v>
      </c>
      <c r="E192" s="38">
        <v>216.75</v>
      </c>
      <c r="F192" s="38">
        <v>215.45000000000002</v>
      </c>
      <c r="G192" s="38">
        <v>213.35000000000002</v>
      </c>
      <c r="H192" s="38">
        <v>220.14999999999998</v>
      </c>
      <c r="I192" s="38">
        <v>222.24999999999994</v>
      </c>
      <c r="J192" s="38">
        <v>223.54999999999995</v>
      </c>
      <c r="K192" s="31">
        <v>220.95</v>
      </c>
      <c r="L192" s="31">
        <v>217.55</v>
      </c>
      <c r="M192" s="31">
        <v>83.453620000000001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111.55</v>
      </c>
      <c r="D193" s="38">
        <v>111.5</v>
      </c>
      <c r="E193" s="38">
        <v>110.95</v>
      </c>
      <c r="F193" s="38">
        <v>110.35000000000001</v>
      </c>
      <c r="G193" s="38">
        <v>109.80000000000001</v>
      </c>
      <c r="H193" s="38">
        <v>112.1</v>
      </c>
      <c r="I193" s="38">
        <v>112.65</v>
      </c>
      <c r="J193" s="38">
        <v>113.24999999999999</v>
      </c>
      <c r="K193" s="31">
        <v>112.05</v>
      </c>
      <c r="L193" s="31">
        <v>110.9</v>
      </c>
      <c r="M193" s="31">
        <v>238.95274000000001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3215.45</v>
      </c>
      <c r="D194" s="38">
        <v>3213.2666666666664</v>
      </c>
      <c r="E194" s="38">
        <v>3195.583333333333</v>
      </c>
      <c r="F194" s="38">
        <v>3175.7166666666667</v>
      </c>
      <c r="G194" s="38">
        <v>3158.0333333333333</v>
      </c>
      <c r="H194" s="38">
        <v>3233.1333333333328</v>
      </c>
      <c r="I194" s="38">
        <v>3250.8166666666662</v>
      </c>
      <c r="J194" s="38">
        <v>3270.6833333333325</v>
      </c>
      <c r="K194" s="31">
        <v>3230.95</v>
      </c>
      <c r="L194" s="31">
        <v>3193.4</v>
      </c>
      <c r="M194" s="31">
        <v>15.75872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1108.0999999999999</v>
      </c>
      <c r="D195" s="38">
        <v>1113.25</v>
      </c>
      <c r="E195" s="38">
        <v>1099.55</v>
      </c>
      <c r="F195" s="38">
        <v>1091</v>
      </c>
      <c r="G195" s="38">
        <v>1077.3</v>
      </c>
      <c r="H195" s="38">
        <v>1121.8</v>
      </c>
      <c r="I195" s="38">
        <v>1135.4999999999998</v>
      </c>
      <c r="J195" s="38">
        <v>1144.05</v>
      </c>
      <c r="K195" s="31">
        <v>1126.95</v>
      </c>
      <c r="L195" s="31">
        <v>1104.7</v>
      </c>
      <c r="M195" s="31">
        <v>18.768000000000001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3147.2</v>
      </c>
      <c r="D196" s="38">
        <v>3162.5500000000006</v>
      </c>
      <c r="E196" s="38">
        <v>3111.2000000000012</v>
      </c>
      <c r="F196" s="38">
        <v>3075.2000000000007</v>
      </c>
      <c r="G196" s="38">
        <v>3023.8500000000013</v>
      </c>
      <c r="H196" s="38">
        <v>3198.5500000000011</v>
      </c>
      <c r="I196" s="38">
        <v>3249.9000000000005</v>
      </c>
      <c r="J196" s="38">
        <v>3285.900000000001</v>
      </c>
      <c r="K196" s="31">
        <v>3213.9</v>
      </c>
      <c r="L196" s="31">
        <v>3126.55</v>
      </c>
      <c r="M196" s="31">
        <v>1.11852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3028.1</v>
      </c>
      <c r="D197" s="38">
        <v>3019.1833333333329</v>
      </c>
      <c r="E197" s="38">
        <v>2993.9666666666658</v>
      </c>
      <c r="F197" s="38">
        <v>2959.833333333333</v>
      </c>
      <c r="G197" s="38">
        <v>2934.6166666666659</v>
      </c>
      <c r="H197" s="38">
        <v>3053.3166666666657</v>
      </c>
      <c r="I197" s="38">
        <v>3078.5333333333328</v>
      </c>
      <c r="J197" s="38">
        <v>3112.6666666666656</v>
      </c>
      <c r="K197" s="31">
        <v>3044.4</v>
      </c>
      <c r="L197" s="31">
        <v>2985.05</v>
      </c>
      <c r="M197" s="31">
        <v>15.25117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1953.65</v>
      </c>
      <c r="D198" s="38">
        <v>1936.5333333333335</v>
      </c>
      <c r="E198" s="38">
        <v>1888.8166666666671</v>
      </c>
      <c r="F198" s="38">
        <v>1823.9833333333336</v>
      </c>
      <c r="G198" s="38">
        <v>1776.2666666666671</v>
      </c>
      <c r="H198" s="38">
        <v>2001.366666666667</v>
      </c>
      <c r="I198" s="38">
        <v>2049.0833333333339</v>
      </c>
      <c r="J198" s="38">
        <v>2113.916666666667</v>
      </c>
      <c r="K198" s="31">
        <v>1984.25</v>
      </c>
      <c r="L198" s="31">
        <v>1871.7</v>
      </c>
      <c r="M198" s="31">
        <v>14.136570000000001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619.35</v>
      </c>
      <c r="D199" s="38">
        <v>622.94999999999993</v>
      </c>
      <c r="E199" s="38">
        <v>611.89999999999986</v>
      </c>
      <c r="F199" s="38">
        <v>604.44999999999993</v>
      </c>
      <c r="G199" s="38">
        <v>593.39999999999986</v>
      </c>
      <c r="H199" s="38">
        <v>630.39999999999986</v>
      </c>
      <c r="I199" s="38">
        <v>641.44999999999982</v>
      </c>
      <c r="J199" s="38">
        <v>648.89999999999986</v>
      </c>
      <c r="K199" s="31">
        <v>634</v>
      </c>
      <c r="L199" s="31">
        <v>615.5</v>
      </c>
      <c r="M199" s="31">
        <v>4.0125599999999997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1769.3</v>
      </c>
      <c r="D200" s="38">
        <v>1763.9833333333333</v>
      </c>
      <c r="E200" s="38">
        <v>1754.7666666666667</v>
      </c>
      <c r="F200" s="38">
        <v>1740.2333333333333</v>
      </c>
      <c r="G200" s="38">
        <v>1731.0166666666667</v>
      </c>
      <c r="H200" s="38">
        <v>1778.5166666666667</v>
      </c>
      <c r="I200" s="38">
        <v>1787.7333333333333</v>
      </c>
      <c r="J200" s="38">
        <v>1802.2666666666667</v>
      </c>
      <c r="K200" s="31">
        <v>1773.2</v>
      </c>
      <c r="L200" s="31">
        <v>1749.45</v>
      </c>
      <c r="M200" s="31">
        <v>3.2272400000000001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33.4</v>
      </c>
      <c r="D201" s="38">
        <v>33.6</v>
      </c>
      <c r="E201" s="38">
        <v>33.1</v>
      </c>
      <c r="F201" s="38">
        <v>32.799999999999997</v>
      </c>
      <c r="G201" s="38">
        <v>32.299999999999997</v>
      </c>
      <c r="H201" s="38">
        <v>33.900000000000006</v>
      </c>
      <c r="I201" s="38">
        <v>34.400000000000006</v>
      </c>
      <c r="J201" s="38">
        <v>34.70000000000001</v>
      </c>
      <c r="K201" s="31">
        <v>34.1</v>
      </c>
      <c r="L201" s="31">
        <v>33.299999999999997</v>
      </c>
      <c r="M201" s="31">
        <v>39.544899999999998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71.599999999999994</v>
      </c>
      <c r="D202" s="38">
        <v>71.883333333333326</v>
      </c>
      <c r="E202" s="38">
        <v>71.016666666666652</v>
      </c>
      <c r="F202" s="38">
        <v>70.433333333333323</v>
      </c>
      <c r="G202" s="38">
        <v>69.566666666666649</v>
      </c>
      <c r="H202" s="38">
        <v>72.466666666666654</v>
      </c>
      <c r="I202" s="38">
        <v>73.333333333333329</v>
      </c>
      <c r="J202" s="38">
        <v>73.916666666666657</v>
      </c>
      <c r="K202" s="31">
        <v>72.75</v>
      </c>
      <c r="L202" s="31">
        <v>71.3</v>
      </c>
      <c r="M202" s="31">
        <v>20.345859999999998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1330.05</v>
      </c>
      <c r="D203" s="38">
        <v>1321.9999999999998</v>
      </c>
      <c r="E203" s="38">
        <v>1305.1499999999996</v>
      </c>
      <c r="F203" s="38">
        <v>1280.2499999999998</v>
      </c>
      <c r="G203" s="38">
        <v>1263.3999999999996</v>
      </c>
      <c r="H203" s="38">
        <v>1346.8999999999996</v>
      </c>
      <c r="I203" s="38">
        <v>1363.7499999999995</v>
      </c>
      <c r="J203" s="38">
        <v>1388.6499999999996</v>
      </c>
      <c r="K203" s="31">
        <v>1338.85</v>
      </c>
      <c r="L203" s="31">
        <v>1297.0999999999999</v>
      </c>
      <c r="M203" s="31">
        <v>12.66056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1505.15</v>
      </c>
      <c r="D204" s="38">
        <v>1501.4833333333336</v>
      </c>
      <c r="E204" s="38">
        <v>1494.2666666666671</v>
      </c>
      <c r="F204" s="38">
        <v>1483.3833333333334</v>
      </c>
      <c r="G204" s="38">
        <v>1476.166666666667</v>
      </c>
      <c r="H204" s="38">
        <v>1512.3666666666672</v>
      </c>
      <c r="I204" s="38">
        <v>1519.5833333333335</v>
      </c>
      <c r="J204" s="38">
        <v>1530.4666666666674</v>
      </c>
      <c r="K204" s="31">
        <v>1508.7</v>
      </c>
      <c r="L204" s="31">
        <v>1490.6</v>
      </c>
      <c r="M204" s="31">
        <v>4.9452400000000001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8260.65</v>
      </c>
      <c r="D205" s="38">
        <v>8253.8166666666657</v>
      </c>
      <c r="E205" s="38">
        <v>8188.8333333333321</v>
      </c>
      <c r="F205" s="38">
        <v>8117.0166666666664</v>
      </c>
      <c r="G205" s="38">
        <v>8052.0333333333328</v>
      </c>
      <c r="H205" s="38">
        <v>8325.6333333333314</v>
      </c>
      <c r="I205" s="38">
        <v>8390.616666666665</v>
      </c>
      <c r="J205" s="38">
        <v>8462.4333333333307</v>
      </c>
      <c r="K205" s="31">
        <v>8318.7999999999993</v>
      </c>
      <c r="L205" s="31">
        <v>8182</v>
      </c>
      <c r="M205" s="31">
        <v>2.8211499999999998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70.7</v>
      </c>
      <c r="D206" s="38">
        <v>70.95</v>
      </c>
      <c r="E206" s="38">
        <v>70.2</v>
      </c>
      <c r="F206" s="38">
        <v>69.7</v>
      </c>
      <c r="G206" s="38">
        <v>68.95</v>
      </c>
      <c r="H206" s="38">
        <v>71.45</v>
      </c>
      <c r="I206" s="38">
        <v>72.2</v>
      </c>
      <c r="J206" s="38">
        <v>72.7</v>
      </c>
      <c r="K206" s="31">
        <v>71.7</v>
      </c>
      <c r="L206" s="31">
        <v>70.45</v>
      </c>
      <c r="M206" s="31">
        <v>78.658180000000002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680.35</v>
      </c>
      <c r="D207" s="38">
        <v>678.7833333333333</v>
      </c>
      <c r="E207" s="38">
        <v>675.56666666666661</v>
      </c>
      <c r="F207" s="38">
        <v>670.7833333333333</v>
      </c>
      <c r="G207" s="38">
        <v>667.56666666666661</v>
      </c>
      <c r="H207" s="38">
        <v>683.56666666666661</v>
      </c>
      <c r="I207" s="38">
        <v>686.7833333333333</v>
      </c>
      <c r="J207" s="38">
        <v>691.56666666666661</v>
      </c>
      <c r="K207" s="31">
        <v>682</v>
      </c>
      <c r="L207" s="31">
        <v>674</v>
      </c>
      <c r="M207" s="31">
        <v>29.932569999999998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793.55</v>
      </c>
      <c r="D208" s="38">
        <v>796.25</v>
      </c>
      <c r="E208" s="38">
        <v>786.3</v>
      </c>
      <c r="F208" s="38">
        <v>779.05</v>
      </c>
      <c r="G208" s="38">
        <v>769.09999999999991</v>
      </c>
      <c r="H208" s="38">
        <v>803.5</v>
      </c>
      <c r="I208" s="38">
        <v>813.45</v>
      </c>
      <c r="J208" s="38">
        <v>820.7</v>
      </c>
      <c r="K208" s="31">
        <v>806.2</v>
      </c>
      <c r="L208" s="31">
        <v>789</v>
      </c>
      <c r="M208" s="31">
        <v>18.96416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279.95</v>
      </c>
      <c r="D209" s="38">
        <v>280.16666666666669</v>
      </c>
      <c r="E209" s="38">
        <v>278.78333333333336</v>
      </c>
      <c r="F209" s="38">
        <v>277.61666666666667</v>
      </c>
      <c r="G209" s="38">
        <v>276.23333333333335</v>
      </c>
      <c r="H209" s="38">
        <v>281.33333333333337</v>
      </c>
      <c r="I209" s="38">
        <v>282.7166666666667</v>
      </c>
      <c r="J209" s="38">
        <v>283.88333333333338</v>
      </c>
      <c r="K209" s="31">
        <v>281.55</v>
      </c>
      <c r="L209" s="31">
        <v>279</v>
      </c>
      <c r="M209" s="31">
        <v>68.850930000000005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762.7</v>
      </c>
      <c r="D210" s="38">
        <v>762.73333333333323</v>
      </c>
      <c r="E210" s="38">
        <v>758.76666666666642</v>
      </c>
      <c r="F210" s="38">
        <v>754.83333333333314</v>
      </c>
      <c r="G210" s="38">
        <v>750.86666666666633</v>
      </c>
      <c r="H210" s="38">
        <v>766.66666666666652</v>
      </c>
      <c r="I210" s="38">
        <v>770.63333333333344</v>
      </c>
      <c r="J210" s="38">
        <v>774.56666666666661</v>
      </c>
      <c r="K210" s="31">
        <v>766.7</v>
      </c>
      <c r="L210" s="31">
        <v>758.8</v>
      </c>
      <c r="M210" s="31">
        <v>12.731479999999999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1459.9</v>
      </c>
      <c r="D211" s="38">
        <v>1462.7333333333333</v>
      </c>
      <c r="E211" s="38">
        <v>1448.9666666666667</v>
      </c>
      <c r="F211" s="38">
        <v>1438.0333333333333</v>
      </c>
      <c r="G211" s="38">
        <v>1424.2666666666667</v>
      </c>
      <c r="H211" s="38">
        <v>1473.6666666666667</v>
      </c>
      <c r="I211" s="38">
        <v>1487.4333333333336</v>
      </c>
      <c r="J211" s="38">
        <v>1498.3666666666668</v>
      </c>
      <c r="K211" s="31">
        <v>1476.5</v>
      </c>
      <c r="L211" s="31">
        <v>1451.8</v>
      </c>
      <c r="M211" s="31">
        <v>0.36337999999999998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381.7</v>
      </c>
      <c r="D212" s="38">
        <v>382.08333333333331</v>
      </c>
      <c r="E212" s="38">
        <v>380.41666666666663</v>
      </c>
      <c r="F212" s="38">
        <v>379.13333333333333</v>
      </c>
      <c r="G212" s="38">
        <v>377.46666666666664</v>
      </c>
      <c r="H212" s="38">
        <v>383.36666666666662</v>
      </c>
      <c r="I212" s="38">
        <v>385.03333333333325</v>
      </c>
      <c r="J212" s="38">
        <v>386.31666666666661</v>
      </c>
      <c r="K212" s="31">
        <v>383.75</v>
      </c>
      <c r="L212" s="31">
        <v>380.8</v>
      </c>
      <c r="M212" s="31">
        <v>35.700560000000003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16.2</v>
      </c>
      <c r="D213" s="38">
        <v>16.166666666666668</v>
      </c>
      <c r="E213" s="38">
        <v>15.983333333333334</v>
      </c>
      <c r="F213" s="38">
        <v>15.766666666666666</v>
      </c>
      <c r="G213" s="38">
        <v>15.583333333333332</v>
      </c>
      <c r="H213" s="38">
        <v>16.383333333333336</v>
      </c>
      <c r="I213" s="38">
        <v>16.566666666666666</v>
      </c>
      <c r="J213" s="38">
        <v>16.783333333333339</v>
      </c>
      <c r="K213" s="31">
        <v>16.350000000000001</v>
      </c>
      <c r="L213" s="31">
        <v>15.95</v>
      </c>
      <c r="M213" s="31">
        <v>635.02733999999998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177.5</v>
      </c>
      <c r="D214" s="38">
        <v>177.96666666666667</v>
      </c>
      <c r="E214" s="38">
        <v>176.03333333333333</v>
      </c>
      <c r="F214" s="38">
        <v>174.56666666666666</v>
      </c>
      <c r="G214" s="38">
        <v>172.63333333333333</v>
      </c>
      <c r="H214" s="38">
        <v>179.43333333333334</v>
      </c>
      <c r="I214" s="38">
        <v>181.36666666666667</v>
      </c>
      <c r="J214" s="38">
        <v>182.83333333333334</v>
      </c>
      <c r="K214" s="31">
        <v>179.9</v>
      </c>
      <c r="L214" s="31">
        <v>176.5</v>
      </c>
      <c r="M214" s="31">
        <v>79.196700000000007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74.900000000000006</v>
      </c>
      <c r="D215" s="38">
        <v>75.5</v>
      </c>
      <c r="E215" s="38">
        <v>74</v>
      </c>
      <c r="F215" s="38">
        <v>73.099999999999994</v>
      </c>
      <c r="G215" s="38">
        <v>71.599999999999994</v>
      </c>
      <c r="H215" s="38">
        <v>76.400000000000006</v>
      </c>
      <c r="I215" s="38">
        <v>77.900000000000006</v>
      </c>
      <c r="J215" s="38">
        <v>78.800000000000011</v>
      </c>
      <c r="K215" s="31">
        <v>77</v>
      </c>
      <c r="L215" s="31">
        <v>74.599999999999994</v>
      </c>
      <c r="M215" s="31">
        <v>305.74520999999999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582.45000000000005</v>
      </c>
      <c r="D216" s="38">
        <v>578.93333333333339</v>
      </c>
      <c r="E216" s="38">
        <v>568.76666666666677</v>
      </c>
      <c r="F216" s="38">
        <v>555.08333333333337</v>
      </c>
      <c r="G216" s="38">
        <v>544.91666666666674</v>
      </c>
      <c r="H216" s="38">
        <v>592.61666666666679</v>
      </c>
      <c r="I216" s="38">
        <v>602.7833333333333</v>
      </c>
      <c r="J216" s="38">
        <v>616.46666666666681</v>
      </c>
      <c r="K216" s="31">
        <v>589.1</v>
      </c>
      <c r="L216" s="31">
        <v>565.25</v>
      </c>
      <c r="M216" s="31">
        <v>24.424980000000001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9"/>
      <c r="B1" s="440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45107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2" t="s">
        <v>16</v>
      </c>
      <c r="B9" s="434" t="s">
        <v>18</v>
      </c>
      <c r="C9" s="438" t="s">
        <v>20</v>
      </c>
      <c r="D9" s="438" t="s">
        <v>21</v>
      </c>
      <c r="E9" s="429" t="s">
        <v>22</v>
      </c>
      <c r="F9" s="430"/>
      <c r="G9" s="431"/>
      <c r="H9" s="429" t="s">
        <v>23</v>
      </c>
      <c r="I9" s="430"/>
      <c r="J9" s="431"/>
      <c r="K9" s="26"/>
      <c r="L9" s="27"/>
      <c r="M9" s="53"/>
      <c r="N9" s="1"/>
      <c r="O9" s="1"/>
    </row>
    <row r="10" spans="1:15" ht="42.75" customHeight="1">
      <c r="A10" s="436"/>
      <c r="B10" s="437"/>
      <c r="C10" s="437"/>
      <c r="D10" s="43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445.85</v>
      </c>
      <c r="D11" s="38">
        <v>447.91666666666669</v>
      </c>
      <c r="E11" s="38">
        <v>434.43333333333339</v>
      </c>
      <c r="F11" s="38">
        <v>423.01666666666671</v>
      </c>
      <c r="G11" s="38">
        <v>409.53333333333342</v>
      </c>
      <c r="H11" s="38">
        <v>459.33333333333337</v>
      </c>
      <c r="I11" s="38">
        <v>472.81666666666661</v>
      </c>
      <c r="J11" s="38">
        <v>484.23333333333335</v>
      </c>
      <c r="K11" s="31">
        <v>461.4</v>
      </c>
      <c r="L11" s="31">
        <v>436.5</v>
      </c>
      <c r="M11" s="31">
        <v>3.9076300000000002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27231.7</v>
      </c>
      <c r="D12" s="38">
        <v>27377.25</v>
      </c>
      <c r="E12" s="38">
        <v>26954.5</v>
      </c>
      <c r="F12" s="38">
        <v>26677.3</v>
      </c>
      <c r="G12" s="38">
        <v>26254.55</v>
      </c>
      <c r="H12" s="38">
        <v>27654.45</v>
      </c>
      <c r="I12" s="38">
        <v>28077.200000000001</v>
      </c>
      <c r="J12" s="38">
        <v>28354.400000000001</v>
      </c>
      <c r="K12" s="31">
        <v>27800</v>
      </c>
      <c r="L12" s="31">
        <v>27100.05</v>
      </c>
      <c r="M12" s="31">
        <v>1.3729999999999999E-2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460.35</v>
      </c>
      <c r="D13" s="38">
        <v>457.88333333333338</v>
      </c>
      <c r="E13" s="38">
        <v>450.26666666666677</v>
      </c>
      <c r="F13" s="38">
        <v>440.18333333333339</v>
      </c>
      <c r="G13" s="38">
        <v>432.56666666666678</v>
      </c>
      <c r="H13" s="38">
        <v>467.96666666666675</v>
      </c>
      <c r="I13" s="38">
        <v>475.58333333333343</v>
      </c>
      <c r="J13" s="38">
        <v>485.66666666666674</v>
      </c>
      <c r="K13" s="31">
        <v>465.5</v>
      </c>
      <c r="L13" s="31">
        <v>447.8</v>
      </c>
      <c r="M13" s="31">
        <v>8.8971099999999996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505.75</v>
      </c>
      <c r="D14" s="38">
        <v>507.38333333333338</v>
      </c>
      <c r="E14" s="38">
        <v>503.06666666666678</v>
      </c>
      <c r="F14" s="38">
        <v>500.38333333333338</v>
      </c>
      <c r="G14" s="38">
        <v>496.06666666666678</v>
      </c>
      <c r="H14" s="38">
        <v>510.06666666666678</v>
      </c>
      <c r="I14" s="38">
        <v>514.38333333333344</v>
      </c>
      <c r="J14" s="38">
        <v>517.06666666666683</v>
      </c>
      <c r="K14" s="31">
        <v>511.7</v>
      </c>
      <c r="L14" s="31">
        <v>504.7</v>
      </c>
      <c r="M14" s="31">
        <v>13.092000000000001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1532.9</v>
      </c>
      <c r="D15" s="38">
        <v>1541.5666666666666</v>
      </c>
      <c r="E15" s="38">
        <v>1505.3333333333333</v>
      </c>
      <c r="F15" s="38">
        <v>1477.7666666666667</v>
      </c>
      <c r="G15" s="38">
        <v>1441.5333333333333</v>
      </c>
      <c r="H15" s="38">
        <v>1569.1333333333332</v>
      </c>
      <c r="I15" s="38">
        <v>1605.3666666666668</v>
      </c>
      <c r="J15" s="38">
        <v>1632.9333333333332</v>
      </c>
      <c r="K15" s="31">
        <v>1577.8</v>
      </c>
      <c r="L15" s="31">
        <v>1514</v>
      </c>
      <c r="M15" s="31">
        <v>9.8343699999999998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4411.1000000000004</v>
      </c>
      <c r="D16" s="38">
        <v>4385.3666666666668</v>
      </c>
      <c r="E16" s="38">
        <v>4326.7333333333336</v>
      </c>
      <c r="F16" s="38">
        <v>4242.3666666666668</v>
      </c>
      <c r="G16" s="38">
        <v>4183.7333333333336</v>
      </c>
      <c r="H16" s="38">
        <v>4469.7333333333336</v>
      </c>
      <c r="I16" s="38">
        <v>4528.3666666666668</v>
      </c>
      <c r="J16" s="38">
        <v>4612.7333333333336</v>
      </c>
      <c r="K16" s="31">
        <v>4444</v>
      </c>
      <c r="L16" s="31">
        <v>4301</v>
      </c>
      <c r="M16" s="31">
        <v>3.39541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23202.3</v>
      </c>
      <c r="D17" s="38">
        <v>23136.766666666666</v>
      </c>
      <c r="E17" s="38">
        <v>22775.533333333333</v>
      </c>
      <c r="F17" s="38">
        <v>22348.766666666666</v>
      </c>
      <c r="G17" s="38">
        <v>21987.533333333333</v>
      </c>
      <c r="H17" s="38">
        <v>23563.533333333333</v>
      </c>
      <c r="I17" s="38">
        <v>23924.766666666663</v>
      </c>
      <c r="J17" s="38">
        <v>24351.533333333333</v>
      </c>
      <c r="K17" s="31">
        <v>23498</v>
      </c>
      <c r="L17" s="31">
        <v>22710</v>
      </c>
      <c r="M17" s="31">
        <v>0.17998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193.5</v>
      </c>
      <c r="D18" s="38">
        <v>192.36666666666667</v>
      </c>
      <c r="E18" s="38">
        <v>190.03333333333336</v>
      </c>
      <c r="F18" s="38">
        <v>186.56666666666669</v>
      </c>
      <c r="G18" s="38">
        <v>184.23333333333338</v>
      </c>
      <c r="H18" s="38">
        <v>195.83333333333334</v>
      </c>
      <c r="I18" s="38">
        <v>198.16666666666666</v>
      </c>
      <c r="J18" s="38">
        <v>201.63333333333333</v>
      </c>
      <c r="K18" s="31">
        <v>194.7</v>
      </c>
      <c r="L18" s="31">
        <v>188.9</v>
      </c>
      <c r="M18" s="31">
        <v>143.49798000000001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213.45</v>
      </c>
      <c r="D19" s="38">
        <v>213.36666666666667</v>
      </c>
      <c r="E19" s="38">
        <v>211.93333333333334</v>
      </c>
      <c r="F19" s="38">
        <v>210.41666666666666</v>
      </c>
      <c r="G19" s="38">
        <v>208.98333333333332</v>
      </c>
      <c r="H19" s="38">
        <v>214.88333333333335</v>
      </c>
      <c r="I19" s="38">
        <v>216.31666666666669</v>
      </c>
      <c r="J19" s="38">
        <v>217.83333333333337</v>
      </c>
      <c r="K19" s="31">
        <v>214.8</v>
      </c>
      <c r="L19" s="31">
        <v>211.85</v>
      </c>
      <c r="M19" s="31">
        <v>36.251480000000001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1812.35</v>
      </c>
      <c r="D20" s="38">
        <v>1809.0833333333333</v>
      </c>
      <c r="E20" s="38">
        <v>1791.2666666666664</v>
      </c>
      <c r="F20" s="38">
        <v>1770.1833333333332</v>
      </c>
      <c r="G20" s="38">
        <v>1752.3666666666663</v>
      </c>
      <c r="H20" s="38">
        <v>1830.1666666666665</v>
      </c>
      <c r="I20" s="38">
        <v>1847.9833333333336</v>
      </c>
      <c r="J20" s="38">
        <v>1869.0666666666666</v>
      </c>
      <c r="K20" s="31">
        <v>1826.9</v>
      </c>
      <c r="L20" s="31">
        <v>1788</v>
      </c>
      <c r="M20" s="31">
        <v>5.5213599999999996</v>
      </c>
      <c r="N20" s="1"/>
      <c r="O20" s="1"/>
    </row>
    <row r="21" spans="1:15" ht="12" customHeight="1">
      <c r="A21" s="33">
        <v>11</v>
      </c>
      <c r="B21" s="58" t="s">
        <v>1102</v>
      </c>
      <c r="C21" s="31">
        <v>540.45000000000005</v>
      </c>
      <c r="D21" s="38">
        <v>538.31666666666672</v>
      </c>
      <c r="E21" s="38">
        <v>531.93333333333339</v>
      </c>
      <c r="F21" s="38">
        <v>523.41666666666663</v>
      </c>
      <c r="G21" s="38">
        <v>517.0333333333333</v>
      </c>
      <c r="H21" s="38">
        <v>546.83333333333348</v>
      </c>
      <c r="I21" s="38">
        <v>553.21666666666692</v>
      </c>
      <c r="J21" s="38">
        <v>561.73333333333358</v>
      </c>
      <c r="K21" s="31">
        <v>544.70000000000005</v>
      </c>
      <c r="L21" s="31">
        <v>529.79999999999995</v>
      </c>
      <c r="M21" s="31">
        <v>2.9147599999999998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2402</v>
      </c>
      <c r="D22" s="38">
        <v>2371.4833333333336</v>
      </c>
      <c r="E22" s="38">
        <v>2324.3666666666672</v>
      </c>
      <c r="F22" s="38">
        <v>2246.7333333333336</v>
      </c>
      <c r="G22" s="38">
        <v>2199.6166666666672</v>
      </c>
      <c r="H22" s="38">
        <v>2449.1166666666672</v>
      </c>
      <c r="I22" s="38">
        <v>2496.233333333334</v>
      </c>
      <c r="J22" s="38">
        <v>2573.8666666666672</v>
      </c>
      <c r="K22" s="31">
        <v>2418.6</v>
      </c>
      <c r="L22" s="31">
        <v>2293.85</v>
      </c>
      <c r="M22" s="31">
        <v>283.53192999999999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956.65</v>
      </c>
      <c r="D23" s="38">
        <v>939.26666666666677</v>
      </c>
      <c r="E23" s="38">
        <v>915.08333333333348</v>
      </c>
      <c r="F23" s="38">
        <v>873.51666666666677</v>
      </c>
      <c r="G23" s="38">
        <v>849.33333333333348</v>
      </c>
      <c r="H23" s="38">
        <v>980.83333333333348</v>
      </c>
      <c r="I23" s="38">
        <v>1005.0166666666667</v>
      </c>
      <c r="J23" s="38">
        <v>1046.5833333333335</v>
      </c>
      <c r="K23" s="31">
        <v>963.45</v>
      </c>
      <c r="L23" s="31">
        <v>897.7</v>
      </c>
      <c r="M23" s="31">
        <v>551.21312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756.5</v>
      </c>
      <c r="D24" s="38">
        <v>745.76666666666677</v>
      </c>
      <c r="E24" s="38">
        <v>732.53333333333353</v>
      </c>
      <c r="F24" s="38">
        <v>708.56666666666672</v>
      </c>
      <c r="G24" s="38">
        <v>695.33333333333348</v>
      </c>
      <c r="H24" s="38">
        <v>769.73333333333358</v>
      </c>
      <c r="I24" s="38">
        <v>782.96666666666692</v>
      </c>
      <c r="J24" s="38">
        <v>806.93333333333362</v>
      </c>
      <c r="K24" s="31">
        <v>759</v>
      </c>
      <c r="L24" s="31">
        <v>721.8</v>
      </c>
      <c r="M24" s="31">
        <v>179.10387</v>
      </c>
      <c r="N24" s="1"/>
      <c r="O24" s="1"/>
    </row>
    <row r="25" spans="1:15" ht="12.75" customHeight="1">
      <c r="A25" s="33">
        <v>15</v>
      </c>
      <c r="B25" s="58" t="s">
        <v>1101</v>
      </c>
      <c r="C25" s="31">
        <v>254.65</v>
      </c>
      <c r="D25" s="38">
        <v>255.5</v>
      </c>
      <c r="E25" s="38">
        <v>252.14999999999998</v>
      </c>
      <c r="F25" s="38">
        <v>249.64999999999998</v>
      </c>
      <c r="G25" s="38">
        <v>246.29999999999995</v>
      </c>
      <c r="H25" s="38">
        <v>258</v>
      </c>
      <c r="I25" s="38">
        <v>261.35000000000002</v>
      </c>
      <c r="J25" s="38">
        <v>263.85000000000002</v>
      </c>
      <c r="K25" s="31">
        <v>258.85000000000002</v>
      </c>
      <c r="L25" s="31">
        <v>253</v>
      </c>
      <c r="M25" s="31">
        <v>45.234180000000002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819.15</v>
      </c>
      <c r="D26" s="38">
        <v>803.91666666666663</v>
      </c>
      <c r="E26" s="38">
        <v>783.88333333333321</v>
      </c>
      <c r="F26" s="38">
        <v>748.61666666666656</v>
      </c>
      <c r="G26" s="38">
        <v>728.58333333333314</v>
      </c>
      <c r="H26" s="38">
        <v>839.18333333333328</v>
      </c>
      <c r="I26" s="38">
        <v>859.21666666666681</v>
      </c>
      <c r="J26" s="38">
        <v>894.48333333333335</v>
      </c>
      <c r="K26" s="31">
        <v>823.95</v>
      </c>
      <c r="L26" s="31">
        <v>768.65</v>
      </c>
      <c r="M26" s="31">
        <v>21.419519999999999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324.75</v>
      </c>
      <c r="D27" s="38">
        <v>324.40000000000003</v>
      </c>
      <c r="E27" s="38">
        <v>322.85000000000008</v>
      </c>
      <c r="F27" s="38">
        <v>320.95000000000005</v>
      </c>
      <c r="G27" s="38">
        <v>319.40000000000009</v>
      </c>
      <c r="H27" s="38">
        <v>326.30000000000007</v>
      </c>
      <c r="I27" s="38">
        <v>327.85</v>
      </c>
      <c r="J27" s="38">
        <v>329.75000000000006</v>
      </c>
      <c r="K27" s="31">
        <v>325.95</v>
      </c>
      <c r="L27" s="31">
        <v>322.5</v>
      </c>
      <c r="M27" s="31">
        <v>2.8331200000000001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1072.4000000000001</v>
      </c>
      <c r="D28" s="38">
        <v>1077.4666666666667</v>
      </c>
      <c r="E28" s="38">
        <v>1054.9333333333334</v>
      </c>
      <c r="F28" s="38">
        <v>1037.4666666666667</v>
      </c>
      <c r="G28" s="38">
        <v>1014.9333333333334</v>
      </c>
      <c r="H28" s="38">
        <v>1094.9333333333334</v>
      </c>
      <c r="I28" s="38">
        <v>1117.4666666666667</v>
      </c>
      <c r="J28" s="38">
        <v>1134.9333333333334</v>
      </c>
      <c r="K28" s="31">
        <v>1100</v>
      </c>
      <c r="L28" s="31">
        <v>1060</v>
      </c>
      <c r="M28" s="31">
        <v>1.6832100000000001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1088</v>
      </c>
      <c r="D29" s="38">
        <v>1093.6333333333334</v>
      </c>
      <c r="E29" s="38">
        <v>1079.3666666666668</v>
      </c>
      <c r="F29" s="38">
        <v>1070.7333333333333</v>
      </c>
      <c r="G29" s="38">
        <v>1056.4666666666667</v>
      </c>
      <c r="H29" s="38">
        <v>1102.2666666666669</v>
      </c>
      <c r="I29" s="38">
        <v>1116.5333333333338</v>
      </c>
      <c r="J29" s="38">
        <v>1125.166666666667</v>
      </c>
      <c r="K29" s="31">
        <v>1107.9000000000001</v>
      </c>
      <c r="L29" s="31">
        <v>1085</v>
      </c>
      <c r="M29" s="31">
        <v>2.0549200000000001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3260.15</v>
      </c>
      <c r="D30" s="38">
        <v>3276.9</v>
      </c>
      <c r="E30" s="38">
        <v>3223.25</v>
      </c>
      <c r="F30" s="38">
        <v>3186.35</v>
      </c>
      <c r="G30" s="38">
        <v>3132.7</v>
      </c>
      <c r="H30" s="38">
        <v>3313.8</v>
      </c>
      <c r="I30" s="38">
        <v>3367.4500000000007</v>
      </c>
      <c r="J30" s="38">
        <v>3404.3500000000004</v>
      </c>
      <c r="K30" s="31">
        <v>3330.55</v>
      </c>
      <c r="L30" s="31">
        <v>3240</v>
      </c>
      <c r="M30" s="31">
        <v>1.0042599999999999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1478.6</v>
      </c>
      <c r="D31" s="38">
        <v>1484.75</v>
      </c>
      <c r="E31" s="38">
        <v>1468.85</v>
      </c>
      <c r="F31" s="38">
        <v>1459.1</v>
      </c>
      <c r="G31" s="38">
        <v>1443.1999999999998</v>
      </c>
      <c r="H31" s="38">
        <v>1494.5</v>
      </c>
      <c r="I31" s="38">
        <v>1510.4</v>
      </c>
      <c r="J31" s="38">
        <v>1520.15</v>
      </c>
      <c r="K31" s="31">
        <v>1500.65</v>
      </c>
      <c r="L31" s="31">
        <v>1475</v>
      </c>
      <c r="M31" s="31">
        <v>0.70101999999999998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3446.15</v>
      </c>
      <c r="D32" s="38">
        <v>3433.65</v>
      </c>
      <c r="E32" s="38">
        <v>3407.5</v>
      </c>
      <c r="F32" s="38">
        <v>3368.85</v>
      </c>
      <c r="G32" s="38">
        <v>3342.7</v>
      </c>
      <c r="H32" s="38">
        <v>3472.3</v>
      </c>
      <c r="I32" s="38">
        <v>3498.4500000000007</v>
      </c>
      <c r="J32" s="38">
        <v>3537.1000000000004</v>
      </c>
      <c r="K32" s="31">
        <v>3459.8</v>
      </c>
      <c r="L32" s="31">
        <v>3395</v>
      </c>
      <c r="M32" s="31">
        <v>6.3416600000000001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2649.25</v>
      </c>
      <c r="D33" s="38">
        <v>2651.7666666666669</v>
      </c>
      <c r="E33" s="38">
        <v>2638.5333333333338</v>
      </c>
      <c r="F33" s="38">
        <v>2627.8166666666671</v>
      </c>
      <c r="G33" s="38">
        <v>2614.5833333333339</v>
      </c>
      <c r="H33" s="38">
        <v>2662.4833333333336</v>
      </c>
      <c r="I33" s="38">
        <v>2675.7166666666662</v>
      </c>
      <c r="J33" s="38">
        <v>2686.4333333333334</v>
      </c>
      <c r="K33" s="31">
        <v>2665</v>
      </c>
      <c r="L33" s="31">
        <v>2641.05</v>
      </c>
      <c r="M33" s="31">
        <v>0.16231000000000001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655.65</v>
      </c>
      <c r="D34" s="38">
        <v>654.86666666666667</v>
      </c>
      <c r="E34" s="38">
        <v>649.2833333333333</v>
      </c>
      <c r="F34" s="38">
        <v>642.91666666666663</v>
      </c>
      <c r="G34" s="38">
        <v>637.33333333333326</v>
      </c>
      <c r="H34" s="38">
        <v>661.23333333333335</v>
      </c>
      <c r="I34" s="38">
        <v>666.81666666666661</v>
      </c>
      <c r="J34" s="38">
        <v>673.18333333333339</v>
      </c>
      <c r="K34" s="31">
        <v>660.45</v>
      </c>
      <c r="L34" s="31">
        <v>648.5</v>
      </c>
      <c r="M34" s="31">
        <v>5.3019999999999996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2196.4499999999998</v>
      </c>
      <c r="D35" s="38">
        <v>2230.4666666666667</v>
      </c>
      <c r="E35" s="38">
        <v>2146.9833333333336</v>
      </c>
      <c r="F35" s="38">
        <v>2097.5166666666669</v>
      </c>
      <c r="G35" s="38">
        <v>2014.0333333333338</v>
      </c>
      <c r="H35" s="38">
        <v>2279.9333333333334</v>
      </c>
      <c r="I35" s="38">
        <v>2363.4166666666661</v>
      </c>
      <c r="J35" s="38">
        <v>2412.8833333333332</v>
      </c>
      <c r="K35" s="31">
        <v>2313.9499999999998</v>
      </c>
      <c r="L35" s="31">
        <v>2181</v>
      </c>
      <c r="M35" s="31">
        <v>3.6836899999999999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434.25</v>
      </c>
      <c r="D36" s="38">
        <v>435.9666666666667</v>
      </c>
      <c r="E36" s="38">
        <v>430.13333333333338</v>
      </c>
      <c r="F36" s="38">
        <v>426.01666666666671</v>
      </c>
      <c r="G36" s="38">
        <v>420.18333333333339</v>
      </c>
      <c r="H36" s="38">
        <v>440.08333333333337</v>
      </c>
      <c r="I36" s="38">
        <v>445.91666666666663</v>
      </c>
      <c r="J36" s="38">
        <v>450.03333333333336</v>
      </c>
      <c r="K36" s="31">
        <v>441.8</v>
      </c>
      <c r="L36" s="31">
        <v>431.85</v>
      </c>
      <c r="M36" s="31">
        <v>64.052769999999995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1715.2</v>
      </c>
      <c r="D37" s="38">
        <v>1718.2166666666665</v>
      </c>
      <c r="E37" s="38">
        <v>1692.4833333333329</v>
      </c>
      <c r="F37" s="38">
        <v>1669.7666666666664</v>
      </c>
      <c r="G37" s="38">
        <v>1644.0333333333328</v>
      </c>
      <c r="H37" s="38">
        <v>1740.9333333333329</v>
      </c>
      <c r="I37" s="38">
        <v>1766.6666666666665</v>
      </c>
      <c r="J37" s="38">
        <v>1789.383333333333</v>
      </c>
      <c r="K37" s="31">
        <v>1743.95</v>
      </c>
      <c r="L37" s="31">
        <v>1695.5</v>
      </c>
      <c r="M37" s="31">
        <v>3.2177199999999999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1027.2</v>
      </c>
      <c r="D38" s="38">
        <v>1036.6166666666668</v>
      </c>
      <c r="E38" s="38">
        <v>1015.5833333333335</v>
      </c>
      <c r="F38" s="38">
        <v>1003.9666666666667</v>
      </c>
      <c r="G38" s="38">
        <v>982.93333333333339</v>
      </c>
      <c r="H38" s="38">
        <v>1048.2333333333336</v>
      </c>
      <c r="I38" s="38">
        <v>1069.2666666666669</v>
      </c>
      <c r="J38" s="38">
        <v>1080.8833333333337</v>
      </c>
      <c r="K38" s="31">
        <v>1057.6500000000001</v>
      </c>
      <c r="L38" s="31">
        <v>1025</v>
      </c>
      <c r="M38" s="31">
        <v>0.33778999999999998</v>
      </c>
      <c r="N38" s="1"/>
      <c r="O38" s="1"/>
    </row>
    <row r="39" spans="1:15" ht="12.75" customHeight="1">
      <c r="A39" s="33">
        <v>29</v>
      </c>
      <c r="B39" s="58" t="s">
        <v>1103</v>
      </c>
      <c r="C39" s="31">
        <v>3331.35</v>
      </c>
      <c r="D39" s="38">
        <v>3362.4500000000003</v>
      </c>
      <c r="E39" s="38">
        <v>3268.9000000000005</v>
      </c>
      <c r="F39" s="38">
        <v>3206.4500000000003</v>
      </c>
      <c r="G39" s="38">
        <v>3112.9000000000005</v>
      </c>
      <c r="H39" s="38">
        <v>3424.9000000000005</v>
      </c>
      <c r="I39" s="38">
        <v>3518.4500000000007</v>
      </c>
      <c r="J39" s="38">
        <v>3580.9000000000005</v>
      </c>
      <c r="K39" s="31">
        <v>3456</v>
      </c>
      <c r="L39" s="31">
        <v>3300</v>
      </c>
      <c r="M39" s="31">
        <v>0.66435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1318.1</v>
      </c>
      <c r="D40" s="38">
        <v>1326.8666666666666</v>
      </c>
      <c r="E40" s="38">
        <v>1301.7333333333331</v>
      </c>
      <c r="F40" s="38">
        <v>1285.3666666666666</v>
      </c>
      <c r="G40" s="38">
        <v>1260.2333333333331</v>
      </c>
      <c r="H40" s="38">
        <v>1343.2333333333331</v>
      </c>
      <c r="I40" s="38">
        <v>1368.3666666666668</v>
      </c>
      <c r="J40" s="38">
        <v>1384.7333333333331</v>
      </c>
      <c r="K40" s="31">
        <v>1352</v>
      </c>
      <c r="L40" s="31">
        <v>1310.5</v>
      </c>
      <c r="M40" s="31">
        <v>2.4700000000000002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641.15</v>
      </c>
      <c r="D41" s="38">
        <v>647.43333333333328</v>
      </c>
      <c r="E41" s="38">
        <v>632.81666666666661</v>
      </c>
      <c r="F41" s="38">
        <v>624.48333333333335</v>
      </c>
      <c r="G41" s="38">
        <v>609.86666666666667</v>
      </c>
      <c r="H41" s="38">
        <v>655.76666666666654</v>
      </c>
      <c r="I41" s="38">
        <v>670.3833333333331</v>
      </c>
      <c r="J41" s="38">
        <v>678.71666666666647</v>
      </c>
      <c r="K41" s="31">
        <v>662.05</v>
      </c>
      <c r="L41" s="31">
        <v>639.1</v>
      </c>
      <c r="M41" s="31">
        <v>2.9824299999999999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5126.8999999999996</v>
      </c>
      <c r="D42" s="38">
        <v>5139.6666666666661</v>
      </c>
      <c r="E42" s="38">
        <v>5103.3833333333323</v>
      </c>
      <c r="F42" s="38">
        <v>5079.8666666666659</v>
      </c>
      <c r="G42" s="38">
        <v>5043.5833333333321</v>
      </c>
      <c r="H42" s="38">
        <v>5163.1833333333325</v>
      </c>
      <c r="I42" s="38">
        <v>5199.4666666666653</v>
      </c>
      <c r="J42" s="38">
        <v>5222.9833333333327</v>
      </c>
      <c r="K42" s="31">
        <v>5175.95</v>
      </c>
      <c r="L42" s="31">
        <v>5116.1499999999996</v>
      </c>
      <c r="M42" s="31">
        <v>3.6294400000000002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409.45</v>
      </c>
      <c r="D43" s="38">
        <v>407.91666666666669</v>
      </c>
      <c r="E43" s="38">
        <v>398.03333333333336</v>
      </c>
      <c r="F43" s="38">
        <v>386.61666666666667</v>
      </c>
      <c r="G43" s="38">
        <v>376.73333333333335</v>
      </c>
      <c r="H43" s="38">
        <v>419.33333333333337</v>
      </c>
      <c r="I43" s="38">
        <v>429.2166666666667</v>
      </c>
      <c r="J43" s="38">
        <v>440.63333333333338</v>
      </c>
      <c r="K43" s="31">
        <v>417.8</v>
      </c>
      <c r="L43" s="31">
        <v>396.5</v>
      </c>
      <c r="M43" s="31">
        <v>39.42436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247.35</v>
      </c>
      <c r="D44" s="38">
        <v>248.48333333333335</v>
      </c>
      <c r="E44" s="38">
        <v>244.2166666666667</v>
      </c>
      <c r="F44" s="38">
        <v>241.08333333333334</v>
      </c>
      <c r="G44" s="38">
        <v>236.81666666666669</v>
      </c>
      <c r="H44" s="38">
        <v>251.6166666666667</v>
      </c>
      <c r="I44" s="38">
        <v>255.88333333333335</v>
      </c>
      <c r="J44" s="38">
        <v>259.01666666666671</v>
      </c>
      <c r="K44" s="31">
        <v>252.75</v>
      </c>
      <c r="L44" s="31">
        <v>245.35</v>
      </c>
      <c r="M44" s="31">
        <v>7.2326499999999996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482.3</v>
      </c>
      <c r="D45" s="38">
        <v>483.88333333333338</v>
      </c>
      <c r="E45" s="38">
        <v>477.41666666666674</v>
      </c>
      <c r="F45" s="38">
        <v>472.53333333333336</v>
      </c>
      <c r="G45" s="38">
        <v>466.06666666666672</v>
      </c>
      <c r="H45" s="38">
        <v>488.76666666666677</v>
      </c>
      <c r="I45" s="38">
        <v>495.23333333333335</v>
      </c>
      <c r="J45" s="38">
        <v>500.11666666666679</v>
      </c>
      <c r="K45" s="31">
        <v>490.35</v>
      </c>
      <c r="L45" s="31">
        <v>479</v>
      </c>
      <c r="M45" s="31">
        <v>1.2573300000000001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165.95</v>
      </c>
      <c r="D46" s="38">
        <v>165.26666666666665</v>
      </c>
      <c r="E46" s="38">
        <v>163.68333333333331</v>
      </c>
      <c r="F46" s="38">
        <v>161.41666666666666</v>
      </c>
      <c r="G46" s="38">
        <v>159.83333333333331</v>
      </c>
      <c r="H46" s="38">
        <v>167.5333333333333</v>
      </c>
      <c r="I46" s="38">
        <v>169.11666666666667</v>
      </c>
      <c r="J46" s="38">
        <v>171.3833333333333</v>
      </c>
      <c r="K46" s="31">
        <v>166.85</v>
      </c>
      <c r="L46" s="31">
        <v>163</v>
      </c>
      <c r="M46" s="31">
        <v>110.20417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3348.25</v>
      </c>
      <c r="D47" s="38">
        <v>3342.3333333333335</v>
      </c>
      <c r="E47" s="38">
        <v>3329.416666666667</v>
      </c>
      <c r="F47" s="38">
        <v>3310.5833333333335</v>
      </c>
      <c r="G47" s="38">
        <v>3297.666666666667</v>
      </c>
      <c r="H47" s="38">
        <v>3361.166666666667</v>
      </c>
      <c r="I47" s="38">
        <v>3374.0833333333339</v>
      </c>
      <c r="J47" s="38">
        <v>3392.916666666667</v>
      </c>
      <c r="K47" s="31">
        <v>3355.25</v>
      </c>
      <c r="L47" s="31">
        <v>3323.5</v>
      </c>
      <c r="M47" s="31">
        <v>7.1311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283.64999999999998</v>
      </c>
      <c r="D48" s="38">
        <v>286.40000000000003</v>
      </c>
      <c r="E48" s="38">
        <v>279.25000000000006</v>
      </c>
      <c r="F48" s="38">
        <v>274.85000000000002</v>
      </c>
      <c r="G48" s="38">
        <v>267.70000000000005</v>
      </c>
      <c r="H48" s="38">
        <v>290.80000000000007</v>
      </c>
      <c r="I48" s="38">
        <v>297.95000000000005</v>
      </c>
      <c r="J48" s="38">
        <v>302.35000000000008</v>
      </c>
      <c r="K48" s="31">
        <v>293.55</v>
      </c>
      <c r="L48" s="31">
        <v>282</v>
      </c>
      <c r="M48" s="31">
        <v>5.9199200000000003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1981.5</v>
      </c>
      <c r="D49" s="38">
        <v>1975.8999999999999</v>
      </c>
      <c r="E49" s="38">
        <v>1965.5999999999997</v>
      </c>
      <c r="F49" s="38">
        <v>1949.6999999999998</v>
      </c>
      <c r="G49" s="38">
        <v>1939.3999999999996</v>
      </c>
      <c r="H49" s="38">
        <v>1991.7999999999997</v>
      </c>
      <c r="I49" s="38">
        <v>2002.1</v>
      </c>
      <c r="J49" s="38">
        <v>2017.9999999999998</v>
      </c>
      <c r="K49" s="31">
        <v>1986.2</v>
      </c>
      <c r="L49" s="31">
        <v>1960</v>
      </c>
      <c r="M49" s="31">
        <v>9.7226300000000005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654.5</v>
      </c>
      <c r="D50" s="38">
        <v>652.13333333333333</v>
      </c>
      <c r="E50" s="38">
        <v>645.36666666666667</v>
      </c>
      <c r="F50" s="38">
        <v>636.23333333333335</v>
      </c>
      <c r="G50" s="38">
        <v>629.4666666666667</v>
      </c>
      <c r="H50" s="38">
        <v>661.26666666666665</v>
      </c>
      <c r="I50" s="38">
        <v>668.0333333333333</v>
      </c>
      <c r="J50" s="38">
        <v>677.16666666666663</v>
      </c>
      <c r="K50" s="31">
        <v>658.9</v>
      </c>
      <c r="L50" s="31">
        <v>643</v>
      </c>
      <c r="M50" s="31">
        <v>14.892329999999999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6946.65</v>
      </c>
      <c r="D51" s="38">
        <v>6966.55</v>
      </c>
      <c r="E51" s="38">
        <v>6905.1</v>
      </c>
      <c r="F51" s="38">
        <v>6863.55</v>
      </c>
      <c r="G51" s="38">
        <v>6802.1</v>
      </c>
      <c r="H51" s="38">
        <v>7008.1</v>
      </c>
      <c r="I51" s="38">
        <v>7069.5499999999993</v>
      </c>
      <c r="J51" s="38">
        <v>7111.1</v>
      </c>
      <c r="K51" s="31">
        <v>7028</v>
      </c>
      <c r="L51" s="31">
        <v>6925</v>
      </c>
      <c r="M51" s="31">
        <v>0.67932000000000003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747.8</v>
      </c>
      <c r="D52" s="38">
        <v>749.08333333333337</v>
      </c>
      <c r="E52" s="38">
        <v>741.26666666666677</v>
      </c>
      <c r="F52" s="38">
        <v>734.73333333333335</v>
      </c>
      <c r="G52" s="38">
        <v>726.91666666666674</v>
      </c>
      <c r="H52" s="38">
        <v>755.61666666666679</v>
      </c>
      <c r="I52" s="38">
        <v>763.43333333333339</v>
      </c>
      <c r="J52" s="38">
        <v>769.96666666666681</v>
      </c>
      <c r="K52" s="31">
        <v>756.9</v>
      </c>
      <c r="L52" s="31">
        <v>742.55</v>
      </c>
      <c r="M52" s="31">
        <v>29.4602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738.75</v>
      </c>
      <c r="D53" s="38">
        <v>731.69999999999993</v>
      </c>
      <c r="E53" s="38">
        <v>721.54999999999984</v>
      </c>
      <c r="F53" s="38">
        <v>704.34999999999991</v>
      </c>
      <c r="G53" s="38">
        <v>694.19999999999982</v>
      </c>
      <c r="H53" s="38">
        <v>748.89999999999986</v>
      </c>
      <c r="I53" s="38">
        <v>759.05</v>
      </c>
      <c r="J53" s="38">
        <v>776.24999999999989</v>
      </c>
      <c r="K53" s="31">
        <v>741.85</v>
      </c>
      <c r="L53" s="31">
        <v>714.5</v>
      </c>
      <c r="M53" s="31">
        <v>32.054229999999997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390.2</v>
      </c>
      <c r="D54" s="38">
        <v>390.36666666666662</v>
      </c>
      <c r="E54" s="38">
        <v>387.43333333333322</v>
      </c>
      <c r="F54" s="38">
        <v>384.66666666666663</v>
      </c>
      <c r="G54" s="38">
        <v>381.73333333333323</v>
      </c>
      <c r="H54" s="38">
        <v>393.13333333333321</v>
      </c>
      <c r="I54" s="38">
        <v>396.06666666666661</v>
      </c>
      <c r="J54" s="38">
        <v>398.8333333333332</v>
      </c>
      <c r="K54" s="31">
        <v>393.3</v>
      </c>
      <c r="L54" s="31">
        <v>387.6</v>
      </c>
      <c r="M54" s="31">
        <v>1.18537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414.05</v>
      </c>
      <c r="D55" s="38">
        <v>412.61666666666662</v>
      </c>
      <c r="E55" s="38">
        <v>408.73333333333323</v>
      </c>
      <c r="F55" s="38">
        <v>403.41666666666663</v>
      </c>
      <c r="G55" s="38">
        <v>399.53333333333325</v>
      </c>
      <c r="H55" s="38">
        <v>417.93333333333322</v>
      </c>
      <c r="I55" s="38">
        <v>421.81666666666655</v>
      </c>
      <c r="J55" s="38">
        <v>427.13333333333321</v>
      </c>
      <c r="K55" s="31">
        <v>416.5</v>
      </c>
      <c r="L55" s="31">
        <v>407.3</v>
      </c>
      <c r="M55" s="31">
        <v>13.977869999999999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978.2</v>
      </c>
      <c r="D56" s="38">
        <v>976.4</v>
      </c>
      <c r="E56" s="38">
        <v>968.8</v>
      </c>
      <c r="F56" s="38">
        <v>959.4</v>
      </c>
      <c r="G56" s="38">
        <v>951.8</v>
      </c>
      <c r="H56" s="38">
        <v>985.8</v>
      </c>
      <c r="I56" s="38">
        <v>993.40000000000009</v>
      </c>
      <c r="J56" s="38">
        <v>1002.8</v>
      </c>
      <c r="K56" s="31">
        <v>984</v>
      </c>
      <c r="L56" s="31">
        <v>967</v>
      </c>
      <c r="M56" s="31">
        <v>100.10996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4716.3</v>
      </c>
      <c r="D57" s="38">
        <v>4692.1333333333332</v>
      </c>
      <c r="E57" s="38">
        <v>4644.2666666666664</v>
      </c>
      <c r="F57" s="38">
        <v>4572.2333333333336</v>
      </c>
      <c r="G57" s="38">
        <v>4524.3666666666668</v>
      </c>
      <c r="H57" s="38">
        <v>4764.1666666666661</v>
      </c>
      <c r="I57" s="38">
        <v>4812.0333333333328</v>
      </c>
      <c r="J57" s="38">
        <v>4884.0666666666657</v>
      </c>
      <c r="K57" s="31">
        <v>4740</v>
      </c>
      <c r="L57" s="31">
        <v>4620.1000000000004</v>
      </c>
      <c r="M57" s="31">
        <v>7.6940600000000003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1518.85</v>
      </c>
      <c r="D58" s="38">
        <v>1523.2166666666665</v>
      </c>
      <c r="E58" s="38">
        <v>1511.4333333333329</v>
      </c>
      <c r="F58" s="38">
        <v>1504.0166666666664</v>
      </c>
      <c r="G58" s="38">
        <v>1492.2333333333329</v>
      </c>
      <c r="H58" s="38">
        <v>1530.633333333333</v>
      </c>
      <c r="I58" s="38">
        <v>1542.4166666666663</v>
      </c>
      <c r="J58" s="38">
        <v>1549.833333333333</v>
      </c>
      <c r="K58" s="31">
        <v>1535</v>
      </c>
      <c r="L58" s="31">
        <v>1515.8</v>
      </c>
      <c r="M58" s="31">
        <v>11.58136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6988.85</v>
      </c>
      <c r="D59" s="38">
        <v>7005.0666666666666</v>
      </c>
      <c r="E59" s="38">
        <v>6926.1333333333332</v>
      </c>
      <c r="F59" s="38">
        <v>6863.416666666667</v>
      </c>
      <c r="G59" s="38">
        <v>6784.4833333333336</v>
      </c>
      <c r="H59" s="38">
        <v>7067.7833333333328</v>
      </c>
      <c r="I59" s="38">
        <v>7146.7166666666653</v>
      </c>
      <c r="J59" s="38">
        <v>7209.4333333333325</v>
      </c>
      <c r="K59" s="31">
        <v>7084</v>
      </c>
      <c r="L59" s="31">
        <v>6942.35</v>
      </c>
      <c r="M59" s="31">
        <v>0.45091999999999999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7090.2</v>
      </c>
      <c r="D60" s="38">
        <v>7085.0666666666666</v>
      </c>
      <c r="E60" s="38">
        <v>7045.1333333333332</v>
      </c>
      <c r="F60" s="38">
        <v>7000.0666666666666</v>
      </c>
      <c r="G60" s="38">
        <v>6960.1333333333332</v>
      </c>
      <c r="H60" s="38">
        <v>7130.1333333333332</v>
      </c>
      <c r="I60" s="38">
        <v>7170.0666666666657</v>
      </c>
      <c r="J60" s="38">
        <v>7215.1333333333332</v>
      </c>
      <c r="K60" s="31">
        <v>7125</v>
      </c>
      <c r="L60" s="31">
        <v>7040</v>
      </c>
      <c r="M60" s="31">
        <v>7.0978199999999996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2331.0500000000002</v>
      </c>
      <c r="D61" s="38">
        <v>2336.35</v>
      </c>
      <c r="E61" s="38">
        <v>2316.6999999999998</v>
      </c>
      <c r="F61" s="38">
        <v>2302.35</v>
      </c>
      <c r="G61" s="38">
        <v>2282.6999999999998</v>
      </c>
      <c r="H61" s="38">
        <v>2350.6999999999998</v>
      </c>
      <c r="I61" s="38">
        <v>2370.3500000000004</v>
      </c>
      <c r="J61" s="38">
        <v>2384.6999999999998</v>
      </c>
      <c r="K61" s="31">
        <v>2356</v>
      </c>
      <c r="L61" s="31">
        <v>2322</v>
      </c>
      <c r="M61" s="31">
        <v>0.43335000000000001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2361</v>
      </c>
      <c r="D62" s="38">
        <v>2360.5166666666664</v>
      </c>
      <c r="E62" s="38">
        <v>2342.333333333333</v>
      </c>
      <c r="F62" s="38">
        <v>2323.6666666666665</v>
      </c>
      <c r="G62" s="38">
        <v>2305.4833333333331</v>
      </c>
      <c r="H62" s="38">
        <v>2379.1833333333329</v>
      </c>
      <c r="I62" s="38">
        <v>2397.3666666666663</v>
      </c>
      <c r="J62" s="38">
        <v>2416.0333333333328</v>
      </c>
      <c r="K62" s="31">
        <v>2378.6999999999998</v>
      </c>
      <c r="L62" s="31">
        <v>2341.85</v>
      </c>
      <c r="M62" s="31">
        <v>1.44001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381.45</v>
      </c>
      <c r="D63" s="38">
        <v>382.26666666666665</v>
      </c>
      <c r="E63" s="38">
        <v>379.18333333333328</v>
      </c>
      <c r="F63" s="38">
        <v>376.91666666666663</v>
      </c>
      <c r="G63" s="38">
        <v>373.83333333333326</v>
      </c>
      <c r="H63" s="38">
        <v>384.5333333333333</v>
      </c>
      <c r="I63" s="38">
        <v>387.61666666666667</v>
      </c>
      <c r="J63" s="38">
        <v>389.88333333333333</v>
      </c>
      <c r="K63" s="31">
        <v>385.35</v>
      </c>
      <c r="L63" s="31">
        <v>380</v>
      </c>
      <c r="M63" s="31">
        <v>14.15945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233.45</v>
      </c>
      <c r="D64" s="38">
        <v>235.5333333333333</v>
      </c>
      <c r="E64" s="38">
        <v>230.21666666666661</v>
      </c>
      <c r="F64" s="38">
        <v>226.98333333333332</v>
      </c>
      <c r="G64" s="38">
        <v>221.66666666666663</v>
      </c>
      <c r="H64" s="38">
        <v>238.76666666666659</v>
      </c>
      <c r="I64" s="38">
        <v>244.08333333333331</v>
      </c>
      <c r="J64" s="38">
        <v>247.31666666666658</v>
      </c>
      <c r="K64" s="31">
        <v>240.85</v>
      </c>
      <c r="L64" s="31">
        <v>232.3</v>
      </c>
      <c r="M64" s="31">
        <v>110.65412999999999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190</v>
      </c>
      <c r="D65" s="38">
        <v>190.38333333333333</v>
      </c>
      <c r="E65" s="38">
        <v>188.81666666666666</v>
      </c>
      <c r="F65" s="38">
        <v>187.63333333333333</v>
      </c>
      <c r="G65" s="38">
        <v>186.06666666666666</v>
      </c>
      <c r="H65" s="38">
        <v>191.56666666666666</v>
      </c>
      <c r="I65" s="38">
        <v>193.13333333333333</v>
      </c>
      <c r="J65" s="38">
        <v>194.31666666666666</v>
      </c>
      <c r="K65" s="31">
        <v>191.95</v>
      </c>
      <c r="L65" s="31">
        <v>189.2</v>
      </c>
      <c r="M65" s="31">
        <v>192.23838000000001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72.150000000000006</v>
      </c>
      <c r="D66" s="38">
        <v>72.583333333333329</v>
      </c>
      <c r="E66" s="38">
        <v>71.266666666666652</v>
      </c>
      <c r="F66" s="38">
        <v>70.383333333333326</v>
      </c>
      <c r="G66" s="38">
        <v>69.066666666666649</v>
      </c>
      <c r="H66" s="38">
        <v>73.466666666666654</v>
      </c>
      <c r="I66" s="38">
        <v>74.783333333333346</v>
      </c>
      <c r="J66" s="38">
        <v>75.666666666666657</v>
      </c>
      <c r="K66" s="31">
        <v>73.900000000000006</v>
      </c>
      <c r="L66" s="31">
        <v>71.7</v>
      </c>
      <c r="M66" s="31">
        <v>51.740569999999998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2619.5</v>
      </c>
      <c r="D67" s="38">
        <v>2626.4833333333331</v>
      </c>
      <c r="E67" s="38">
        <v>2583.0166666666664</v>
      </c>
      <c r="F67" s="38">
        <v>2546.5333333333333</v>
      </c>
      <c r="G67" s="38">
        <v>2503.0666666666666</v>
      </c>
      <c r="H67" s="38">
        <v>2662.9666666666662</v>
      </c>
      <c r="I67" s="38">
        <v>2706.4333333333325</v>
      </c>
      <c r="J67" s="38">
        <v>2742.9166666666661</v>
      </c>
      <c r="K67" s="31">
        <v>2669.95</v>
      </c>
      <c r="L67" s="31">
        <v>2590</v>
      </c>
      <c r="M67" s="31">
        <v>0.26401999999999998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1662.95</v>
      </c>
      <c r="D68" s="38">
        <v>1665.6166666666668</v>
      </c>
      <c r="E68" s="38">
        <v>1656.2333333333336</v>
      </c>
      <c r="F68" s="38">
        <v>1649.5166666666669</v>
      </c>
      <c r="G68" s="38">
        <v>1640.1333333333337</v>
      </c>
      <c r="H68" s="38">
        <v>1672.3333333333335</v>
      </c>
      <c r="I68" s="38">
        <v>1681.7166666666667</v>
      </c>
      <c r="J68" s="38">
        <v>1688.4333333333334</v>
      </c>
      <c r="K68" s="31">
        <v>1675</v>
      </c>
      <c r="L68" s="31">
        <v>1658.9</v>
      </c>
      <c r="M68" s="31">
        <v>2.3730600000000002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4350.3999999999996</v>
      </c>
      <c r="D69" s="38">
        <v>4340.45</v>
      </c>
      <c r="E69" s="38">
        <v>4320.95</v>
      </c>
      <c r="F69" s="38">
        <v>4291.5</v>
      </c>
      <c r="G69" s="38">
        <v>4272</v>
      </c>
      <c r="H69" s="38">
        <v>4369.8999999999996</v>
      </c>
      <c r="I69" s="38">
        <v>4389.3999999999996</v>
      </c>
      <c r="J69" s="38">
        <v>4418.8499999999995</v>
      </c>
      <c r="K69" s="31">
        <v>4359.95</v>
      </c>
      <c r="L69" s="31">
        <v>4311</v>
      </c>
      <c r="M69" s="31">
        <v>0.11167000000000001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1025.8499999999999</v>
      </c>
      <c r="D70" s="38">
        <v>1029.5166666666667</v>
      </c>
      <c r="E70" s="38">
        <v>1019.1333333333332</v>
      </c>
      <c r="F70" s="38">
        <v>1012.4166666666665</v>
      </c>
      <c r="G70" s="38">
        <v>1002.0333333333331</v>
      </c>
      <c r="H70" s="38">
        <v>1036.2333333333333</v>
      </c>
      <c r="I70" s="38">
        <v>1046.616666666667</v>
      </c>
      <c r="J70" s="38">
        <v>1053.3333333333335</v>
      </c>
      <c r="K70" s="31">
        <v>1039.9000000000001</v>
      </c>
      <c r="L70" s="31">
        <v>1022.8</v>
      </c>
      <c r="M70" s="31">
        <v>0.33716000000000002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29.75</v>
      </c>
      <c r="D71" s="38">
        <v>28.816666666666666</v>
      </c>
      <c r="E71" s="38">
        <v>27.883333333333333</v>
      </c>
      <c r="F71" s="38">
        <v>26.016666666666666</v>
      </c>
      <c r="G71" s="38">
        <v>25.083333333333332</v>
      </c>
      <c r="H71" s="38">
        <v>30.683333333333334</v>
      </c>
      <c r="I71" s="38">
        <v>31.616666666666664</v>
      </c>
      <c r="J71" s="38">
        <v>33.483333333333334</v>
      </c>
      <c r="K71" s="31">
        <v>29.75</v>
      </c>
      <c r="L71" s="31">
        <v>26.95</v>
      </c>
      <c r="M71" s="31">
        <v>599.74681999999996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1098.3499999999999</v>
      </c>
      <c r="D72" s="38">
        <v>1095.4166666666667</v>
      </c>
      <c r="E72" s="38">
        <v>1089.9833333333336</v>
      </c>
      <c r="F72" s="38">
        <v>1081.6166666666668</v>
      </c>
      <c r="G72" s="38">
        <v>1076.1833333333336</v>
      </c>
      <c r="H72" s="38">
        <v>1103.7833333333335</v>
      </c>
      <c r="I72" s="38">
        <v>1109.2166666666665</v>
      </c>
      <c r="J72" s="38">
        <v>1117.5833333333335</v>
      </c>
      <c r="K72" s="31">
        <v>1100.8499999999999</v>
      </c>
      <c r="L72" s="31">
        <v>1087.05</v>
      </c>
      <c r="M72" s="31">
        <v>4.88042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120.75</v>
      </c>
      <c r="D73" s="38">
        <v>120.41666666666667</v>
      </c>
      <c r="E73" s="38">
        <v>118.43333333333334</v>
      </c>
      <c r="F73" s="38">
        <v>116.11666666666666</v>
      </c>
      <c r="G73" s="38">
        <v>114.13333333333333</v>
      </c>
      <c r="H73" s="38">
        <v>122.73333333333335</v>
      </c>
      <c r="I73" s="38">
        <v>124.71666666666667</v>
      </c>
      <c r="J73" s="38">
        <v>127.03333333333336</v>
      </c>
      <c r="K73" s="31">
        <v>122.4</v>
      </c>
      <c r="L73" s="31">
        <v>118.1</v>
      </c>
      <c r="M73" s="31">
        <v>618.90385000000003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1612.05</v>
      </c>
      <c r="D74" s="38">
        <v>1611.05</v>
      </c>
      <c r="E74" s="38">
        <v>1582.1999999999998</v>
      </c>
      <c r="F74" s="38">
        <v>1552.35</v>
      </c>
      <c r="G74" s="38">
        <v>1523.4999999999998</v>
      </c>
      <c r="H74" s="38">
        <v>1640.8999999999999</v>
      </c>
      <c r="I74" s="38">
        <v>1669.7499999999998</v>
      </c>
      <c r="J74" s="38">
        <v>1699.6</v>
      </c>
      <c r="K74" s="31">
        <v>1639.9</v>
      </c>
      <c r="L74" s="31">
        <v>1581.2</v>
      </c>
      <c r="M74" s="31">
        <v>2.90408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675.15</v>
      </c>
      <c r="D75" s="38">
        <v>677.2166666666667</v>
      </c>
      <c r="E75" s="38">
        <v>671.43333333333339</v>
      </c>
      <c r="F75" s="38">
        <v>667.7166666666667</v>
      </c>
      <c r="G75" s="38">
        <v>661.93333333333339</v>
      </c>
      <c r="H75" s="38">
        <v>680.93333333333339</v>
      </c>
      <c r="I75" s="38">
        <v>686.7166666666667</v>
      </c>
      <c r="J75" s="38">
        <v>690.43333333333339</v>
      </c>
      <c r="K75" s="31">
        <v>683</v>
      </c>
      <c r="L75" s="31">
        <v>673.5</v>
      </c>
      <c r="M75" s="31">
        <v>4.1739899999999999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816.65</v>
      </c>
      <c r="D76" s="38">
        <v>817.85</v>
      </c>
      <c r="E76" s="38">
        <v>812.30000000000007</v>
      </c>
      <c r="F76" s="38">
        <v>807.95</v>
      </c>
      <c r="G76" s="38">
        <v>802.40000000000009</v>
      </c>
      <c r="H76" s="38">
        <v>822.2</v>
      </c>
      <c r="I76" s="38">
        <v>827.75</v>
      </c>
      <c r="J76" s="38">
        <v>832.1</v>
      </c>
      <c r="K76" s="31">
        <v>823.4</v>
      </c>
      <c r="L76" s="31">
        <v>813.5</v>
      </c>
      <c r="M76" s="31">
        <v>5.6828799999999999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872.2</v>
      </c>
      <c r="D77" s="38">
        <v>869.80000000000007</v>
      </c>
      <c r="E77" s="38">
        <v>866.00000000000011</v>
      </c>
      <c r="F77" s="38">
        <v>859.80000000000007</v>
      </c>
      <c r="G77" s="38">
        <v>856.00000000000011</v>
      </c>
      <c r="H77" s="38">
        <v>876.00000000000011</v>
      </c>
      <c r="I77" s="38">
        <v>879.80000000000007</v>
      </c>
      <c r="J77" s="38">
        <v>886.00000000000011</v>
      </c>
      <c r="K77" s="31">
        <v>873.6</v>
      </c>
      <c r="L77" s="31">
        <v>863.6</v>
      </c>
      <c r="M77" s="31">
        <v>62.726489999999998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85.05</v>
      </c>
      <c r="D78" s="38">
        <v>85.11666666666666</v>
      </c>
      <c r="E78" s="38">
        <v>84.433333333333323</v>
      </c>
      <c r="F78" s="38">
        <v>83.816666666666663</v>
      </c>
      <c r="G78" s="38">
        <v>83.133333333333326</v>
      </c>
      <c r="H78" s="38">
        <v>85.73333333333332</v>
      </c>
      <c r="I78" s="38">
        <v>86.416666666666657</v>
      </c>
      <c r="J78" s="38">
        <v>87.033333333333317</v>
      </c>
      <c r="K78" s="31">
        <v>85.8</v>
      </c>
      <c r="L78" s="31">
        <v>84.5</v>
      </c>
      <c r="M78" s="31">
        <v>143.68143000000001</v>
      </c>
      <c r="N78" s="1"/>
      <c r="O78" s="1"/>
    </row>
    <row r="79" spans="1:15" ht="12.75" customHeight="1">
      <c r="A79" s="33">
        <v>69</v>
      </c>
      <c r="B79" s="58" t="s">
        <v>1104</v>
      </c>
      <c r="C79" s="31">
        <v>424.1</v>
      </c>
      <c r="D79" s="38">
        <v>430.66666666666669</v>
      </c>
      <c r="E79" s="38">
        <v>414.03333333333336</v>
      </c>
      <c r="F79" s="38">
        <v>403.9666666666667</v>
      </c>
      <c r="G79" s="38">
        <v>387.33333333333337</v>
      </c>
      <c r="H79" s="38">
        <v>440.73333333333335</v>
      </c>
      <c r="I79" s="38">
        <v>457.36666666666667</v>
      </c>
      <c r="J79" s="38">
        <v>467.43333333333334</v>
      </c>
      <c r="K79" s="31">
        <v>447.3</v>
      </c>
      <c r="L79" s="31">
        <v>420.6</v>
      </c>
      <c r="M79" s="31">
        <v>93.299199999999999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245</v>
      </c>
      <c r="D80" s="38">
        <v>244.78333333333333</v>
      </c>
      <c r="E80" s="38">
        <v>243.76666666666665</v>
      </c>
      <c r="F80" s="38">
        <v>242.53333333333333</v>
      </c>
      <c r="G80" s="38">
        <v>241.51666666666665</v>
      </c>
      <c r="H80" s="38">
        <v>246.01666666666665</v>
      </c>
      <c r="I80" s="38">
        <v>247.03333333333336</v>
      </c>
      <c r="J80" s="38">
        <v>248.26666666666665</v>
      </c>
      <c r="K80" s="31">
        <v>245.8</v>
      </c>
      <c r="L80" s="31">
        <v>243.55</v>
      </c>
      <c r="M80" s="31">
        <v>27.27619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1223.0999999999999</v>
      </c>
      <c r="D81" s="38">
        <v>1234.3666666666666</v>
      </c>
      <c r="E81" s="38">
        <v>1208.7333333333331</v>
      </c>
      <c r="F81" s="38">
        <v>1194.3666666666666</v>
      </c>
      <c r="G81" s="38">
        <v>1168.7333333333331</v>
      </c>
      <c r="H81" s="38">
        <v>1248.7333333333331</v>
      </c>
      <c r="I81" s="38">
        <v>1274.3666666666668</v>
      </c>
      <c r="J81" s="38">
        <v>1288.7333333333331</v>
      </c>
      <c r="K81" s="31">
        <v>1260</v>
      </c>
      <c r="L81" s="31">
        <v>1220</v>
      </c>
      <c r="M81" s="31">
        <v>0.53252999999999995</v>
      </c>
      <c r="N81" s="1"/>
      <c r="O81" s="1"/>
    </row>
    <row r="82" spans="1:15" ht="12.75" customHeight="1">
      <c r="A82" s="33">
        <v>72</v>
      </c>
      <c r="B82" s="58" t="s">
        <v>1105</v>
      </c>
      <c r="C82" s="31">
        <v>207.35</v>
      </c>
      <c r="D82" s="38">
        <v>206.26666666666665</v>
      </c>
      <c r="E82" s="38">
        <v>198.23333333333329</v>
      </c>
      <c r="F82" s="38">
        <v>189.11666666666665</v>
      </c>
      <c r="G82" s="38">
        <v>181.08333333333329</v>
      </c>
      <c r="H82" s="38">
        <v>215.3833333333333</v>
      </c>
      <c r="I82" s="38">
        <v>223.41666666666666</v>
      </c>
      <c r="J82" s="38">
        <v>232.5333333333333</v>
      </c>
      <c r="K82" s="31">
        <v>214.3</v>
      </c>
      <c r="L82" s="31">
        <v>197.15</v>
      </c>
      <c r="M82" s="31">
        <v>138.45085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7200.75</v>
      </c>
      <c r="D83" s="38">
        <v>7206.583333333333</v>
      </c>
      <c r="E83" s="38">
        <v>7174.1666666666661</v>
      </c>
      <c r="F83" s="38">
        <v>7147.583333333333</v>
      </c>
      <c r="G83" s="38">
        <v>7115.1666666666661</v>
      </c>
      <c r="H83" s="38">
        <v>7233.1666666666661</v>
      </c>
      <c r="I83" s="38">
        <v>7265.5833333333321</v>
      </c>
      <c r="J83" s="38">
        <v>7292.1666666666661</v>
      </c>
      <c r="K83" s="31">
        <v>7239</v>
      </c>
      <c r="L83" s="31">
        <v>7180</v>
      </c>
      <c r="M83" s="31">
        <v>0.2104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768.3</v>
      </c>
      <c r="D84" s="38">
        <v>771.6</v>
      </c>
      <c r="E84" s="38">
        <v>761.7</v>
      </c>
      <c r="F84" s="38">
        <v>755.1</v>
      </c>
      <c r="G84" s="38">
        <v>745.2</v>
      </c>
      <c r="H84" s="38">
        <v>778.2</v>
      </c>
      <c r="I84" s="38">
        <v>788.09999999999991</v>
      </c>
      <c r="J84" s="38">
        <v>794.7</v>
      </c>
      <c r="K84" s="31">
        <v>781.5</v>
      </c>
      <c r="L84" s="31">
        <v>765</v>
      </c>
      <c r="M84" s="31">
        <v>1.2233099999999999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506.95</v>
      </c>
      <c r="D85" s="38">
        <v>509.08333333333331</v>
      </c>
      <c r="E85" s="38">
        <v>502.86666666666667</v>
      </c>
      <c r="F85" s="38">
        <v>498.78333333333336</v>
      </c>
      <c r="G85" s="38">
        <v>492.56666666666672</v>
      </c>
      <c r="H85" s="38">
        <v>513.16666666666663</v>
      </c>
      <c r="I85" s="38">
        <v>519.38333333333321</v>
      </c>
      <c r="J85" s="38">
        <v>523.46666666666658</v>
      </c>
      <c r="K85" s="31">
        <v>515.29999999999995</v>
      </c>
      <c r="L85" s="31">
        <v>505</v>
      </c>
      <c r="M85" s="31">
        <v>2.57626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18721.45</v>
      </c>
      <c r="D86" s="38">
        <v>18673.816666666666</v>
      </c>
      <c r="E86" s="38">
        <v>18557.633333333331</v>
      </c>
      <c r="F86" s="38">
        <v>18393.816666666666</v>
      </c>
      <c r="G86" s="38">
        <v>18277.633333333331</v>
      </c>
      <c r="H86" s="38">
        <v>18837.633333333331</v>
      </c>
      <c r="I86" s="38">
        <v>18953.816666666666</v>
      </c>
      <c r="J86" s="38">
        <v>19117.633333333331</v>
      </c>
      <c r="K86" s="31">
        <v>18790</v>
      </c>
      <c r="L86" s="31">
        <v>18510</v>
      </c>
      <c r="M86" s="31">
        <v>0.25509999999999999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365.4</v>
      </c>
      <c r="D87" s="38">
        <v>363.8</v>
      </c>
      <c r="E87" s="38">
        <v>360.8</v>
      </c>
      <c r="F87" s="38">
        <v>356.2</v>
      </c>
      <c r="G87" s="38">
        <v>353.2</v>
      </c>
      <c r="H87" s="38">
        <v>368.40000000000003</v>
      </c>
      <c r="I87" s="38">
        <v>371.40000000000003</v>
      </c>
      <c r="J87" s="38">
        <v>376.00000000000006</v>
      </c>
      <c r="K87" s="31">
        <v>366.8</v>
      </c>
      <c r="L87" s="31">
        <v>359.2</v>
      </c>
      <c r="M87" s="31">
        <v>35.833860000000001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578.95000000000005</v>
      </c>
      <c r="D88" s="38">
        <v>582.28333333333342</v>
      </c>
      <c r="E88" s="38">
        <v>572.71666666666681</v>
      </c>
      <c r="F88" s="38">
        <v>566.48333333333335</v>
      </c>
      <c r="G88" s="38">
        <v>556.91666666666674</v>
      </c>
      <c r="H88" s="38">
        <v>588.51666666666688</v>
      </c>
      <c r="I88" s="38">
        <v>598.08333333333348</v>
      </c>
      <c r="J88" s="38">
        <v>604.31666666666695</v>
      </c>
      <c r="K88" s="31">
        <v>591.85</v>
      </c>
      <c r="L88" s="31">
        <v>576.04999999999995</v>
      </c>
      <c r="M88" s="31">
        <v>4.9513400000000001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4992.1499999999996</v>
      </c>
      <c r="D89" s="38">
        <v>4990.6666666666661</v>
      </c>
      <c r="E89" s="38">
        <v>4961.3833333333323</v>
      </c>
      <c r="F89" s="38">
        <v>4930.6166666666659</v>
      </c>
      <c r="G89" s="38">
        <v>4901.3333333333321</v>
      </c>
      <c r="H89" s="38">
        <v>5021.4333333333325</v>
      </c>
      <c r="I89" s="38">
        <v>5050.7166666666653</v>
      </c>
      <c r="J89" s="38">
        <v>5081.4833333333327</v>
      </c>
      <c r="K89" s="31">
        <v>5019.95</v>
      </c>
      <c r="L89" s="31">
        <v>4959.8999999999996</v>
      </c>
      <c r="M89" s="31">
        <v>2.5381399999999998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614.75</v>
      </c>
      <c r="D90" s="38">
        <v>616.7166666666667</v>
      </c>
      <c r="E90" s="38">
        <v>609.13333333333344</v>
      </c>
      <c r="F90" s="38">
        <v>603.51666666666677</v>
      </c>
      <c r="G90" s="38">
        <v>595.93333333333351</v>
      </c>
      <c r="H90" s="38">
        <v>622.33333333333337</v>
      </c>
      <c r="I90" s="38">
        <v>629.91666666666663</v>
      </c>
      <c r="J90" s="38">
        <v>635.5333333333333</v>
      </c>
      <c r="K90" s="31">
        <v>624.29999999999995</v>
      </c>
      <c r="L90" s="31">
        <v>611.1</v>
      </c>
      <c r="M90" s="31">
        <v>25.129850000000001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351.75</v>
      </c>
      <c r="D91" s="38">
        <v>351.7833333333333</v>
      </c>
      <c r="E91" s="38">
        <v>347.56666666666661</v>
      </c>
      <c r="F91" s="38">
        <v>343.38333333333333</v>
      </c>
      <c r="G91" s="38">
        <v>339.16666666666663</v>
      </c>
      <c r="H91" s="38">
        <v>355.96666666666658</v>
      </c>
      <c r="I91" s="38">
        <v>360.18333333333328</v>
      </c>
      <c r="J91" s="38">
        <v>364.36666666666656</v>
      </c>
      <c r="K91" s="31">
        <v>356</v>
      </c>
      <c r="L91" s="31">
        <v>347.6</v>
      </c>
      <c r="M91" s="31">
        <v>20.918780000000002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312.85000000000002</v>
      </c>
      <c r="D92" s="38">
        <v>314.36666666666662</v>
      </c>
      <c r="E92" s="38">
        <v>311.03333333333325</v>
      </c>
      <c r="F92" s="38">
        <v>309.21666666666664</v>
      </c>
      <c r="G92" s="38">
        <v>305.88333333333327</v>
      </c>
      <c r="H92" s="38">
        <v>316.18333333333322</v>
      </c>
      <c r="I92" s="38">
        <v>319.51666666666659</v>
      </c>
      <c r="J92" s="38">
        <v>321.3333333333332</v>
      </c>
      <c r="K92" s="31">
        <v>317.7</v>
      </c>
      <c r="L92" s="31">
        <v>312.55</v>
      </c>
      <c r="M92" s="31">
        <v>3.6364299999999998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2158.85</v>
      </c>
      <c r="D93" s="38">
        <v>2155.2833333333333</v>
      </c>
      <c r="E93" s="38">
        <v>2143.6166666666668</v>
      </c>
      <c r="F93" s="38">
        <v>2128.3833333333337</v>
      </c>
      <c r="G93" s="38">
        <v>2116.7166666666672</v>
      </c>
      <c r="H93" s="38">
        <v>2170.5166666666664</v>
      </c>
      <c r="I93" s="38">
        <v>2182.1833333333334</v>
      </c>
      <c r="J93" s="38">
        <v>2197.4166666666661</v>
      </c>
      <c r="K93" s="31">
        <v>2166.9499999999998</v>
      </c>
      <c r="L93" s="31">
        <v>2140.0500000000002</v>
      </c>
      <c r="M93" s="31">
        <v>0.66574999999999995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296.60000000000002</v>
      </c>
      <c r="D94" s="38">
        <v>297.3</v>
      </c>
      <c r="E94" s="38">
        <v>294.90000000000003</v>
      </c>
      <c r="F94" s="38">
        <v>293.20000000000005</v>
      </c>
      <c r="G94" s="38">
        <v>290.80000000000007</v>
      </c>
      <c r="H94" s="38">
        <v>299</v>
      </c>
      <c r="I94" s="38">
        <v>301.39999999999998</v>
      </c>
      <c r="J94" s="38">
        <v>303.09999999999997</v>
      </c>
      <c r="K94" s="31">
        <v>299.7</v>
      </c>
      <c r="L94" s="31">
        <v>295.60000000000002</v>
      </c>
      <c r="M94" s="31">
        <v>52.450620000000001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782.1</v>
      </c>
      <c r="D95" s="38">
        <v>786.85</v>
      </c>
      <c r="E95" s="38">
        <v>774.2</v>
      </c>
      <c r="F95" s="38">
        <v>766.30000000000007</v>
      </c>
      <c r="G95" s="38">
        <v>753.65000000000009</v>
      </c>
      <c r="H95" s="38">
        <v>794.75</v>
      </c>
      <c r="I95" s="38">
        <v>807.39999999999986</v>
      </c>
      <c r="J95" s="38">
        <v>815.3</v>
      </c>
      <c r="K95" s="31">
        <v>799.5</v>
      </c>
      <c r="L95" s="31">
        <v>778.95</v>
      </c>
      <c r="M95" s="31">
        <v>18.310980000000001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1188.8</v>
      </c>
      <c r="D96" s="38">
        <v>1180.7833333333335</v>
      </c>
      <c r="E96" s="38">
        <v>1168.5666666666671</v>
      </c>
      <c r="F96" s="38">
        <v>1148.3333333333335</v>
      </c>
      <c r="G96" s="38">
        <v>1136.116666666667</v>
      </c>
      <c r="H96" s="38">
        <v>1201.0166666666671</v>
      </c>
      <c r="I96" s="38">
        <v>1213.2333333333338</v>
      </c>
      <c r="J96" s="38">
        <v>1233.4666666666672</v>
      </c>
      <c r="K96" s="31">
        <v>1193</v>
      </c>
      <c r="L96" s="31">
        <v>1160.55</v>
      </c>
      <c r="M96" s="31">
        <v>1.05128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121.95</v>
      </c>
      <c r="D97" s="38">
        <v>121.8</v>
      </c>
      <c r="E97" s="38">
        <v>121</v>
      </c>
      <c r="F97" s="38">
        <v>120.05</v>
      </c>
      <c r="G97" s="38">
        <v>119.25</v>
      </c>
      <c r="H97" s="38">
        <v>122.75</v>
      </c>
      <c r="I97" s="38">
        <v>123.54999999999998</v>
      </c>
      <c r="J97" s="38">
        <v>124.5</v>
      </c>
      <c r="K97" s="31">
        <v>122.6</v>
      </c>
      <c r="L97" s="31">
        <v>120.85</v>
      </c>
      <c r="M97" s="31">
        <v>4.4519599999999997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665.45</v>
      </c>
      <c r="D98" s="38">
        <v>660.36666666666667</v>
      </c>
      <c r="E98" s="38">
        <v>653.7833333333333</v>
      </c>
      <c r="F98" s="38">
        <v>642.11666666666667</v>
      </c>
      <c r="G98" s="38">
        <v>635.5333333333333</v>
      </c>
      <c r="H98" s="38">
        <v>672.0333333333333</v>
      </c>
      <c r="I98" s="38">
        <v>678.61666666666656</v>
      </c>
      <c r="J98" s="38">
        <v>690.2833333333333</v>
      </c>
      <c r="K98" s="31">
        <v>666.95</v>
      </c>
      <c r="L98" s="31">
        <v>648.70000000000005</v>
      </c>
      <c r="M98" s="31">
        <v>1.1098300000000001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1117.25</v>
      </c>
      <c r="D99" s="38">
        <v>1104.5833333333333</v>
      </c>
      <c r="E99" s="38">
        <v>1089.1666666666665</v>
      </c>
      <c r="F99" s="38">
        <v>1061.0833333333333</v>
      </c>
      <c r="G99" s="38">
        <v>1045.6666666666665</v>
      </c>
      <c r="H99" s="38">
        <v>1132.6666666666665</v>
      </c>
      <c r="I99" s="38">
        <v>1148.083333333333</v>
      </c>
      <c r="J99" s="38">
        <v>1176.1666666666665</v>
      </c>
      <c r="K99" s="31">
        <v>1120</v>
      </c>
      <c r="L99" s="31">
        <v>1076.5</v>
      </c>
      <c r="M99" s="31">
        <v>20.07217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2083.8000000000002</v>
      </c>
      <c r="D100" s="38">
        <v>2086.2999999999997</v>
      </c>
      <c r="E100" s="38">
        <v>2071.5999999999995</v>
      </c>
      <c r="F100" s="38">
        <v>2059.3999999999996</v>
      </c>
      <c r="G100" s="38">
        <v>2044.6999999999994</v>
      </c>
      <c r="H100" s="38">
        <v>2098.4999999999995</v>
      </c>
      <c r="I100" s="38">
        <v>2113.1999999999994</v>
      </c>
      <c r="J100" s="38">
        <v>2125.3999999999996</v>
      </c>
      <c r="K100" s="31">
        <v>2101</v>
      </c>
      <c r="L100" s="31">
        <v>2074.1</v>
      </c>
      <c r="M100" s="31">
        <v>1.53613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28.45</v>
      </c>
      <c r="D101" s="38">
        <v>28.516666666666666</v>
      </c>
      <c r="E101" s="38">
        <v>28.133333333333333</v>
      </c>
      <c r="F101" s="38">
        <v>27.816666666666666</v>
      </c>
      <c r="G101" s="38">
        <v>27.433333333333334</v>
      </c>
      <c r="H101" s="38">
        <v>28.833333333333332</v>
      </c>
      <c r="I101" s="38">
        <v>29.216666666666665</v>
      </c>
      <c r="J101" s="38">
        <v>29.533333333333331</v>
      </c>
      <c r="K101" s="31">
        <v>28.9</v>
      </c>
      <c r="L101" s="31">
        <v>28.2</v>
      </c>
      <c r="M101" s="31">
        <v>74.054100000000005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635.79999999999995</v>
      </c>
      <c r="D102" s="38">
        <v>636.2833333333333</v>
      </c>
      <c r="E102" s="38">
        <v>624.61666666666656</v>
      </c>
      <c r="F102" s="38">
        <v>613.43333333333328</v>
      </c>
      <c r="G102" s="38">
        <v>601.76666666666654</v>
      </c>
      <c r="H102" s="38">
        <v>647.46666666666658</v>
      </c>
      <c r="I102" s="38">
        <v>659.13333333333333</v>
      </c>
      <c r="J102" s="38">
        <v>670.31666666666661</v>
      </c>
      <c r="K102" s="31">
        <v>647.95000000000005</v>
      </c>
      <c r="L102" s="31">
        <v>625.1</v>
      </c>
      <c r="M102" s="31">
        <v>2.8474900000000001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799.85</v>
      </c>
      <c r="D103" s="38">
        <v>798.58333333333337</v>
      </c>
      <c r="E103" s="38">
        <v>795.41666666666674</v>
      </c>
      <c r="F103" s="38">
        <v>790.98333333333335</v>
      </c>
      <c r="G103" s="38">
        <v>787.81666666666672</v>
      </c>
      <c r="H103" s="38">
        <v>803.01666666666677</v>
      </c>
      <c r="I103" s="38">
        <v>806.18333333333351</v>
      </c>
      <c r="J103" s="38">
        <v>810.61666666666679</v>
      </c>
      <c r="K103" s="31">
        <v>801.75</v>
      </c>
      <c r="L103" s="31">
        <v>794.15</v>
      </c>
      <c r="M103" s="31">
        <v>1.8194300000000001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7770.95</v>
      </c>
      <c r="D104" s="38">
        <v>7711.45</v>
      </c>
      <c r="E104" s="38">
        <v>7633.2999999999993</v>
      </c>
      <c r="F104" s="38">
        <v>7495.65</v>
      </c>
      <c r="G104" s="38">
        <v>7417.4999999999991</v>
      </c>
      <c r="H104" s="38">
        <v>7849.0999999999995</v>
      </c>
      <c r="I104" s="38">
        <v>7927.2499999999991</v>
      </c>
      <c r="J104" s="38">
        <v>8064.9</v>
      </c>
      <c r="K104" s="31">
        <v>7789.6</v>
      </c>
      <c r="L104" s="31">
        <v>7573.8</v>
      </c>
      <c r="M104" s="31">
        <v>0.24956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71.099999999999994</v>
      </c>
      <c r="D105" s="38">
        <v>71.733333333333334</v>
      </c>
      <c r="E105" s="38">
        <v>70.166666666666671</v>
      </c>
      <c r="F105" s="38">
        <v>69.233333333333334</v>
      </c>
      <c r="G105" s="38">
        <v>67.666666666666671</v>
      </c>
      <c r="H105" s="38">
        <v>72.666666666666671</v>
      </c>
      <c r="I105" s="38">
        <v>74.233333333333334</v>
      </c>
      <c r="J105" s="38">
        <v>75.166666666666671</v>
      </c>
      <c r="K105" s="31">
        <v>73.3</v>
      </c>
      <c r="L105" s="31">
        <v>70.8</v>
      </c>
      <c r="M105" s="31">
        <v>26.14564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762.5</v>
      </c>
      <c r="D106" s="38">
        <v>764.56666666666661</v>
      </c>
      <c r="E106" s="38">
        <v>754.23333333333323</v>
      </c>
      <c r="F106" s="38">
        <v>745.96666666666658</v>
      </c>
      <c r="G106" s="38">
        <v>735.63333333333321</v>
      </c>
      <c r="H106" s="38">
        <v>772.83333333333326</v>
      </c>
      <c r="I106" s="38">
        <v>783.16666666666674</v>
      </c>
      <c r="J106" s="38">
        <v>791.43333333333328</v>
      </c>
      <c r="K106" s="31">
        <v>774.9</v>
      </c>
      <c r="L106" s="31">
        <v>756.3</v>
      </c>
      <c r="M106" s="31">
        <v>1.79698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374.45</v>
      </c>
      <c r="D107" s="38">
        <v>374.51666666666665</v>
      </c>
      <c r="E107" s="38">
        <v>371.23333333333329</v>
      </c>
      <c r="F107" s="38">
        <v>368.01666666666665</v>
      </c>
      <c r="G107" s="38">
        <v>364.73333333333329</v>
      </c>
      <c r="H107" s="38">
        <v>377.73333333333329</v>
      </c>
      <c r="I107" s="38">
        <v>381.01666666666659</v>
      </c>
      <c r="J107" s="38">
        <v>384.23333333333329</v>
      </c>
      <c r="K107" s="31">
        <v>377.8</v>
      </c>
      <c r="L107" s="31">
        <v>371.3</v>
      </c>
      <c r="M107" s="31">
        <v>6.4852100000000004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427.15</v>
      </c>
      <c r="D108" s="38">
        <v>427.88333333333338</v>
      </c>
      <c r="E108" s="38">
        <v>420.76666666666677</v>
      </c>
      <c r="F108" s="38">
        <v>414.38333333333338</v>
      </c>
      <c r="G108" s="38">
        <v>407.26666666666677</v>
      </c>
      <c r="H108" s="38">
        <v>434.26666666666677</v>
      </c>
      <c r="I108" s="38">
        <v>441.38333333333344</v>
      </c>
      <c r="J108" s="38">
        <v>447.76666666666677</v>
      </c>
      <c r="K108" s="31">
        <v>435</v>
      </c>
      <c r="L108" s="31">
        <v>421.5</v>
      </c>
      <c r="M108" s="31">
        <v>4.5357000000000003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271.89999999999998</v>
      </c>
      <c r="D109" s="38">
        <v>273.43333333333334</v>
      </c>
      <c r="E109" s="38">
        <v>268.86666666666667</v>
      </c>
      <c r="F109" s="38">
        <v>265.83333333333331</v>
      </c>
      <c r="G109" s="38">
        <v>261.26666666666665</v>
      </c>
      <c r="H109" s="38">
        <v>276.4666666666667</v>
      </c>
      <c r="I109" s="38">
        <v>281.03333333333342</v>
      </c>
      <c r="J109" s="38">
        <v>284.06666666666672</v>
      </c>
      <c r="K109" s="31">
        <v>278</v>
      </c>
      <c r="L109" s="31">
        <v>270.39999999999998</v>
      </c>
      <c r="M109" s="31">
        <v>16.829640000000001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443.65</v>
      </c>
      <c r="D110" s="38">
        <v>445.35000000000008</v>
      </c>
      <c r="E110" s="38">
        <v>438.40000000000015</v>
      </c>
      <c r="F110" s="38">
        <v>433.15000000000009</v>
      </c>
      <c r="G110" s="38">
        <v>426.20000000000016</v>
      </c>
      <c r="H110" s="38">
        <v>450.60000000000014</v>
      </c>
      <c r="I110" s="38">
        <v>457.55000000000007</v>
      </c>
      <c r="J110" s="38">
        <v>462.80000000000013</v>
      </c>
      <c r="K110" s="31">
        <v>452.3</v>
      </c>
      <c r="L110" s="31">
        <v>440.1</v>
      </c>
      <c r="M110" s="31">
        <v>0.92591000000000001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1127.5</v>
      </c>
      <c r="D111" s="38">
        <v>1118.2</v>
      </c>
      <c r="E111" s="38">
        <v>1105.25</v>
      </c>
      <c r="F111" s="38">
        <v>1083</v>
      </c>
      <c r="G111" s="38">
        <v>1070.05</v>
      </c>
      <c r="H111" s="38">
        <v>1140.45</v>
      </c>
      <c r="I111" s="38">
        <v>1153.4000000000003</v>
      </c>
      <c r="J111" s="38">
        <v>1175.6500000000001</v>
      </c>
      <c r="K111" s="31">
        <v>1131.1500000000001</v>
      </c>
      <c r="L111" s="31">
        <v>1095.95</v>
      </c>
      <c r="M111" s="31">
        <v>24.803249999999998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916.2</v>
      </c>
      <c r="D112" s="38">
        <v>915.26666666666677</v>
      </c>
      <c r="E112" s="38">
        <v>906.98333333333358</v>
      </c>
      <c r="F112" s="38">
        <v>897.76666666666677</v>
      </c>
      <c r="G112" s="38">
        <v>889.48333333333358</v>
      </c>
      <c r="H112" s="38">
        <v>924.48333333333358</v>
      </c>
      <c r="I112" s="38">
        <v>932.76666666666665</v>
      </c>
      <c r="J112" s="38">
        <v>941.98333333333358</v>
      </c>
      <c r="K112" s="31">
        <v>923.55</v>
      </c>
      <c r="L112" s="31">
        <v>906.05</v>
      </c>
      <c r="M112" s="31">
        <v>2.0181100000000001</v>
      </c>
      <c r="N112" s="1"/>
      <c r="O112" s="1"/>
    </row>
    <row r="113" spans="1:15" ht="12.75" customHeight="1">
      <c r="A113" s="33">
        <v>103</v>
      </c>
      <c r="B113" s="58" t="s">
        <v>1083</v>
      </c>
      <c r="C113" s="31">
        <v>519.04999999999995</v>
      </c>
      <c r="D113" s="38">
        <v>517.73333333333323</v>
      </c>
      <c r="E113" s="38">
        <v>514.16666666666652</v>
      </c>
      <c r="F113" s="38">
        <v>509.2833333333333</v>
      </c>
      <c r="G113" s="38">
        <v>505.71666666666658</v>
      </c>
      <c r="H113" s="38">
        <v>522.61666666666645</v>
      </c>
      <c r="I113" s="38">
        <v>526.18333333333328</v>
      </c>
      <c r="J113" s="38">
        <v>531.06666666666638</v>
      </c>
      <c r="K113" s="31">
        <v>521.29999999999995</v>
      </c>
      <c r="L113" s="31">
        <v>512.85</v>
      </c>
      <c r="M113" s="31">
        <v>2.2202000000000002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1009.9</v>
      </c>
      <c r="D114" s="38">
        <v>1010.8166666666666</v>
      </c>
      <c r="E114" s="38">
        <v>1003.1333333333332</v>
      </c>
      <c r="F114" s="38">
        <v>996.36666666666656</v>
      </c>
      <c r="G114" s="38">
        <v>988.68333333333317</v>
      </c>
      <c r="H114" s="38">
        <v>1017.5833333333333</v>
      </c>
      <c r="I114" s="38">
        <v>1025.2666666666667</v>
      </c>
      <c r="J114" s="38">
        <v>1032.0333333333333</v>
      </c>
      <c r="K114" s="31">
        <v>1018.5</v>
      </c>
      <c r="L114" s="31">
        <v>1004.05</v>
      </c>
      <c r="M114" s="31">
        <v>16.532119999999999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1393.05</v>
      </c>
      <c r="D115" s="38">
        <v>1387.6833333333334</v>
      </c>
      <c r="E115" s="38">
        <v>1380.3666666666668</v>
      </c>
      <c r="F115" s="38">
        <v>1367.6833333333334</v>
      </c>
      <c r="G115" s="38">
        <v>1360.3666666666668</v>
      </c>
      <c r="H115" s="38">
        <v>1400.3666666666668</v>
      </c>
      <c r="I115" s="38">
        <v>1407.6833333333334</v>
      </c>
      <c r="J115" s="38">
        <v>1420.3666666666668</v>
      </c>
      <c r="K115" s="31">
        <v>1395</v>
      </c>
      <c r="L115" s="31">
        <v>1375</v>
      </c>
      <c r="M115" s="31">
        <v>0.82899999999999996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227.25</v>
      </c>
      <c r="D116" s="38">
        <v>226.35</v>
      </c>
      <c r="E116" s="38">
        <v>225.04999999999998</v>
      </c>
      <c r="F116" s="38">
        <v>222.85</v>
      </c>
      <c r="G116" s="38">
        <v>221.54999999999998</v>
      </c>
      <c r="H116" s="38">
        <v>228.54999999999998</v>
      </c>
      <c r="I116" s="38">
        <v>229.85</v>
      </c>
      <c r="J116" s="38">
        <v>232.04999999999998</v>
      </c>
      <c r="K116" s="31">
        <v>227.65</v>
      </c>
      <c r="L116" s="31">
        <v>224.15</v>
      </c>
      <c r="M116" s="31">
        <v>195.12531000000001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563.6</v>
      </c>
      <c r="D117" s="38">
        <v>569.36666666666667</v>
      </c>
      <c r="E117" s="38">
        <v>554.23333333333335</v>
      </c>
      <c r="F117" s="38">
        <v>544.86666666666667</v>
      </c>
      <c r="G117" s="38">
        <v>529.73333333333335</v>
      </c>
      <c r="H117" s="38">
        <v>578.73333333333335</v>
      </c>
      <c r="I117" s="38">
        <v>593.86666666666679</v>
      </c>
      <c r="J117" s="38">
        <v>603.23333333333335</v>
      </c>
      <c r="K117" s="31">
        <v>584.5</v>
      </c>
      <c r="L117" s="31">
        <v>560</v>
      </c>
      <c r="M117" s="31">
        <v>10.86177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4668.8999999999996</v>
      </c>
      <c r="D118" s="38">
        <v>4685.166666666667</v>
      </c>
      <c r="E118" s="38">
        <v>4632.7333333333336</v>
      </c>
      <c r="F118" s="38">
        <v>4596.5666666666666</v>
      </c>
      <c r="G118" s="38">
        <v>4544.1333333333332</v>
      </c>
      <c r="H118" s="38">
        <v>4721.3333333333339</v>
      </c>
      <c r="I118" s="38">
        <v>4773.7666666666664</v>
      </c>
      <c r="J118" s="38">
        <v>4809.9333333333343</v>
      </c>
      <c r="K118" s="31">
        <v>4737.6000000000004</v>
      </c>
      <c r="L118" s="31">
        <v>4649</v>
      </c>
      <c r="M118" s="31">
        <v>2.6534300000000002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1688.25</v>
      </c>
      <c r="D119" s="38">
        <v>1690.4166666666667</v>
      </c>
      <c r="E119" s="38">
        <v>1675.8333333333335</v>
      </c>
      <c r="F119" s="38">
        <v>1663.4166666666667</v>
      </c>
      <c r="G119" s="38">
        <v>1648.8333333333335</v>
      </c>
      <c r="H119" s="38">
        <v>1702.8333333333335</v>
      </c>
      <c r="I119" s="38">
        <v>1717.416666666667</v>
      </c>
      <c r="J119" s="38">
        <v>1729.8333333333335</v>
      </c>
      <c r="K119" s="31">
        <v>1705</v>
      </c>
      <c r="L119" s="31">
        <v>1678</v>
      </c>
      <c r="M119" s="31">
        <v>3.46576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657.1</v>
      </c>
      <c r="D120" s="38">
        <v>653.88333333333333</v>
      </c>
      <c r="E120" s="38">
        <v>649.4666666666667</v>
      </c>
      <c r="F120" s="38">
        <v>641.83333333333337</v>
      </c>
      <c r="G120" s="38">
        <v>637.41666666666674</v>
      </c>
      <c r="H120" s="38">
        <v>661.51666666666665</v>
      </c>
      <c r="I120" s="38">
        <v>665.93333333333339</v>
      </c>
      <c r="J120" s="38">
        <v>673.56666666666661</v>
      </c>
      <c r="K120" s="31">
        <v>658.3</v>
      </c>
      <c r="L120" s="31">
        <v>646.25</v>
      </c>
      <c r="M120" s="31">
        <v>6.1830299999999996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941.75</v>
      </c>
      <c r="D121" s="38">
        <v>940.08333333333337</v>
      </c>
      <c r="E121" s="38">
        <v>935.16666666666674</v>
      </c>
      <c r="F121" s="38">
        <v>928.58333333333337</v>
      </c>
      <c r="G121" s="38">
        <v>923.66666666666674</v>
      </c>
      <c r="H121" s="38">
        <v>946.66666666666674</v>
      </c>
      <c r="I121" s="38">
        <v>951.58333333333348</v>
      </c>
      <c r="J121" s="38">
        <v>958.16666666666674</v>
      </c>
      <c r="K121" s="31">
        <v>945</v>
      </c>
      <c r="L121" s="31">
        <v>933.5</v>
      </c>
      <c r="M121" s="31">
        <v>3.9600300000000002</v>
      </c>
      <c r="N121" s="1"/>
      <c r="O121" s="1"/>
    </row>
    <row r="122" spans="1:15" ht="12.75" customHeight="1">
      <c r="A122" s="33">
        <v>112</v>
      </c>
      <c r="B122" s="58" t="s">
        <v>1106</v>
      </c>
      <c r="C122" s="31">
        <v>4048.15</v>
      </c>
      <c r="D122" s="38">
        <v>4061.0499999999997</v>
      </c>
      <c r="E122" s="38">
        <v>4022.0999999999995</v>
      </c>
      <c r="F122" s="38">
        <v>3996.0499999999997</v>
      </c>
      <c r="G122" s="38">
        <v>3957.0999999999995</v>
      </c>
      <c r="H122" s="38">
        <v>4087.0999999999995</v>
      </c>
      <c r="I122" s="38">
        <v>4126.0499999999993</v>
      </c>
      <c r="J122" s="38">
        <v>4152.0999999999995</v>
      </c>
      <c r="K122" s="31">
        <v>4100</v>
      </c>
      <c r="L122" s="31">
        <v>4035</v>
      </c>
      <c r="M122" s="31">
        <v>0.15895000000000001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1325.7</v>
      </c>
      <c r="D123" s="38">
        <v>1338.8999999999999</v>
      </c>
      <c r="E123" s="38">
        <v>1301.8499999999997</v>
      </c>
      <c r="F123" s="38">
        <v>1277.9999999999998</v>
      </c>
      <c r="G123" s="38">
        <v>1240.9499999999996</v>
      </c>
      <c r="H123" s="38">
        <v>1362.7499999999998</v>
      </c>
      <c r="I123" s="38">
        <v>1399.8</v>
      </c>
      <c r="J123" s="38">
        <v>1423.6499999999999</v>
      </c>
      <c r="K123" s="31">
        <v>1375.95</v>
      </c>
      <c r="L123" s="31">
        <v>1315.05</v>
      </c>
      <c r="M123" s="31">
        <v>1.3394900000000001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3834.9</v>
      </c>
      <c r="D124" s="38">
        <v>3842.0499999999997</v>
      </c>
      <c r="E124" s="38">
        <v>3799.0999999999995</v>
      </c>
      <c r="F124" s="38">
        <v>3763.2999999999997</v>
      </c>
      <c r="G124" s="38">
        <v>3720.3499999999995</v>
      </c>
      <c r="H124" s="38">
        <v>3877.8499999999995</v>
      </c>
      <c r="I124" s="38">
        <v>3920.7999999999993</v>
      </c>
      <c r="J124" s="38">
        <v>3956.5999999999995</v>
      </c>
      <c r="K124" s="31">
        <v>3885</v>
      </c>
      <c r="L124" s="31">
        <v>3806.25</v>
      </c>
      <c r="M124" s="31">
        <v>0.24062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287.60000000000002</v>
      </c>
      <c r="D125" s="38">
        <v>288.53333333333336</v>
      </c>
      <c r="E125" s="38">
        <v>285.56666666666672</v>
      </c>
      <c r="F125" s="38">
        <v>283.53333333333336</v>
      </c>
      <c r="G125" s="38">
        <v>280.56666666666672</v>
      </c>
      <c r="H125" s="38">
        <v>290.56666666666672</v>
      </c>
      <c r="I125" s="38">
        <v>293.5333333333333</v>
      </c>
      <c r="J125" s="38">
        <v>295.56666666666672</v>
      </c>
      <c r="K125" s="31">
        <v>291.5</v>
      </c>
      <c r="L125" s="31">
        <v>286.5</v>
      </c>
      <c r="M125" s="31">
        <v>19.13449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280.10000000000002</v>
      </c>
      <c r="D126" s="38">
        <v>280.93333333333334</v>
      </c>
      <c r="E126" s="38">
        <v>278.36666666666667</v>
      </c>
      <c r="F126" s="38">
        <v>276.63333333333333</v>
      </c>
      <c r="G126" s="38">
        <v>274.06666666666666</v>
      </c>
      <c r="H126" s="38">
        <v>282.66666666666669</v>
      </c>
      <c r="I126" s="38">
        <v>285.23333333333341</v>
      </c>
      <c r="J126" s="38">
        <v>286.9666666666667</v>
      </c>
      <c r="K126" s="31">
        <v>283.5</v>
      </c>
      <c r="L126" s="31">
        <v>279.2</v>
      </c>
      <c r="M126" s="31">
        <v>1.6809400000000001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123.3</v>
      </c>
      <c r="D127" s="38">
        <v>123.84999999999998</v>
      </c>
      <c r="E127" s="38">
        <v>122.04999999999995</v>
      </c>
      <c r="F127" s="38">
        <v>120.79999999999997</v>
      </c>
      <c r="G127" s="38">
        <v>118.99999999999994</v>
      </c>
      <c r="H127" s="38">
        <v>125.09999999999997</v>
      </c>
      <c r="I127" s="38">
        <v>126.9</v>
      </c>
      <c r="J127" s="38">
        <v>128.14999999999998</v>
      </c>
      <c r="K127" s="31">
        <v>125.65</v>
      </c>
      <c r="L127" s="31">
        <v>122.6</v>
      </c>
      <c r="M127" s="31">
        <v>38.675820000000002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1911</v>
      </c>
      <c r="D128" s="38">
        <v>1904.2166666666665</v>
      </c>
      <c r="E128" s="38">
        <v>1879.4333333333329</v>
      </c>
      <c r="F128" s="38">
        <v>1847.8666666666666</v>
      </c>
      <c r="G128" s="38">
        <v>1823.083333333333</v>
      </c>
      <c r="H128" s="38">
        <v>1935.7833333333328</v>
      </c>
      <c r="I128" s="38">
        <v>1960.5666666666662</v>
      </c>
      <c r="J128" s="38">
        <v>1992.1333333333328</v>
      </c>
      <c r="K128" s="31">
        <v>1929</v>
      </c>
      <c r="L128" s="31">
        <v>1872.65</v>
      </c>
      <c r="M128" s="31">
        <v>6.0899799999999997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1477.25</v>
      </c>
      <c r="D129" s="38">
        <v>1474.0666666666666</v>
      </c>
      <c r="E129" s="38">
        <v>1459.2333333333331</v>
      </c>
      <c r="F129" s="38">
        <v>1441.2166666666665</v>
      </c>
      <c r="G129" s="38">
        <v>1426.383333333333</v>
      </c>
      <c r="H129" s="38">
        <v>1492.0833333333333</v>
      </c>
      <c r="I129" s="38">
        <v>1506.9166666666667</v>
      </c>
      <c r="J129" s="38">
        <v>1524.9333333333334</v>
      </c>
      <c r="K129" s="31">
        <v>1488.9</v>
      </c>
      <c r="L129" s="31">
        <v>1456.05</v>
      </c>
      <c r="M129" s="31">
        <v>2.4765199999999998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574.1</v>
      </c>
      <c r="D130" s="38">
        <v>572.9</v>
      </c>
      <c r="E130" s="38">
        <v>569.9</v>
      </c>
      <c r="F130" s="38">
        <v>565.70000000000005</v>
      </c>
      <c r="G130" s="38">
        <v>562.70000000000005</v>
      </c>
      <c r="H130" s="38">
        <v>577.09999999999991</v>
      </c>
      <c r="I130" s="38">
        <v>580.09999999999991</v>
      </c>
      <c r="J130" s="38">
        <v>584.29999999999984</v>
      </c>
      <c r="K130" s="31">
        <v>575.9</v>
      </c>
      <c r="L130" s="31">
        <v>568.70000000000005</v>
      </c>
      <c r="M130" s="31">
        <v>21.95767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2219.5500000000002</v>
      </c>
      <c r="D131" s="38">
        <v>2209.1833333333334</v>
      </c>
      <c r="E131" s="38">
        <v>2179.3666666666668</v>
      </c>
      <c r="F131" s="38">
        <v>2139.1833333333334</v>
      </c>
      <c r="G131" s="38">
        <v>2109.3666666666668</v>
      </c>
      <c r="H131" s="38">
        <v>2249.3666666666668</v>
      </c>
      <c r="I131" s="38">
        <v>2279.1833333333334</v>
      </c>
      <c r="J131" s="38">
        <v>2319.3666666666668</v>
      </c>
      <c r="K131" s="31">
        <v>2239</v>
      </c>
      <c r="L131" s="31">
        <v>2169</v>
      </c>
      <c r="M131" s="31">
        <v>4.9743199999999996</v>
      </c>
      <c r="N131" s="1"/>
      <c r="O131" s="1"/>
    </row>
    <row r="132" spans="1:15" ht="12.75" customHeight="1">
      <c r="A132" s="33">
        <v>122</v>
      </c>
      <c r="B132" s="58" t="s">
        <v>1107</v>
      </c>
      <c r="C132" s="31">
        <v>1867.9</v>
      </c>
      <c r="D132" s="38">
        <v>1881.5666666666668</v>
      </c>
      <c r="E132" s="38">
        <v>1845.1833333333336</v>
      </c>
      <c r="F132" s="38">
        <v>1822.4666666666667</v>
      </c>
      <c r="G132" s="38">
        <v>1786.0833333333335</v>
      </c>
      <c r="H132" s="38">
        <v>1904.2833333333338</v>
      </c>
      <c r="I132" s="38">
        <v>1940.666666666667</v>
      </c>
      <c r="J132" s="38">
        <v>1963.3833333333339</v>
      </c>
      <c r="K132" s="31">
        <v>1917.95</v>
      </c>
      <c r="L132" s="31">
        <v>1858.85</v>
      </c>
      <c r="M132" s="31">
        <v>1.37175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902</v>
      </c>
      <c r="D133" s="38">
        <v>906.93333333333339</v>
      </c>
      <c r="E133" s="38">
        <v>892.26666666666677</v>
      </c>
      <c r="F133" s="38">
        <v>882.53333333333342</v>
      </c>
      <c r="G133" s="38">
        <v>867.86666666666679</v>
      </c>
      <c r="H133" s="38">
        <v>916.66666666666674</v>
      </c>
      <c r="I133" s="38">
        <v>931.33333333333326</v>
      </c>
      <c r="J133" s="38">
        <v>941.06666666666672</v>
      </c>
      <c r="K133" s="31">
        <v>921.6</v>
      </c>
      <c r="L133" s="31">
        <v>897.2</v>
      </c>
      <c r="M133" s="31">
        <v>0.67776000000000003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561.20000000000005</v>
      </c>
      <c r="D134" s="38">
        <v>564.30000000000007</v>
      </c>
      <c r="E134" s="38">
        <v>556.90000000000009</v>
      </c>
      <c r="F134" s="38">
        <v>552.6</v>
      </c>
      <c r="G134" s="38">
        <v>545.20000000000005</v>
      </c>
      <c r="H134" s="38">
        <v>568.60000000000014</v>
      </c>
      <c r="I134" s="38">
        <v>576</v>
      </c>
      <c r="J134" s="38">
        <v>580.30000000000018</v>
      </c>
      <c r="K134" s="31">
        <v>571.70000000000005</v>
      </c>
      <c r="L134" s="31">
        <v>560</v>
      </c>
      <c r="M134" s="31">
        <v>5.5266900000000003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2177.1999999999998</v>
      </c>
      <c r="D135" s="38">
        <v>2188.5333333333333</v>
      </c>
      <c r="E135" s="38">
        <v>2161.1666666666665</v>
      </c>
      <c r="F135" s="38">
        <v>2145.1333333333332</v>
      </c>
      <c r="G135" s="38">
        <v>2117.7666666666664</v>
      </c>
      <c r="H135" s="38">
        <v>2204.5666666666666</v>
      </c>
      <c r="I135" s="38">
        <v>2231.9333333333334</v>
      </c>
      <c r="J135" s="38">
        <v>2247.9666666666667</v>
      </c>
      <c r="K135" s="31">
        <v>2215.9</v>
      </c>
      <c r="L135" s="31">
        <v>2172.5</v>
      </c>
      <c r="M135" s="31">
        <v>2.63598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386.85</v>
      </c>
      <c r="D136" s="38">
        <v>386.31666666666666</v>
      </c>
      <c r="E136" s="38">
        <v>380.38333333333333</v>
      </c>
      <c r="F136" s="38">
        <v>373.91666666666669</v>
      </c>
      <c r="G136" s="38">
        <v>367.98333333333335</v>
      </c>
      <c r="H136" s="38">
        <v>392.7833333333333</v>
      </c>
      <c r="I136" s="38">
        <v>398.71666666666658</v>
      </c>
      <c r="J136" s="38">
        <v>405.18333333333328</v>
      </c>
      <c r="K136" s="31">
        <v>392.25</v>
      </c>
      <c r="L136" s="31">
        <v>379.85</v>
      </c>
      <c r="M136" s="31">
        <v>15.07281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254.95</v>
      </c>
      <c r="D137" s="38">
        <v>255.33333333333334</v>
      </c>
      <c r="E137" s="38">
        <v>250.7166666666667</v>
      </c>
      <c r="F137" s="38">
        <v>246.48333333333335</v>
      </c>
      <c r="G137" s="38">
        <v>241.8666666666667</v>
      </c>
      <c r="H137" s="38">
        <v>259.56666666666672</v>
      </c>
      <c r="I137" s="38">
        <v>264.18333333333328</v>
      </c>
      <c r="J137" s="38">
        <v>268.41666666666669</v>
      </c>
      <c r="K137" s="31">
        <v>259.95</v>
      </c>
      <c r="L137" s="31">
        <v>251.1</v>
      </c>
      <c r="M137" s="31">
        <v>75.355350000000001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188.5</v>
      </c>
      <c r="D138" s="38">
        <v>188.76666666666665</v>
      </c>
      <c r="E138" s="38">
        <v>184.1333333333333</v>
      </c>
      <c r="F138" s="38">
        <v>179.76666666666665</v>
      </c>
      <c r="G138" s="38">
        <v>175.1333333333333</v>
      </c>
      <c r="H138" s="38">
        <v>193.1333333333333</v>
      </c>
      <c r="I138" s="38">
        <v>197.76666666666662</v>
      </c>
      <c r="J138" s="38">
        <v>202.1333333333333</v>
      </c>
      <c r="K138" s="31">
        <v>193.4</v>
      </c>
      <c r="L138" s="31">
        <v>184.4</v>
      </c>
      <c r="M138" s="31">
        <v>10.99147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3601.55</v>
      </c>
      <c r="D139" s="38">
        <v>3606.1</v>
      </c>
      <c r="E139" s="38">
        <v>3580.5</v>
      </c>
      <c r="F139" s="38">
        <v>3559.4500000000003</v>
      </c>
      <c r="G139" s="38">
        <v>3533.8500000000004</v>
      </c>
      <c r="H139" s="38">
        <v>3627.1499999999996</v>
      </c>
      <c r="I139" s="38">
        <v>3652.7499999999991</v>
      </c>
      <c r="J139" s="38">
        <v>3673.7999999999993</v>
      </c>
      <c r="K139" s="31">
        <v>3631.7</v>
      </c>
      <c r="L139" s="31">
        <v>3585.05</v>
      </c>
      <c r="M139" s="31">
        <v>4.5400999999999998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4361.95</v>
      </c>
      <c r="D140" s="38">
        <v>4379.6000000000004</v>
      </c>
      <c r="E140" s="38">
        <v>4332.2000000000007</v>
      </c>
      <c r="F140" s="38">
        <v>4302.4500000000007</v>
      </c>
      <c r="G140" s="38">
        <v>4255.0500000000011</v>
      </c>
      <c r="H140" s="38">
        <v>4409.3500000000004</v>
      </c>
      <c r="I140" s="38">
        <v>4456.75</v>
      </c>
      <c r="J140" s="38">
        <v>4486.5</v>
      </c>
      <c r="K140" s="31">
        <v>4427</v>
      </c>
      <c r="L140" s="31">
        <v>4349.8500000000004</v>
      </c>
      <c r="M140" s="31">
        <v>4.4984400000000004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485.9</v>
      </c>
      <c r="D141" s="38">
        <v>485.83333333333331</v>
      </c>
      <c r="E141" s="38">
        <v>483.66666666666663</v>
      </c>
      <c r="F141" s="38">
        <v>481.43333333333334</v>
      </c>
      <c r="G141" s="38">
        <v>479.26666666666665</v>
      </c>
      <c r="H141" s="38">
        <v>488.06666666666661</v>
      </c>
      <c r="I141" s="38">
        <v>490.23333333333323</v>
      </c>
      <c r="J141" s="38">
        <v>492.46666666666658</v>
      </c>
      <c r="K141" s="31">
        <v>488</v>
      </c>
      <c r="L141" s="31">
        <v>483.6</v>
      </c>
      <c r="M141" s="31">
        <v>23.833839999999999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3963.6</v>
      </c>
      <c r="D142" s="38">
        <v>3934.5500000000006</v>
      </c>
      <c r="E142" s="38">
        <v>3881.1000000000013</v>
      </c>
      <c r="F142" s="38">
        <v>3798.6000000000008</v>
      </c>
      <c r="G142" s="38">
        <v>3745.1500000000015</v>
      </c>
      <c r="H142" s="38">
        <v>4017.0500000000011</v>
      </c>
      <c r="I142" s="38">
        <v>4070.5000000000009</v>
      </c>
      <c r="J142" s="38">
        <v>4153.0000000000009</v>
      </c>
      <c r="K142" s="31">
        <v>3988</v>
      </c>
      <c r="L142" s="31">
        <v>3852.05</v>
      </c>
      <c r="M142" s="31">
        <v>4.78728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5107.8500000000004</v>
      </c>
      <c r="D143" s="38">
        <v>5077.2</v>
      </c>
      <c r="E143" s="38">
        <v>5035</v>
      </c>
      <c r="F143" s="38">
        <v>4962.1500000000005</v>
      </c>
      <c r="G143" s="38">
        <v>4919.9500000000007</v>
      </c>
      <c r="H143" s="38">
        <v>5150.0499999999993</v>
      </c>
      <c r="I143" s="38">
        <v>5192.2499999999982</v>
      </c>
      <c r="J143" s="38">
        <v>5265.0999999999985</v>
      </c>
      <c r="K143" s="31">
        <v>5119.3999999999996</v>
      </c>
      <c r="L143" s="31">
        <v>5004.3500000000004</v>
      </c>
      <c r="M143" s="31">
        <v>8.8526799999999994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41.95</v>
      </c>
      <c r="D144" s="38">
        <v>42.166666666666664</v>
      </c>
      <c r="E144" s="38">
        <v>41.633333333333326</v>
      </c>
      <c r="F144" s="38">
        <v>41.316666666666663</v>
      </c>
      <c r="G144" s="38">
        <v>40.783333333333324</v>
      </c>
      <c r="H144" s="38">
        <v>42.483333333333327</v>
      </c>
      <c r="I144" s="38">
        <v>43.016666666666673</v>
      </c>
      <c r="J144" s="38">
        <v>43.333333333333329</v>
      </c>
      <c r="K144" s="31">
        <v>42.7</v>
      </c>
      <c r="L144" s="31">
        <v>41.85</v>
      </c>
      <c r="M144" s="31">
        <v>29.735700000000001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1687.9</v>
      </c>
      <c r="D145" s="38">
        <v>1696.3166666666666</v>
      </c>
      <c r="E145" s="38">
        <v>1672.6333333333332</v>
      </c>
      <c r="F145" s="38">
        <v>1657.3666666666666</v>
      </c>
      <c r="G145" s="38">
        <v>1633.6833333333332</v>
      </c>
      <c r="H145" s="38">
        <v>1711.5833333333333</v>
      </c>
      <c r="I145" s="38">
        <v>1735.2666666666667</v>
      </c>
      <c r="J145" s="38">
        <v>1750.5333333333333</v>
      </c>
      <c r="K145" s="31">
        <v>1720</v>
      </c>
      <c r="L145" s="31">
        <v>1681.05</v>
      </c>
      <c r="M145" s="31">
        <v>1.0924100000000001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3544.85</v>
      </c>
      <c r="D146" s="38">
        <v>3550.8833333333332</v>
      </c>
      <c r="E146" s="38">
        <v>3531.8666666666663</v>
      </c>
      <c r="F146" s="38">
        <v>3518.8833333333332</v>
      </c>
      <c r="G146" s="38">
        <v>3499.8666666666663</v>
      </c>
      <c r="H146" s="38">
        <v>3563.8666666666663</v>
      </c>
      <c r="I146" s="38">
        <v>3582.8833333333328</v>
      </c>
      <c r="J146" s="38">
        <v>3595.8666666666663</v>
      </c>
      <c r="K146" s="31">
        <v>3569.9</v>
      </c>
      <c r="L146" s="31">
        <v>3537.9</v>
      </c>
      <c r="M146" s="31">
        <v>6.57118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463.75</v>
      </c>
      <c r="D147" s="38">
        <v>466.45</v>
      </c>
      <c r="E147" s="38">
        <v>460.29999999999995</v>
      </c>
      <c r="F147" s="38">
        <v>456.84999999999997</v>
      </c>
      <c r="G147" s="38">
        <v>450.69999999999993</v>
      </c>
      <c r="H147" s="38">
        <v>469.9</v>
      </c>
      <c r="I147" s="38">
        <v>476.04999999999995</v>
      </c>
      <c r="J147" s="38">
        <v>479.5</v>
      </c>
      <c r="K147" s="31">
        <v>472.6</v>
      </c>
      <c r="L147" s="31">
        <v>463</v>
      </c>
      <c r="M147" s="31">
        <v>2.9635699999999998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208</v>
      </c>
      <c r="D148" s="38">
        <v>208.66666666666666</v>
      </c>
      <c r="E148" s="38">
        <v>206.33333333333331</v>
      </c>
      <c r="F148" s="38">
        <v>204.66666666666666</v>
      </c>
      <c r="G148" s="38">
        <v>202.33333333333331</v>
      </c>
      <c r="H148" s="38">
        <v>210.33333333333331</v>
      </c>
      <c r="I148" s="38">
        <v>212.66666666666663</v>
      </c>
      <c r="J148" s="38">
        <v>214.33333333333331</v>
      </c>
      <c r="K148" s="31">
        <v>211</v>
      </c>
      <c r="L148" s="31">
        <v>207</v>
      </c>
      <c r="M148" s="31">
        <v>3.5643099999999999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529.9</v>
      </c>
      <c r="D149" s="38">
        <v>534.5</v>
      </c>
      <c r="E149" s="38">
        <v>520.5</v>
      </c>
      <c r="F149" s="38">
        <v>511.1</v>
      </c>
      <c r="G149" s="38">
        <v>497.1</v>
      </c>
      <c r="H149" s="38">
        <v>543.9</v>
      </c>
      <c r="I149" s="38">
        <v>557.9</v>
      </c>
      <c r="J149" s="38">
        <v>567.29999999999995</v>
      </c>
      <c r="K149" s="31">
        <v>548.5</v>
      </c>
      <c r="L149" s="31">
        <v>525.1</v>
      </c>
      <c r="M149" s="31">
        <v>3.7341700000000002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412.45</v>
      </c>
      <c r="D150" s="38">
        <v>414.63333333333338</v>
      </c>
      <c r="E150" s="38">
        <v>408.81666666666678</v>
      </c>
      <c r="F150" s="38">
        <v>405.18333333333339</v>
      </c>
      <c r="G150" s="38">
        <v>399.36666666666679</v>
      </c>
      <c r="H150" s="38">
        <v>418.26666666666677</v>
      </c>
      <c r="I150" s="38">
        <v>424.08333333333337</v>
      </c>
      <c r="J150" s="38">
        <v>427.71666666666675</v>
      </c>
      <c r="K150" s="31">
        <v>420.45</v>
      </c>
      <c r="L150" s="31">
        <v>411</v>
      </c>
      <c r="M150" s="31">
        <v>3.3109099999999998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1577.5</v>
      </c>
      <c r="D151" s="38">
        <v>1579.3999999999999</v>
      </c>
      <c r="E151" s="38">
        <v>1555.7999999999997</v>
      </c>
      <c r="F151" s="38">
        <v>1534.1</v>
      </c>
      <c r="G151" s="38">
        <v>1510.4999999999998</v>
      </c>
      <c r="H151" s="38">
        <v>1601.0999999999997</v>
      </c>
      <c r="I151" s="38">
        <v>1624.6999999999996</v>
      </c>
      <c r="J151" s="38">
        <v>1646.3999999999996</v>
      </c>
      <c r="K151" s="31">
        <v>1603</v>
      </c>
      <c r="L151" s="31">
        <v>1557.7</v>
      </c>
      <c r="M151" s="31">
        <v>0.68650999999999995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115.35</v>
      </c>
      <c r="D152" s="38">
        <v>115.84999999999998</v>
      </c>
      <c r="E152" s="38">
        <v>114.34999999999997</v>
      </c>
      <c r="F152" s="38">
        <v>113.34999999999998</v>
      </c>
      <c r="G152" s="38">
        <v>111.84999999999997</v>
      </c>
      <c r="H152" s="38">
        <v>116.84999999999997</v>
      </c>
      <c r="I152" s="38">
        <v>118.35</v>
      </c>
      <c r="J152" s="38">
        <v>119.34999999999997</v>
      </c>
      <c r="K152" s="31">
        <v>117.35</v>
      </c>
      <c r="L152" s="31">
        <v>114.85</v>
      </c>
      <c r="M152" s="31">
        <v>18.234839999999998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221</v>
      </c>
      <c r="D153" s="38">
        <v>216.63333333333333</v>
      </c>
      <c r="E153" s="38">
        <v>210.26666666666665</v>
      </c>
      <c r="F153" s="38">
        <v>199.53333333333333</v>
      </c>
      <c r="G153" s="38">
        <v>193.16666666666666</v>
      </c>
      <c r="H153" s="38">
        <v>227.36666666666665</v>
      </c>
      <c r="I153" s="38">
        <v>233.73333333333332</v>
      </c>
      <c r="J153" s="38">
        <v>244.46666666666664</v>
      </c>
      <c r="K153" s="31">
        <v>223</v>
      </c>
      <c r="L153" s="31">
        <v>205.9</v>
      </c>
      <c r="M153" s="31">
        <v>66.155000000000001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88.6</v>
      </c>
      <c r="D154" s="38">
        <v>88.233333333333334</v>
      </c>
      <c r="E154" s="38">
        <v>86.466666666666669</v>
      </c>
      <c r="F154" s="38">
        <v>84.333333333333329</v>
      </c>
      <c r="G154" s="38">
        <v>82.566666666666663</v>
      </c>
      <c r="H154" s="38">
        <v>90.366666666666674</v>
      </c>
      <c r="I154" s="38">
        <v>92.133333333333354</v>
      </c>
      <c r="J154" s="38">
        <v>94.26666666666668</v>
      </c>
      <c r="K154" s="31">
        <v>90</v>
      </c>
      <c r="L154" s="31">
        <v>86.1</v>
      </c>
      <c r="M154" s="31">
        <v>40.952260000000003</v>
      </c>
      <c r="N154" s="1"/>
      <c r="O154" s="1"/>
    </row>
    <row r="155" spans="1:15" ht="12.75" customHeight="1">
      <c r="A155" s="33">
        <v>145</v>
      </c>
      <c r="B155" s="58" t="s">
        <v>1108</v>
      </c>
      <c r="C155" s="31">
        <v>675.7</v>
      </c>
      <c r="D155" s="38">
        <v>674.73333333333335</v>
      </c>
      <c r="E155" s="38">
        <v>667.01666666666665</v>
      </c>
      <c r="F155" s="38">
        <v>658.33333333333326</v>
      </c>
      <c r="G155" s="38">
        <v>650.61666666666656</v>
      </c>
      <c r="H155" s="38">
        <v>683.41666666666674</v>
      </c>
      <c r="I155" s="38">
        <v>691.13333333333344</v>
      </c>
      <c r="J155" s="38">
        <v>699.81666666666683</v>
      </c>
      <c r="K155" s="31">
        <v>682.45</v>
      </c>
      <c r="L155" s="31">
        <v>666.05</v>
      </c>
      <c r="M155" s="31">
        <v>0.24798999999999999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2195.25</v>
      </c>
      <c r="D156" s="38">
        <v>2198.5666666666666</v>
      </c>
      <c r="E156" s="38">
        <v>2182.1833333333334</v>
      </c>
      <c r="F156" s="38">
        <v>2169.1166666666668</v>
      </c>
      <c r="G156" s="38">
        <v>2152.7333333333336</v>
      </c>
      <c r="H156" s="38">
        <v>2211.6333333333332</v>
      </c>
      <c r="I156" s="38">
        <v>2228.0166666666664</v>
      </c>
      <c r="J156" s="38">
        <v>2241.083333333333</v>
      </c>
      <c r="K156" s="31">
        <v>2214.9499999999998</v>
      </c>
      <c r="L156" s="31">
        <v>2185.5</v>
      </c>
      <c r="M156" s="31">
        <v>2.3188300000000002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232.25</v>
      </c>
      <c r="D157" s="38">
        <v>232.9</v>
      </c>
      <c r="E157" s="38">
        <v>230.45000000000002</v>
      </c>
      <c r="F157" s="38">
        <v>228.65</v>
      </c>
      <c r="G157" s="38">
        <v>226.20000000000002</v>
      </c>
      <c r="H157" s="38">
        <v>234.70000000000002</v>
      </c>
      <c r="I157" s="38">
        <v>237.15</v>
      </c>
      <c r="J157" s="38">
        <v>238.95000000000002</v>
      </c>
      <c r="K157" s="31">
        <v>235.35</v>
      </c>
      <c r="L157" s="31">
        <v>231.1</v>
      </c>
      <c r="M157" s="31">
        <v>20.649069999999998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460.7</v>
      </c>
      <c r="D158" s="38">
        <v>464.0333333333333</v>
      </c>
      <c r="E158" s="38">
        <v>450.06666666666661</v>
      </c>
      <c r="F158" s="38">
        <v>439.43333333333328</v>
      </c>
      <c r="G158" s="38">
        <v>425.46666666666658</v>
      </c>
      <c r="H158" s="38">
        <v>474.66666666666663</v>
      </c>
      <c r="I158" s="38">
        <v>488.63333333333333</v>
      </c>
      <c r="J158" s="38">
        <v>499.26666666666665</v>
      </c>
      <c r="K158" s="31">
        <v>478</v>
      </c>
      <c r="L158" s="31">
        <v>453.4</v>
      </c>
      <c r="M158" s="31">
        <v>53.983719999999998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312.95</v>
      </c>
      <c r="D159" s="38">
        <v>315.95</v>
      </c>
      <c r="E159" s="38">
        <v>309.25</v>
      </c>
      <c r="F159" s="38">
        <v>305.55</v>
      </c>
      <c r="G159" s="38">
        <v>298.85000000000002</v>
      </c>
      <c r="H159" s="38">
        <v>319.64999999999998</v>
      </c>
      <c r="I159" s="38">
        <v>326.34999999999991</v>
      </c>
      <c r="J159" s="38">
        <v>330.04999999999995</v>
      </c>
      <c r="K159" s="31">
        <v>322.64999999999998</v>
      </c>
      <c r="L159" s="31">
        <v>312.25</v>
      </c>
      <c r="M159" s="31">
        <v>3.93655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122.15</v>
      </c>
      <c r="D160" s="38">
        <v>122.68333333333334</v>
      </c>
      <c r="E160" s="38">
        <v>121.11666666666667</v>
      </c>
      <c r="F160" s="38">
        <v>120.08333333333334</v>
      </c>
      <c r="G160" s="38">
        <v>118.51666666666668</v>
      </c>
      <c r="H160" s="38">
        <v>123.71666666666667</v>
      </c>
      <c r="I160" s="38">
        <v>125.28333333333333</v>
      </c>
      <c r="J160" s="38">
        <v>126.31666666666666</v>
      </c>
      <c r="K160" s="31">
        <v>124.25</v>
      </c>
      <c r="L160" s="31">
        <v>121.65</v>
      </c>
      <c r="M160" s="31">
        <v>271.33501999999999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801.7</v>
      </c>
      <c r="D161" s="38">
        <v>799.70000000000016</v>
      </c>
      <c r="E161" s="38">
        <v>785.95000000000027</v>
      </c>
      <c r="F161" s="38">
        <v>770.20000000000016</v>
      </c>
      <c r="G161" s="38">
        <v>756.45000000000027</v>
      </c>
      <c r="H161" s="38">
        <v>815.45000000000027</v>
      </c>
      <c r="I161" s="38">
        <v>829.2</v>
      </c>
      <c r="J161" s="38">
        <v>844.95000000000027</v>
      </c>
      <c r="K161" s="31">
        <v>813.45</v>
      </c>
      <c r="L161" s="31">
        <v>783.95</v>
      </c>
      <c r="M161" s="31">
        <v>2.3502299999999998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4928.6000000000004</v>
      </c>
      <c r="D162" s="38">
        <v>4903.5333333333338</v>
      </c>
      <c r="E162" s="38">
        <v>4857.0666666666675</v>
      </c>
      <c r="F162" s="38">
        <v>4785.5333333333338</v>
      </c>
      <c r="G162" s="38">
        <v>4739.0666666666675</v>
      </c>
      <c r="H162" s="38">
        <v>4975.0666666666675</v>
      </c>
      <c r="I162" s="38">
        <v>5021.5333333333328</v>
      </c>
      <c r="J162" s="38">
        <v>5093.0666666666675</v>
      </c>
      <c r="K162" s="31">
        <v>4950</v>
      </c>
      <c r="L162" s="31">
        <v>4832</v>
      </c>
      <c r="M162" s="31">
        <v>0.36431999999999998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172.75</v>
      </c>
      <c r="D163" s="38">
        <v>173.9</v>
      </c>
      <c r="E163" s="38">
        <v>170.85000000000002</v>
      </c>
      <c r="F163" s="38">
        <v>168.95000000000002</v>
      </c>
      <c r="G163" s="38">
        <v>165.90000000000003</v>
      </c>
      <c r="H163" s="38">
        <v>175.8</v>
      </c>
      <c r="I163" s="38">
        <v>178.85000000000002</v>
      </c>
      <c r="J163" s="38">
        <v>180.75</v>
      </c>
      <c r="K163" s="31">
        <v>176.95</v>
      </c>
      <c r="L163" s="31">
        <v>172</v>
      </c>
      <c r="M163" s="31">
        <v>5.1679199999999996</v>
      </c>
      <c r="N163" s="1"/>
      <c r="O163" s="1"/>
    </row>
    <row r="164" spans="1:15" ht="12.75" customHeight="1">
      <c r="A164" s="33">
        <v>154</v>
      </c>
      <c r="B164" s="58" t="s">
        <v>1109</v>
      </c>
      <c r="C164" s="31">
        <v>643.70000000000005</v>
      </c>
      <c r="D164" s="38">
        <v>644.06666666666672</v>
      </c>
      <c r="E164" s="38">
        <v>630.63333333333344</v>
      </c>
      <c r="F164" s="38">
        <v>617.56666666666672</v>
      </c>
      <c r="G164" s="38">
        <v>604.13333333333344</v>
      </c>
      <c r="H164" s="38">
        <v>657.13333333333344</v>
      </c>
      <c r="I164" s="38">
        <v>670.56666666666661</v>
      </c>
      <c r="J164" s="38">
        <v>683.63333333333344</v>
      </c>
      <c r="K164" s="31">
        <v>657.5</v>
      </c>
      <c r="L164" s="31">
        <v>631</v>
      </c>
      <c r="M164" s="31">
        <v>22.789840000000002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2955</v>
      </c>
      <c r="D165" s="38">
        <v>2975.6666666666665</v>
      </c>
      <c r="E165" s="38">
        <v>2921.333333333333</v>
      </c>
      <c r="F165" s="38">
        <v>2887.6666666666665</v>
      </c>
      <c r="G165" s="38">
        <v>2833.333333333333</v>
      </c>
      <c r="H165" s="38">
        <v>3009.333333333333</v>
      </c>
      <c r="I165" s="38">
        <v>3063.6666666666661</v>
      </c>
      <c r="J165" s="38">
        <v>3097.333333333333</v>
      </c>
      <c r="K165" s="31">
        <v>3030</v>
      </c>
      <c r="L165" s="31">
        <v>2942</v>
      </c>
      <c r="M165" s="31">
        <v>0.83357000000000003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305.05</v>
      </c>
      <c r="D166" s="38">
        <v>305.46666666666664</v>
      </c>
      <c r="E166" s="38">
        <v>302.98333333333329</v>
      </c>
      <c r="F166" s="38">
        <v>300.91666666666663</v>
      </c>
      <c r="G166" s="38">
        <v>298.43333333333328</v>
      </c>
      <c r="H166" s="38">
        <v>307.5333333333333</v>
      </c>
      <c r="I166" s="38">
        <v>310.01666666666665</v>
      </c>
      <c r="J166" s="38">
        <v>312.08333333333331</v>
      </c>
      <c r="K166" s="31">
        <v>307.95</v>
      </c>
      <c r="L166" s="31">
        <v>303.39999999999998</v>
      </c>
      <c r="M166" s="31">
        <v>7.6247699999999998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130.44999999999999</v>
      </c>
      <c r="D167" s="38">
        <v>131.6</v>
      </c>
      <c r="E167" s="38">
        <v>128.94999999999999</v>
      </c>
      <c r="F167" s="38">
        <v>127.44999999999999</v>
      </c>
      <c r="G167" s="38">
        <v>124.79999999999998</v>
      </c>
      <c r="H167" s="38">
        <v>133.1</v>
      </c>
      <c r="I167" s="38">
        <v>135.75000000000003</v>
      </c>
      <c r="J167" s="38">
        <v>137.25</v>
      </c>
      <c r="K167" s="31">
        <v>134.25</v>
      </c>
      <c r="L167" s="31">
        <v>130.1</v>
      </c>
      <c r="M167" s="31">
        <v>34.839399999999998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240</v>
      </c>
      <c r="D168" s="38">
        <v>241.41666666666666</v>
      </c>
      <c r="E168" s="38">
        <v>238.08333333333331</v>
      </c>
      <c r="F168" s="38">
        <v>236.16666666666666</v>
      </c>
      <c r="G168" s="38">
        <v>232.83333333333331</v>
      </c>
      <c r="H168" s="38">
        <v>243.33333333333331</v>
      </c>
      <c r="I168" s="38">
        <v>246.66666666666663</v>
      </c>
      <c r="J168" s="38">
        <v>248.58333333333331</v>
      </c>
      <c r="K168" s="31">
        <v>244.75</v>
      </c>
      <c r="L168" s="31">
        <v>239.5</v>
      </c>
      <c r="M168" s="31">
        <v>2.07714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103.8</v>
      </c>
      <c r="D169" s="38">
        <v>104.05</v>
      </c>
      <c r="E169" s="38">
        <v>103.25</v>
      </c>
      <c r="F169" s="38">
        <v>102.7</v>
      </c>
      <c r="G169" s="38">
        <v>101.9</v>
      </c>
      <c r="H169" s="38">
        <v>104.6</v>
      </c>
      <c r="I169" s="38">
        <v>105.39999999999998</v>
      </c>
      <c r="J169" s="38">
        <v>105.94999999999999</v>
      </c>
      <c r="K169" s="31">
        <v>104.85</v>
      </c>
      <c r="L169" s="31">
        <v>103.5</v>
      </c>
      <c r="M169" s="31">
        <v>142.46541999999999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2651.9</v>
      </c>
      <c r="D170" s="38">
        <v>2666.6</v>
      </c>
      <c r="E170" s="38">
        <v>2628.2</v>
      </c>
      <c r="F170" s="38">
        <v>2604.5</v>
      </c>
      <c r="G170" s="38">
        <v>2566.1</v>
      </c>
      <c r="H170" s="38">
        <v>2690.2999999999997</v>
      </c>
      <c r="I170" s="38">
        <v>2728.7000000000003</v>
      </c>
      <c r="J170" s="38">
        <v>2752.3999999999996</v>
      </c>
      <c r="K170" s="31">
        <v>2705</v>
      </c>
      <c r="L170" s="31">
        <v>2642.9</v>
      </c>
      <c r="M170" s="31">
        <v>0.27221000000000001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3101.2</v>
      </c>
      <c r="D171" s="38">
        <v>3116.8666666666668</v>
      </c>
      <c r="E171" s="38">
        <v>3074.3333333333335</v>
      </c>
      <c r="F171" s="38">
        <v>3047.4666666666667</v>
      </c>
      <c r="G171" s="38">
        <v>3004.9333333333334</v>
      </c>
      <c r="H171" s="38">
        <v>3143.7333333333336</v>
      </c>
      <c r="I171" s="38">
        <v>3186.2666666666664</v>
      </c>
      <c r="J171" s="38">
        <v>3213.1333333333337</v>
      </c>
      <c r="K171" s="31">
        <v>3159.4</v>
      </c>
      <c r="L171" s="31">
        <v>3090</v>
      </c>
      <c r="M171" s="31">
        <v>9.1319999999999998E-2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751.35</v>
      </c>
      <c r="D172" s="38">
        <v>747.94999999999993</v>
      </c>
      <c r="E172" s="38">
        <v>740.89999999999986</v>
      </c>
      <c r="F172" s="38">
        <v>730.44999999999993</v>
      </c>
      <c r="G172" s="38">
        <v>723.39999999999986</v>
      </c>
      <c r="H172" s="38">
        <v>758.39999999999986</v>
      </c>
      <c r="I172" s="38">
        <v>765.44999999999982</v>
      </c>
      <c r="J172" s="38">
        <v>775.89999999999986</v>
      </c>
      <c r="K172" s="31">
        <v>755</v>
      </c>
      <c r="L172" s="31">
        <v>737.5</v>
      </c>
      <c r="M172" s="31">
        <v>2.35243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183.15</v>
      </c>
      <c r="D173" s="38">
        <v>184.63333333333335</v>
      </c>
      <c r="E173" s="38">
        <v>181.06666666666672</v>
      </c>
      <c r="F173" s="38">
        <v>178.98333333333338</v>
      </c>
      <c r="G173" s="38">
        <v>175.41666666666674</v>
      </c>
      <c r="H173" s="38">
        <v>186.7166666666667</v>
      </c>
      <c r="I173" s="38">
        <v>190.28333333333336</v>
      </c>
      <c r="J173" s="38">
        <v>192.36666666666667</v>
      </c>
      <c r="K173" s="31">
        <v>188.2</v>
      </c>
      <c r="L173" s="31">
        <v>182.55</v>
      </c>
      <c r="M173" s="31">
        <v>6.6638799999999998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1065.1500000000001</v>
      </c>
      <c r="D174" s="38">
        <v>1055.9666666666667</v>
      </c>
      <c r="E174" s="38">
        <v>1026.1833333333334</v>
      </c>
      <c r="F174" s="38">
        <v>987.2166666666667</v>
      </c>
      <c r="G174" s="38">
        <v>957.43333333333339</v>
      </c>
      <c r="H174" s="38">
        <v>1094.9333333333334</v>
      </c>
      <c r="I174" s="38">
        <v>1124.7166666666667</v>
      </c>
      <c r="J174" s="38">
        <v>1163.6833333333334</v>
      </c>
      <c r="K174" s="31">
        <v>1085.75</v>
      </c>
      <c r="L174" s="31">
        <v>1017</v>
      </c>
      <c r="M174" s="31">
        <v>26.65391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1438.55</v>
      </c>
      <c r="D175" s="38">
        <v>1436.8</v>
      </c>
      <c r="E175" s="38">
        <v>1423.75</v>
      </c>
      <c r="F175" s="38">
        <v>1408.95</v>
      </c>
      <c r="G175" s="38">
        <v>1395.9</v>
      </c>
      <c r="H175" s="38">
        <v>1451.6</v>
      </c>
      <c r="I175" s="38">
        <v>1464.6499999999996</v>
      </c>
      <c r="J175" s="38">
        <v>1479.4499999999998</v>
      </c>
      <c r="K175" s="31">
        <v>1449.85</v>
      </c>
      <c r="L175" s="31">
        <v>1422</v>
      </c>
      <c r="M175" s="31">
        <v>0.65364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675.6</v>
      </c>
      <c r="D176" s="38">
        <v>670.65000000000009</v>
      </c>
      <c r="E176" s="38">
        <v>661.35000000000014</v>
      </c>
      <c r="F176" s="38">
        <v>647.1</v>
      </c>
      <c r="G176" s="38">
        <v>637.80000000000007</v>
      </c>
      <c r="H176" s="38">
        <v>684.9000000000002</v>
      </c>
      <c r="I176" s="38">
        <v>694.20000000000016</v>
      </c>
      <c r="J176" s="38">
        <v>708.45000000000027</v>
      </c>
      <c r="K176" s="31">
        <v>679.95</v>
      </c>
      <c r="L176" s="31">
        <v>656.4</v>
      </c>
      <c r="M176" s="31">
        <v>16.525569999999998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1498.05</v>
      </c>
      <c r="D177" s="38">
        <v>1503.0833333333333</v>
      </c>
      <c r="E177" s="38">
        <v>1489.2166666666665</v>
      </c>
      <c r="F177" s="38">
        <v>1480.3833333333332</v>
      </c>
      <c r="G177" s="38">
        <v>1466.5166666666664</v>
      </c>
      <c r="H177" s="38">
        <v>1511.9166666666665</v>
      </c>
      <c r="I177" s="38">
        <v>1525.7833333333333</v>
      </c>
      <c r="J177" s="38">
        <v>1534.6166666666666</v>
      </c>
      <c r="K177" s="31">
        <v>1516.95</v>
      </c>
      <c r="L177" s="31">
        <v>1494.25</v>
      </c>
      <c r="M177" s="31">
        <v>0.29282999999999998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42.6</v>
      </c>
      <c r="D178" s="38">
        <v>42.766666666666673</v>
      </c>
      <c r="E178" s="38">
        <v>42.233333333333348</v>
      </c>
      <c r="F178" s="38">
        <v>41.866666666666674</v>
      </c>
      <c r="G178" s="38">
        <v>41.33333333333335</v>
      </c>
      <c r="H178" s="38">
        <v>43.133333333333347</v>
      </c>
      <c r="I178" s="38">
        <v>43.666666666666664</v>
      </c>
      <c r="J178" s="38">
        <v>44.033333333333346</v>
      </c>
      <c r="K178" s="31">
        <v>43.3</v>
      </c>
      <c r="L178" s="31">
        <v>42.4</v>
      </c>
      <c r="M178" s="31">
        <v>136.91234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587.1</v>
      </c>
      <c r="D179" s="38">
        <v>588.1</v>
      </c>
      <c r="E179" s="38">
        <v>583</v>
      </c>
      <c r="F179" s="38">
        <v>578.9</v>
      </c>
      <c r="G179" s="38">
        <v>573.79999999999995</v>
      </c>
      <c r="H179" s="38">
        <v>592.20000000000005</v>
      </c>
      <c r="I179" s="38">
        <v>597.30000000000018</v>
      </c>
      <c r="J179" s="38">
        <v>601.40000000000009</v>
      </c>
      <c r="K179" s="31">
        <v>593.20000000000005</v>
      </c>
      <c r="L179" s="31">
        <v>584</v>
      </c>
      <c r="M179" s="31">
        <v>6.0832600000000001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1129.4000000000001</v>
      </c>
      <c r="D180" s="38">
        <v>1131.8</v>
      </c>
      <c r="E180" s="38">
        <v>1118.5999999999999</v>
      </c>
      <c r="F180" s="38">
        <v>1107.8</v>
      </c>
      <c r="G180" s="38">
        <v>1094.5999999999999</v>
      </c>
      <c r="H180" s="38">
        <v>1142.5999999999999</v>
      </c>
      <c r="I180" s="38">
        <v>1155.8000000000002</v>
      </c>
      <c r="J180" s="38">
        <v>1166.5999999999999</v>
      </c>
      <c r="K180" s="31">
        <v>1145</v>
      </c>
      <c r="L180" s="31">
        <v>1121</v>
      </c>
      <c r="M180" s="31">
        <v>0.91617000000000004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1638.6</v>
      </c>
      <c r="D181" s="38">
        <v>1642.05</v>
      </c>
      <c r="E181" s="38">
        <v>1629.1</v>
      </c>
      <c r="F181" s="38">
        <v>1619.6</v>
      </c>
      <c r="G181" s="38">
        <v>1606.6499999999999</v>
      </c>
      <c r="H181" s="38">
        <v>1651.55</v>
      </c>
      <c r="I181" s="38">
        <v>1664.5000000000002</v>
      </c>
      <c r="J181" s="38">
        <v>1674</v>
      </c>
      <c r="K181" s="31">
        <v>1655</v>
      </c>
      <c r="L181" s="31">
        <v>1632.55</v>
      </c>
      <c r="M181" s="31">
        <v>0.44886999999999999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452</v>
      </c>
      <c r="D182" s="38">
        <v>452.66666666666669</v>
      </c>
      <c r="E182" s="38">
        <v>449.43333333333339</v>
      </c>
      <c r="F182" s="38">
        <v>446.86666666666673</v>
      </c>
      <c r="G182" s="38">
        <v>443.63333333333344</v>
      </c>
      <c r="H182" s="38">
        <v>455.23333333333335</v>
      </c>
      <c r="I182" s="38">
        <v>458.46666666666658</v>
      </c>
      <c r="J182" s="38">
        <v>461.0333333333333</v>
      </c>
      <c r="K182" s="31">
        <v>455.9</v>
      </c>
      <c r="L182" s="31">
        <v>450.1</v>
      </c>
      <c r="M182" s="31">
        <v>0.32164999999999999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1069.0999999999999</v>
      </c>
      <c r="D183" s="38">
        <v>1060.6000000000001</v>
      </c>
      <c r="E183" s="38">
        <v>1039.7000000000003</v>
      </c>
      <c r="F183" s="38">
        <v>1010.3000000000002</v>
      </c>
      <c r="G183" s="38">
        <v>989.40000000000032</v>
      </c>
      <c r="H183" s="38">
        <v>1090.0000000000002</v>
      </c>
      <c r="I183" s="38">
        <v>1110.9000000000003</v>
      </c>
      <c r="J183" s="38">
        <v>1140.3000000000002</v>
      </c>
      <c r="K183" s="31">
        <v>1081.5</v>
      </c>
      <c r="L183" s="31">
        <v>1031.2</v>
      </c>
      <c r="M183" s="31">
        <v>27.614940000000001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502.55</v>
      </c>
      <c r="D184" s="38">
        <v>505.89999999999992</v>
      </c>
      <c r="E184" s="38">
        <v>496.79999999999984</v>
      </c>
      <c r="F184" s="38">
        <v>491.0499999999999</v>
      </c>
      <c r="G184" s="38">
        <v>481.94999999999982</v>
      </c>
      <c r="H184" s="38">
        <v>511.64999999999986</v>
      </c>
      <c r="I184" s="38">
        <v>520.74999999999989</v>
      </c>
      <c r="J184" s="38">
        <v>526.49999999999989</v>
      </c>
      <c r="K184" s="31">
        <v>515</v>
      </c>
      <c r="L184" s="31">
        <v>500.15</v>
      </c>
      <c r="M184" s="31">
        <v>3.5408200000000001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1583.1</v>
      </c>
      <c r="D185" s="38">
        <v>1580.5166666666664</v>
      </c>
      <c r="E185" s="38">
        <v>1565.7333333333329</v>
      </c>
      <c r="F185" s="38">
        <v>1548.3666666666666</v>
      </c>
      <c r="G185" s="38">
        <v>1533.583333333333</v>
      </c>
      <c r="H185" s="38">
        <v>1597.8833333333328</v>
      </c>
      <c r="I185" s="38">
        <v>1612.6666666666665</v>
      </c>
      <c r="J185" s="38">
        <v>1630.0333333333326</v>
      </c>
      <c r="K185" s="31">
        <v>1595.3</v>
      </c>
      <c r="L185" s="31">
        <v>1563.15</v>
      </c>
      <c r="M185" s="31">
        <v>8.6686800000000002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121.3</v>
      </c>
      <c r="D186" s="38">
        <v>122.25</v>
      </c>
      <c r="E186" s="38">
        <v>119.65</v>
      </c>
      <c r="F186" s="38">
        <v>118</v>
      </c>
      <c r="G186" s="38">
        <v>115.4</v>
      </c>
      <c r="H186" s="38">
        <v>123.9</v>
      </c>
      <c r="I186" s="38">
        <v>126.5</v>
      </c>
      <c r="J186" s="38">
        <v>128.15</v>
      </c>
      <c r="K186" s="31">
        <v>124.85</v>
      </c>
      <c r="L186" s="31">
        <v>120.6</v>
      </c>
      <c r="M186" s="31">
        <v>24.640999999999998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300.39999999999998</v>
      </c>
      <c r="D187" s="38">
        <v>299.33333333333331</v>
      </c>
      <c r="E187" s="38">
        <v>296.06666666666661</v>
      </c>
      <c r="F187" s="38">
        <v>291.73333333333329</v>
      </c>
      <c r="G187" s="38">
        <v>288.46666666666658</v>
      </c>
      <c r="H187" s="38">
        <v>303.66666666666663</v>
      </c>
      <c r="I187" s="38">
        <v>306.93333333333339</v>
      </c>
      <c r="J187" s="38">
        <v>311.26666666666665</v>
      </c>
      <c r="K187" s="31">
        <v>302.60000000000002</v>
      </c>
      <c r="L187" s="31">
        <v>295</v>
      </c>
      <c r="M187" s="31">
        <v>22.460799999999999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396.3</v>
      </c>
      <c r="D188" s="38">
        <v>399.86666666666662</v>
      </c>
      <c r="E188" s="38">
        <v>391.43333333333322</v>
      </c>
      <c r="F188" s="38">
        <v>386.56666666666661</v>
      </c>
      <c r="G188" s="38">
        <v>378.13333333333321</v>
      </c>
      <c r="H188" s="38">
        <v>404.73333333333323</v>
      </c>
      <c r="I188" s="38">
        <v>413.16666666666663</v>
      </c>
      <c r="J188" s="38">
        <v>418.03333333333325</v>
      </c>
      <c r="K188" s="31">
        <v>408.3</v>
      </c>
      <c r="L188" s="31">
        <v>395</v>
      </c>
      <c r="M188" s="31">
        <v>7.0778100000000004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1743.1</v>
      </c>
      <c r="D189" s="38">
        <v>1743.9333333333334</v>
      </c>
      <c r="E189" s="38">
        <v>1733.1666666666667</v>
      </c>
      <c r="F189" s="38">
        <v>1723.2333333333333</v>
      </c>
      <c r="G189" s="38">
        <v>1712.4666666666667</v>
      </c>
      <c r="H189" s="38">
        <v>1753.8666666666668</v>
      </c>
      <c r="I189" s="38">
        <v>1764.6333333333332</v>
      </c>
      <c r="J189" s="38">
        <v>1774.5666666666668</v>
      </c>
      <c r="K189" s="31">
        <v>1754.7</v>
      </c>
      <c r="L189" s="31">
        <v>1734</v>
      </c>
      <c r="M189" s="31">
        <v>10.26615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334.7</v>
      </c>
      <c r="D190" s="38">
        <v>336.86666666666662</v>
      </c>
      <c r="E190" s="38">
        <v>329.33333333333326</v>
      </c>
      <c r="F190" s="38">
        <v>323.96666666666664</v>
      </c>
      <c r="G190" s="38">
        <v>316.43333333333328</v>
      </c>
      <c r="H190" s="38">
        <v>342.23333333333323</v>
      </c>
      <c r="I190" s="38">
        <v>349.76666666666665</v>
      </c>
      <c r="J190" s="38">
        <v>355.13333333333321</v>
      </c>
      <c r="K190" s="31">
        <v>344.4</v>
      </c>
      <c r="L190" s="31">
        <v>331.5</v>
      </c>
      <c r="M190" s="31">
        <v>7.0141299999999998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2262.75</v>
      </c>
      <c r="D191" s="38">
        <v>2269.0666666666671</v>
      </c>
      <c r="E191" s="38">
        <v>2239.5833333333339</v>
      </c>
      <c r="F191" s="38">
        <v>2216.416666666667</v>
      </c>
      <c r="G191" s="38">
        <v>2186.9333333333338</v>
      </c>
      <c r="H191" s="38">
        <v>2292.233333333334</v>
      </c>
      <c r="I191" s="38">
        <v>2321.7166666666667</v>
      </c>
      <c r="J191" s="38">
        <v>2344.8833333333341</v>
      </c>
      <c r="K191" s="31">
        <v>2298.5500000000002</v>
      </c>
      <c r="L191" s="31">
        <v>2245.9</v>
      </c>
      <c r="M191" s="31">
        <v>0.34493000000000001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1268.7</v>
      </c>
      <c r="D192" s="38">
        <v>1267.7</v>
      </c>
      <c r="E192" s="38">
        <v>1245.4000000000001</v>
      </c>
      <c r="F192" s="38">
        <v>1222.1000000000001</v>
      </c>
      <c r="G192" s="38">
        <v>1199.8000000000002</v>
      </c>
      <c r="H192" s="38">
        <v>1291</v>
      </c>
      <c r="I192" s="38">
        <v>1313.2999999999997</v>
      </c>
      <c r="J192" s="38">
        <v>1336.6</v>
      </c>
      <c r="K192" s="31">
        <v>1290</v>
      </c>
      <c r="L192" s="31">
        <v>1244.4000000000001</v>
      </c>
      <c r="M192" s="31">
        <v>0.39171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162.1</v>
      </c>
      <c r="D193" s="38">
        <v>162.6</v>
      </c>
      <c r="E193" s="38">
        <v>161</v>
      </c>
      <c r="F193" s="38">
        <v>159.9</v>
      </c>
      <c r="G193" s="38">
        <v>158.30000000000001</v>
      </c>
      <c r="H193" s="38">
        <v>163.69999999999999</v>
      </c>
      <c r="I193" s="38">
        <v>165.29999999999995</v>
      </c>
      <c r="J193" s="38">
        <v>166.39999999999998</v>
      </c>
      <c r="K193" s="31">
        <v>164.2</v>
      </c>
      <c r="L193" s="31">
        <v>161.5</v>
      </c>
      <c r="M193" s="31">
        <v>8.99376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286.60000000000002</v>
      </c>
      <c r="D194" s="38">
        <v>289.7</v>
      </c>
      <c r="E194" s="38">
        <v>282</v>
      </c>
      <c r="F194" s="38">
        <v>277.40000000000003</v>
      </c>
      <c r="G194" s="38">
        <v>269.70000000000005</v>
      </c>
      <c r="H194" s="38">
        <v>294.29999999999995</v>
      </c>
      <c r="I194" s="38">
        <v>301.99999999999989</v>
      </c>
      <c r="J194" s="38">
        <v>306.59999999999991</v>
      </c>
      <c r="K194" s="31">
        <v>297.39999999999998</v>
      </c>
      <c r="L194" s="31">
        <v>285.10000000000002</v>
      </c>
      <c r="M194" s="31">
        <v>6.0192100000000002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682.75</v>
      </c>
      <c r="D195" s="38">
        <v>684.80000000000007</v>
      </c>
      <c r="E195" s="38">
        <v>671.60000000000014</v>
      </c>
      <c r="F195" s="38">
        <v>660.45</v>
      </c>
      <c r="G195" s="38">
        <v>647.25000000000011</v>
      </c>
      <c r="H195" s="38">
        <v>695.95000000000016</v>
      </c>
      <c r="I195" s="38">
        <v>709.1500000000002</v>
      </c>
      <c r="J195" s="38">
        <v>720.30000000000018</v>
      </c>
      <c r="K195" s="31">
        <v>698</v>
      </c>
      <c r="L195" s="31">
        <v>673.65</v>
      </c>
      <c r="M195" s="31">
        <v>2.3888199999999999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467.4</v>
      </c>
      <c r="D196" s="38">
        <v>467.35000000000008</v>
      </c>
      <c r="E196" s="38">
        <v>464.90000000000015</v>
      </c>
      <c r="F196" s="38">
        <v>462.40000000000009</v>
      </c>
      <c r="G196" s="38">
        <v>459.95000000000016</v>
      </c>
      <c r="H196" s="38">
        <v>469.85000000000014</v>
      </c>
      <c r="I196" s="38">
        <v>472.30000000000007</v>
      </c>
      <c r="J196" s="38">
        <v>474.80000000000013</v>
      </c>
      <c r="K196" s="31">
        <v>469.8</v>
      </c>
      <c r="L196" s="31">
        <v>464.85</v>
      </c>
      <c r="M196" s="31">
        <v>20.281179999999999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3721.9</v>
      </c>
      <c r="D197" s="38">
        <v>3710.9666666666667</v>
      </c>
      <c r="E197" s="38">
        <v>3676.9333333333334</v>
      </c>
      <c r="F197" s="38">
        <v>3631.9666666666667</v>
      </c>
      <c r="G197" s="38">
        <v>3597.9333333333334</v>
      </c>
      <c r="H197" s="38">
        <v>3755.9333333333334</v>
      </c>
      <c r="I197" s="38">
        <v>3789.9666666666672</v>
      </c>
      <c r="J197" s="38">
        <v>3834.9333333333334</v>
      </c>
      <c r="K197" s="31">
        <v>3745</v>
      </c>
      <c r="L197" s="31">
        <v>3666</v>
      </c>
      <c r="M197" s="31">
        <v>17.660329999999998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951.1</v>
      </c>
      <c r="D198" s="38">
        <v>956.31666666666661</v>
      </c>
      <c r="E198" s="38">
        <v>943.78333333333319</v>
      </c>
      <c r="F198" s="38">
        <v>936.46666666666658</v>
      </c>
      <c r="G198" s="38">
        <v>923.93333333333317</v>
      </c>
      <c r="H198" s="38">
        <v>963.63333333333321</v>
      </c>
      <c r="I198" s="38">
        <v>976.16666666666652</v>
      </c>
      <c r="J198" s="38">
        <v>983.48333333333323</v>
      </c>
      <c r="K198" s="31">
        <v>968.85</v>
      </c>
      <c r="L198" s="31">
        <v>949</v>
      </c>
      <c r="M198" s="31">
        <v>1.8721000000000001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1289.45</v>
      </c>
      <c r="D199" s="38">
        <v>1290.1333333333332</v>
      </c>
      <c r="E199" s="38">
        <v>1280.2666666666664</v>
      </c>
      <c r="F199" s="38">
        <v>1271.0833333333333</v>
      </c>
      <c r="G199" s="38">
        <v>1261.2166666666665</v>
      </c>
      <c r="H199" s="38">
        <v>1299.3166666666664</v>
      </c>
      <c r="I199" s="38">
        <v>1309.1833333333332</v>
      </c>
      <c r="J199" s="38">
        <v>1318.3666666666663</v>
      </c>
      <c r="K199" s="31">
        <v>1300</v>
      </c>
      <c r="L199" s="31">
        <v>1280.95</v>
      </c>
      <c r="M199" s="31">
        <v>11.72777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1170.25</v>
      </c>
      <c r="D200" s="38">
        <v>1170.2333333333333</v>
      </c>
      <c r="E200" s="38">
        <v>1166.5166666666667</v>
      </c>
      <c r="F200" s="38">
        <v>1162.7833333333333</v>
      </c>
      <c r="G200" s="38">
        <v>1159.0666666666666</v>
      </c>
      <c r="H200" s="38">
        <v>1173.9666666666667</v>
      </c>
      <c r="I200" s="38">
        <v>1177.6833333333334</v>
      </c>
      <c r="J200" s="38">
        <v>1181.4166666666667</v>
      </c>
      <c r="K200" s="31">
        <v>1173.95</v>
      </c>
      <c r="L200" s="31">
        <v>1166.5</v>
      </c>
      <c r="M200" s="31">
        <v>14.24076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2779</v>
      </c>
      <c r="D201" s="38">
        <v>2775</v>
      </c>
      <c r="E201" s="38">
        <v>2765</v>
      </c>
      <c r="F201" s="38">
        <v>2751</v>
      </c>
      <c r="G201" s="38">
        <v>2741</v>
      </c>
      <c r="H201" s="38">
        <v>2789</v>
      </c>
      <c r="I201" s="38">
        <v>2799</v>
      </c>
      <c r="J201" s="38">
        <v>2813</v>
      </c>
      <c r="K201" s="31">
        <v>2785</v>
      </c>
      <c r="L201" s="31">
        <v>2761</v>
      </c>
      <c r="M201" s="31">
        <v>67.77176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2050</v>
      </c>
      <c r="D202" s="38">
        <v>2054</v>
      </c>
      <c r="E202" s="38">
        <v>2036</v>
      </c>
      <c r="F202" s="38">
        <v>2022</v>
      </c>
      <c r="G202" s="38">
        <v>2004</v>
      </c>
      <c r="H202" s="38">
        <v>2068</v>
      </c>
      <c r="I202" s="38">
        <v>2086</v>
      </c>
      <c r="J202" s="38">
        <v>2100</v>
      </c>
      <c r="K202" s="31">
        <v>2072</v>
      </c>
      <c r="L202" s="31">
        <v>2040</v>
      </c>
      <c r="M202" s="31">
        <v>5.3310899999999997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1676.15</v>
      </c>
      <c r="D203" s="38">
        <v>1672.1833333333334</v>
      </c>
      <c r="E203" s="38">
        <v>1664.4666666666667</v>
      </c>
      <c r="F203" s="38">
        <v>1652.7833333333333</v>
      </c>
      <c r="G203" s="38">
        <v>1645.0666666666666</v>
      </c>
      <c r="H203" s="38">
        <v>1683.8666666666668</v>
      </c>
      <c r="I203" s="38">
        <v>1691.5833333333335</v>
      </c>
      <c r="J203" s="38">
        <v>1703.2666666666669</v>
      </c>
      <c r="K203" s="31">
        <v>1679.9</v>
      </c>
      <c r="L203" s="31">
        <v>1660.5</v>
      </c>
      <c r="M203" s="31">
        <v>297.81475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651.95000000000005</v>
      </c>
      <c r="D204" s="38">
        <v>655.15</v>
      </c>
      <c r="E204" s="38">
        <v>638.34999999999991</v>
      </c>
      <c r="F204" s="38">
        <v>624.74999999999989</v>
      </c>
      <c r="G204" s="38">
        <v>607.94999999999982</v>
      </c>
      <c r="H204" s="38">
        <v>668.75</v>
      </c>
      <c r="I204" s="38">
        <v>685.55</v>
      </c>
      <c r="J204" s="38">
        <v>699.15000000000009</v>
      </c>
      <c r="K204" s="31">
        <v>671.95</v>
      </c>
      <c r="L204" s="31">
        <v>641.54999999999995</v>
      </c>
      <c r="M204" s="31">
        <v>219.09643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1591.4</v>
      </c>
      <c r="D205" s="38">
        <v>1600.5</v>
      </c>
      <c r="E205" s="38">
        <v>1577</v>
      </c>
      <c r="F205" s="38">
        <v>1562.6</v>
      </c>
      <c r="G205" s="38">
        <v>1539.1</v>
      </c>
      <c r="H205" s="38">
        <v>1614.9</v>
      </c>
      <c r="I205" s="38">
        <v>1638.4</v>
      </c>
      <c r="J205" s="38">
        <v>1652.8000000000002</v>
      </c>
      <c r="K205" s="31">
        <v>1624</v>
      </c>
      <c r="L205" s="31">
        <v>1586.1</v>
      </c>
      <c r="M205" s="31">
        <v>1.1452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2828.75</v>
      </c>
      <c r="D206" s="38">
        <v>2828.3666666666668</v>
      </c>
      <c r="E206" s="38">
        <v>2795.3833333333337</v>
      </c>
      <c r="F206" s="38">
        <v>2762.0166666666669</v>
      </c>
      <c r="G206" s="38">
        <v>2729.0333333333338</v>
      </c>
      <c r="H206" s="38">
        <v>2861.7333333333336</v>
      </c>
      <c r="I206" s="38">
        <v>2894.7166666666672</v>
      </c>
      <c r="J206" s="38">
        <v>2928.0833333333335</v>
      </c>
      <c r="K206" s="31">
        <v>2861.35</v>
      </c>
      <c r="L206" s="31">
        <v>2795</v>
      </c>
      <c r="M206" s="31">
        <v>7.8103199999999999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64.75</v>
      </c>
      <c r="D207" s="38">
        <v>65.233333333333334</v>
      </c>
      <c r="E207" s="38">
        <v>64.116666666666674</v>
      </c>
      <c r="F207" s="38">
        <v>63.483333333333334</v>
      </c>
      <c r="G207" s="38">
        <v>62.366666666666674</v>
      </c>
      <c r="H207" s="38">
        <v>65.866666666666674</v>
      </c>
      <c r="I207" s="38">
        <v>66.98333333333332</v>
      </c>
      <c r="J207" s="38">
        <v>67.616666666666674</v>
      </c>
      <c r="K207" s="31">
        <v>66.349999999999994</v>
      </c>
      <c r="L207" s="31">
        <v>64.599999999999994</v>
      </c>
      <c r="M207" s="31">
        <v>41.212179999999996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1068.8</v>
      </c>
      <c r="D208" s="38">
        <v>1074.6166666666666</v>
      </c>
      <c r="E208" s="38">
        <v>1059.2833333333331</v>
      </c>
      <c r="F208" s="38">
        <v>1049.7666666666664</v>
      </c>
      <c r="G208" s="38">
        <v>1034.4333333333329</v>
      </c>
      <c r="H208" s="38">
        <v>1084.1333333333332</v>
      </c>
      <c r="I208" s="38">
        <v>1099.4666666666667</v>
      </c>
      <c r="J208" s="38">
        <v>1108.9833333333333</v>
      </c>
      <c r="K208" s="31">
        <v>1089.95</v>
      </c>
      <c r="L208" s="31">
        <v>1065.0999999999999</v>
      </c>
      <c r="M208" s="31">
        <v>0.20569000000000001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311.85000000000002</v>
      </c>
      <c r="D209" s="38">
        <v>312.8</v>
      </c>
      <c r="E209" s="38">
        <v>304.40000000000003</v>
      </c>
      <c r="F209" s="38">
        <v>296.95000000000005</v>
      </c>
      <c r="G209" s="38">
        <v>288.55000000000007</v>
      </c>
      <c r="H209" s="38">
        <v>320.25</v>
      </c>
      <c r="I209" s="38">
        <v>328.65</v>
      </c>
      <c r="J209" s="38">
        <v>336.09999999999997</v>
      </c>
      <c r="K209" s="31">
        <v>321.2</v>
      </c>
      <c r="L209" s="31">
        <v>305.35000000000002</v>
      </c>
      <c r="M209" s="31">
        <v>3.39276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420.2</v>
      </c>
      <c r="D210" s="38">
        <v>420.0333333333333</v>
      </c>
      <c r="E210" s="38">
        <v>418.51666666666659</v>
      </c>
      <c r="F210" s="38">
        <v>416.83333333333331</v>
      </c>
      <c r="G210" s="38">
        <v>415.31666666666661</v>
      </c>
      <c r="H210" s="38">
        <v>421.71666666666658</v>
      </c>
      <c r="I210" s="38">
        <v>423.23333333333323</v>
      </c>
      <c r="J210" s="38">
        <v>424.91666666666657</v>
      </c>
      <c r="K210" s="31">
        <v>421.55</v>
      </c>
      <c r="L210" s="31">
        <v>418.35</v>
      </c>
      <c r="M210" s="31">
        <v>46.134010000000004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115.85</v>
      </c>
      <c r="D211" s="38">
        <v>116.8</v>
      </c>
      <c r="E211" s="38">
        <v>114.3</v>
      </c>
      <c r="F211" s="38">
        <v>112.75</v>
      </c>
      <c r="G211" s="38">
        <v>110.25</v>
      </c>
      <c r="H211" s="38">
        <v>118.35</v>
      </c>
      <c r="I211" s="38">
        <v>120.85</v>
      </c>
      <c r="J211" s="38">
        <v>122.39999999999999</v>
      </c>
      <c r="K211" s="31">
        <v>119.3</v>
      </c>
      <c r="L211" s="31">
        <v>115.25</v>
      </c>
      <c r="M211" s="31">
        <v>128.08722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269.10000000000002</v>
      </c>
      <c r="D212" s="38">
        <v>270.09999999999997</v>
      </c>
      <c r="E212" s="38">
        <v>265.19999999999993</v>
      </c>
      <c r="F212" s="38">
        <v>261.29999999999995</v>
      </c>
      <c r="G212" s="38">
        <v>256.39999999999992</v>
      </c>
      <c r="H212" s="38">
        <v>273.99999999999994</v>
      </c>
      <c r="I212" s="38">
        <v>278.89999999999992</v>
      </c>
      <c r="J212" s="38">
        <v>282.79999999999995</v>
      </c>
      <c r="K212" s="31">
        <v>275</v>
      </c>
      <c r="L212" s="31">
        <v>266.2</v>
      </c>
      <c r="M212" s="31">
        <v>25.003550000000001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2661.25</v>
      </c>
      <c r="D213" s="38">
        <v>2663.6166666666668</v>
      </c>
      <c r="E213" s="38">
        <v>2639.6333333333337</v>
      </c>
      <c r="F213" s="38">
        <v>2618.0166666666669</v>
      </c>
      <c r="G213" s="38">
        <v>2594.0333333333338</v>
      </c>
      <c r="H213" s="38">
        <v>2685.2333333333336</v>
      </c>
      <c r="I213" s="38">
        <v>2709.2166666666672</v>
      </c>
      <c r="J213" s="38">
        <v>2730.8333333333335</v>
      </c>
      <c r="K213" s="31">
        <v>2687.6</v>
      </c>
      <c r="L213" s="31">
        <v>2642</v>
      </c>
      <c r="M213" s="31">
        <v>13.97573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306.89999999999998</v>
      </c>
      <c r="D214" s="38">
        <v>307.38333333333333</v>
      </c>
      <c r="E214" s="38">
        <v>305.41666666666663</v>
      </c>
      <c r="F214" s="38">
        <v>303.93333333333328</v>
      </c>
      <c r="G214" s="38">
        <v>301.96666666666658</v>
      </c>
      <c r="H214" s="38">
        <v>308.86666666666667</v>
      </c>
      <c r="I214" s="38">
        <v>310.83333333333337</v>
      </c>
      <c r="J214" s="38">
        <v>312.31666666666672</v>
      </c>
      <c r="K214" s="31">
        <v>309.35000000000002</v>
      </c>
      <c r="L214" s="31">
        <v>305.89999999999998</v>
      </c>
      <c r="M214" s="31">
        <v>3.4931000000000001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635.9</v>
      </c>
      <c r="D215" s="38">
        <v>642.46666666666658</v>
      </c>
      <c r="E215" s="38">
        <v>627.38333333333321</v>
      </c>
      <c r="F215" s="38">
        <v>618.86666666666667</v>
      </c>
      <c r="G215" s="38">
        <v>603.7833333333333</v>
      </c>
      <c r="H215" s="38">
        <v>650.98333333333312</v>
      </c>
      <c r="I215" s="38">
        <v>666.06666666666638</v>
      </c>
      <c r="J215" s="38">
        <v>674.58333333333303</v>
      </c>
      <c r="K215" s="31">
        <v>657.55</v>
      </c>
      <c r="L215" s="31">
        <v>633.95000000000005</v>
      </c>
      <c r="M215" s="31">
        <v>0.67618999999999996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784.75</v>
      </c>
      <c r="D216" s="38">
        <v>785.30000000000007</v>
      </c>
      <c r="E216" s="38">
        <v>774.60000000000014</v>
      </c>
      <c r="F216" s="38">
        <v>764.45</v>
      </c>
      <c r="G216" s="38">
        <v>753.75000000000011</v>
      </c>
      <c r="H216" s="38">
        <v>795.45000000000016</v>
      </c>
      <c r="I216" s="38">
        <v>806.1500000000002</v>
      </c>
      <c r="J216" s="38">
        <v>816.30000000000018</v>
      </c>
      <c r="K216" s="31">
        <v>796</v>
      </c>
      <c r="L216" s="31">
        <v>775.15</v>
      </c>
      <c r="M216" s="31">
        <v>2.2307700000000001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41774.5</v>
      </c>
      <c r="D217" s="38">
        <v>41308.5</v>
      </c>
      <c r="E217" s="38">
        <v>40717</v>
      </c>
      <c r="F217" s="38">
        <v>39659.5</v>
      </c>
      <c r="G217" s="38">
        <v>39068</v>
      </c>
      <c r="H217" s="38">
        <v>42366</v>
      </c>
      <c r="I217" s="38">
        <v>42957.5</v>
      </c>
      <c r="J217" s="38">
        <v>44015</v>
      </c>
      <c r="K217" s="31">
        <v>41900</v>
      </c>
      <c r="L217" s="31">
        <v>40251</v>
      </c>
      <c r="M217" s="31">
        <v>0.12848999999999999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57.25</v>
      </c>
      <c r="D218" s="38">
        <v>57.5</v>
      </c>
      <c r="E218" s="38">
        <v>56.85</v>
      </c>
      <c r="F218" s="38">
        <v>56.45</v>
      </c>
      <c r="G218" s="38">
        <v>55.800000000000004</v>
      </c>
      <c r="H218" s="38">
        <v>57.9</v>
      </c>
      <c r="I218" s="38">
        <v>58.550000000000004</v>
      </c>
      <c r="J218" s="38">
        <v>58.949999999999996</v>
      </c>
      <c r="K218" s="31">
        <v>58.15</v>
      </c>
      <c r="L218" s="31">
        <v>57.1</v>
      </c>
      <c r="M218" s="31">
        <v>31.023620000000001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59.4</v>
      </c>
      <c r="D219" s="38">
        <v>59.566666666666663</v>
      </c>
      <c r="E219" s="38">
        <v>58.433333333333323</v>
      </c>
      <c r="F219" s="38">
        <v>57.466666666666661</v>
      </c>
      <c r="G219" s="38">
        <v>56.333333333333321</v>
      </c>
      <c r="H219" s="38">
        <v>60.533333333333324</v>
      </c>
      <c r="I219" s="38">
        <v>61.666666666666664</v>
      </c>
      <c r="J219" s="38">
        <v>62.633333333333326</v>
      </c>
      <c r="K219" s="31">
        <v>60.7</v>
      </c>
      <c r="L219" s="31">
        <v>58.6</v>
      </c>
      <c r="M219" s="31">
        <v>80.081490000000002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116.15</v>
      </c>
      <c r="D220" s="38">
        <v>116.51666666666667</v>
      </c>
      <c r="E220" s="38">
        <v>115.08333333333333</v>
      </c>
      <c r="F220" s="38">
        <v>114.01666666666667</v>
      </c>
      <c r="G220" s="38">
        <v>112.58333333333333</v>
      </c>
      <c r="H220" s="38">
        <v>117.58333333333333</v>
      </c>
      <c r="I220" s="38">
        <v>119.01666666666667</v>
      </c>
      <c r="J220" s="38">
        <v>120.08333333333333</v>
      </c>
      <c r="K220" s="31">
        <v>117.95</v>
      </c>
      <c r="L220" s="31">
        <v>115.45</v>
      </c>
      <c r="M220" s="31">
        <v>111.66253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937.45</v>
      </c>
      <c r="D221" s="38">
        <v>938.58333333333337</v>
      </c>
      <c r="E221" s="38">
        <v>933.16666666666674</v>
      </c>
      <c r="F221" s="38">
        <v>928.88333333333333</v>
      </c>
      <c r="G221" s="38">
        <v>923.4666666666667</v>
      </c>
      <c r="H221" s="38">
        <v>942.86666666666679</v>
      </c>
      <c r="I221" s="38">
        <v>948.28333333333353</v>
      </c>
      <c r="J221" s="38">
        <v>952.56666666666683</v>
      </c>
      <c r="K221" s="31">
        <v>944</v>
      </c>
      <c r="L221" s="31">
        <v>934.3</v>
      </c>
      <c r="M221" s="31">
        <v>257.08001000000002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1332.7</v>
      </c>
      <c r="D222" s="38">
        <v>1328.2833333333335</v>
      </c>
      <c r="E222" s="38">
        <v>1318.616666666667</v>
      </c>
      <c r="F222" s="38">
        <v>1304.5333333333335</v>
      </c>
      <c r="G222" s="38">
        <v>1294.866666666667</v>
      </c>
      <c r="H222" s="38">
        <v>1342.366666666667</v>
      </c>
      <c r="I222" s="38">
        <v>1352.0333333333335</v>
      </c>
      <c r="J222" s="38">
        <v>1366.116666666667</v>
      </c>
      <c r="K222" s="31">
        <v>1337.95</v>
      </c>
      <c r="L222" s="31">
        <v>1314.2</v>
      </c>
      <c r="M222" s="31">
        <v>9.9985499999999998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573.20000000000005</v>
      </c>
      <c r="D223" s="38">
        <v>575.94999999999993</v>
      </c>
      <c r="E223" s="38">
        <v>568.59999999999991</v>
      </c>
      <c r="F223" s="38">
        <v>564</v>
      </c>
      <c r="G223" s="38">
        <v>556.65</v>
      </c>
      <c r="H223" s="38">
        <v>580.54999999999984</v>
      </c>
      <c r="I223" s="38">
        <v>587.9</v>
      </c>
      <c r="J223" s="38">
        <v>592.49999999999977</v>
      </c>
      <c r="K223" s="31">
        <v>583.29999999999995</v>
      </c>
      <c r="L223" s="31">
        <v>571.35</v>
      </c>
      <c r="M223" s="31">
        <v>15.829549999999999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53.6</v>
      </c>
      <c r="D224" s="38">
        <v>53.70000000000001</v>
      </c>
      <c r="E224" s="38">
        <v>53.350000000000023</v>
      </c>
      <c r="F224" s="38">
        <v>53.100000000000016</v>
      </c>
      <c r="G224" s="38">
        <v>52.750000000000028</v>
      </c>
      <c r="H224" s="38">
        <v>53.950000000000017</v>
      </c>
      <c r="I224" s="38">
        <v>54.3</v>
      </c>
      <c r="J224" s="38">
        <v>54.550000000000011</v>
      </c>
      <c r="K224" s="31">
        <v>54.05</v>
      </c>
      <c r="L224" s="31">
        <v>53.45</v>
      </c>
      <c r="M224" s="31">
        <v>23.510179999999998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7.45</v>
      </c>
      <c r="D225" s="38">
        <v>7.5166666666666666</v>
      </c>
      <c r="E225" s="38">
        <v>7.333333333333333</v>
      </c>
      <c r="F225" s="38">
        <v>7.2166666666666668</v>
      </c>
      <c r="G225" s="38">
        <v>7.0333333333333332</v>
      </c>
      <c r="H225" s="38">
        <v>7.6333333333333329</v>
      </c>
      <c r="I225" s="38">
        <v>7.8166666666666664</v>
      </c>
      <c r="J225" s="38">
        <v>7.9333333333333327</v>
      </c>
      <c r="K225" s="31">
        <v>7.7</v>
      </c>
      <c r="L225" s="31">
        <v>7.4</v>
      </c>
      <c r="M225" s="31">
        <v>1629.32638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102.3</v>
      </c>
      <c r="D226" s="38">
        <v>102.41666666666667</v>
      </c>
      <c r="E226" s="38">
        <v>101.33333333333334</v>
      </c>
      <c r="F226" s="38">
        <v>100.36666666666667</v>
      </c>
      <c r="G226" s="38">
        <v>99.283333333333346</v>
      </c>
      <c r="H226" s="38">
        <v>103.38333333333334</v>
      </c>
      <c r="I226" s="38">
        <v>104.46666666666668</v>
      </c>
      <c r="J226" s="38">
        <v>105.43333333333334</v>
      </c>
      <c r="K226" s="31">
        <v>103.5</v>
      </c>
      <c r="L226" s="31">
        <v>101.45</v>
      </c>
      <c r="M226" s="31">
        <v>43.866860000000003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79.7</v>
      </c>
      <c r="D227" s="38">
        <v>79.100000000000009</v>
      </c>
      <c r="E227" s="38">
        <v>78.100000000000023</v>
      </c>
      <c r="F227" s="38">
        <v>76.500000000000014</v>
      </c>
      <c r="G227" s="38">
        <v>75.500000000000028</v>
      </c>
      <c r="H227" s="38">
        <v>80.700000000000017</v>
      </c>
      <c r="I227" s="38">
        <v>81.699999999999989</v>
      </c>
      <c r="J227" s="38">
        <v>83.300000000000011</v>
      </c>
      <c r="K227" s="31">
        <v>80.099999999999994</v>
      </c>
      <c r="L227" s="31">
        <v>77.5</v>
      </c>
      <c r="M227" s="31">
        <v>507.80871000000002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126.5</v>
      </c>
      <c r="D228" s="38">
        <v>127.33333333333333</v>
      </c>
      <c r="E228" s="38">
        <v>125.36666666666665</v>
      </c>
      <c r="F228" s="38">
        <v>124.23333333333332</v>
      </c>
      <c r="G228" s="38">
        <v>122.26666666666664</v>
      </c>
      <c r="H228" s="38">
        <v>128.46666666666664</v>
      </c>
      <c r="I228" s="38">
        <v>130.43333333333334</v>
      </c>
      <c r="J228" s="38">
        <v>131.56666666666666</v>
      </c>
      <c r="K228" s="31">
        <v>129.30000000000001</v>
      </c>
      <c r="L228" s="31">
        <v>126.2</v>
      </c>
      <c r="M228" s="31">
        <v>72.184579999999997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818.75</v>
      </c>
      <c r="D229" s="38">
        <v>821.75</v>
      </c>
      <c r="E229" s="38">
        <v>797</v>
      </c>
      <c r="F229" s="38">
        <v>775.25</v>
      </c>
      <c r="G229" s="38">
        <v>750.5</v>
      </c>
      <c r="H229" s="38">
        <v>843.5</v>
      </c>
      <c r="I229" s="38">
        <v>868.25</v>
      </c>
      <c r="J229" s="38">
        <v>890</v>
      </c>
      <c r="K229" s="31">
        <v>846.5</v>
      </c>
      <c r="L229" s="31">
        <v>800</v>
      </c>
      <c r="M229" s="31">
        <v>1.9680899999999999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475.25</v>
      </c>
      <c r="D230" s="38">
        <v>474.91666666666669</v>
      </c>
      <c r="E230" s="38">
        <v>471.38333333333338</v>
      </c>
      <c r="F230" s="38">
        <v>467.51666666666671</v>
      </c>
      <c r="G230" s="38">
        <v>463.98333333333341</v>
      </c>
      <c r="H230" s="38">
        <v>478.78333333333336</v>
      </c>
      <c r="I230" s="38">
        <v>482.31666666666666</v>
      </c>
      <c r="J230" s="38">
        <v>486.18333333333334</v>
      </c>
      <c r="K230" s="31">
        <v>478.45</v>
      </c>
      <c r="L230" s="31">
        <v>471.05</v>
      </c>
      <c r="M230" s="31">
        <v>11.02957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501.5</v>
      </c>
      <c r="D231" s="38">
        <v>500.5</v>
      </c>
      <c r="E231" s="38">
        <v>493</v>
      </c>
      <c r="F231" s="38">
        <v>484.5</v>
      </c>
      <c r="G231" s="38">
        <v>477</v>
      </c>
      <c r="H231" s="38">
        <v>509</v>
      </c>
      <c r="I231" s="38">
        <v>516.5</v>
      </c>
      <c r="J231" s="38">
        <v>525</v>
      </c>
      <c r="K231" s="31">
        <v>508</v>
      </c>
      <c r="L231" s="31">
        <v>492</v>
      </c>
      <c r="M231" s="31">
        <v>5.85236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396.45</v>
      </c>
      <c r="D232" s="38">
        <v>393.01666666666671</v>
      </c>
      <c r="E232" s="38">
        <v>387.78333333333342</v>
      </c>
      <c r="F232" s="38">
        <v>379.11666666666673</v>
      </c>
      <c r="G232" s="38">
        <v>373.88333333333344</v>
      </c>
      <c r="H232" s="38">
        <v>401.68333333333339</v>
      </c>
      <c r="I232" s="38">
        <v>406.91666666666663</v>
      </c>
      <c r="J232" s="38">
        <v>415.58333333333337</v>
      </c>
      <c r="K232" s="31">
        <v>398.25</v>
      </c>
      <c r="L232" s="31">
        <v>384.35</v>
      </c>
      <c r="M232" s="31">
        <v>73.117040000000003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214.35</v>
      </c>
      <c r="D233" s="38">
        <v>213.75</v>
      </c>
      <c r="E233" s="38">
        <v>210.8</v>
      </c>
      <c r="F233" s="38">
        <v>207.25</v>
      </c>
      <c r="G233" s="38">
        <v>204.3</v>
      </c>
      <c r="H233" s="38">
        <v>217.3</v>
      </c>
      <c r="I233" s="38">
        <v>220.25</v>
      </c>
      <c r="J233" s="38">
        <v>223.8</v>
      </c>
      <c r="K233" s="31">
        <v>216.7</v>
      </c>
      <c r="L233" s="31">
        <v>210.2</v>
      </c>
      <c r="M233" s="31">
        <v>25.965530000000001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2797.7</v>
      </c>
      <c r="D234" s="38">
        <v>2817.2333333333331</v>
      </c>
      <c r="E234" s="38">
        <v>2762.1166666666663</v>
      </c>
      <c r="F234" s="38">
        <v>2726.5333333333333</v>
      </c>
      <c r="G234" s="38">
        <v>2671.4166666666665</v>
      </c>
      <c r="H234" s="38">
        <v>2852.8166666666662</v>
      </c>
      <c r="I234" s="38">
        <v>2907.9333333333329</v>
      </c>
      <c r="J234" s="38">
        <v>2943.516666666666</v>
      </c>
      <c r="K234" s="31">
        <v>2872.35</v>
      </c>
      <c r="L234" s="31">
        <v>2781.65</v>
      </c>
      <c r="M234" s="31">
        <v>1.15682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278.35000000000002</v>
      </c>
      <c r="D235" s="38">
        <v>278.55</v>
      </c>
      <c r="E235" s="38">
        <v>276.15000000000003</v>
      </c>
      <c r="F235" s="38">
        <v>273.95000000000005</v>
      </c>
      <c r="G235" s="38">
        <v>271.55000000000007</v>
      </c>
      <c r="H235" s="38">
        <v>280.75</v>
      </c>
      <c r="I235" s="38">
        <v>283.14999999999998</v>
      </c>
      <c r="J235" s="38">
        <v>285.34999999999997</v>
      </c>
      <c r="K235" s="31">
        <v>280.95</v>
      </c>
      <c r="L235" s="31">
        <v>276.35000000000002</v>
      </c>
      <c r="M235" s="31">
        <v>6.4163300000000003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2621.1</v>
      </c>
      <c r="D236" s="38">
        <v>2596.2833333333333</v>
      </c>
      <c r="E236" s="38">
        <v>2557.4166666666665</v>
      </c>
      <c r="F236" s="38">
        <v>2493.7333333333331</v>
      </c>
      <c r="G236" s="38">
        <v>2454.8666666666663</v>
      </c>
      <c r="H236" s="38">
        <v>2659.9666666666667</v>
      </c>
      <c r="I236" s="38">
        <v>2698.8333333333335</v>
      </c>
      <c r="J236" s="38">
        <v>2762.5166666666669</v>
      </c>
      <c r="K236" s="31">
        <v>2635.15</v>
      </c>
      <c r="L236" s="31">
        <v>2532.6</v>
      </c>
      <c r="M236" s="31">
        <v>19.173079999999999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1425</v>
      </c>
      <c r="D237" s="38">
        <v>1426</v>
      </c>
      <c r="E237" s="38">
        <v>1417</v>
      </c>
      <c r="F237" s="38">
        <v>1409</v>
      </c>
      <c r="G237" s="38">
        <v>1400</v>
      </c>
      <c r="H237" s="38">
        <v>1434</v>
      </c>
      <c r="I237" s="38">
        <v>1443</v>
      </c>
      <c r="J237" s="38">
        <v>1451</v>
      </c>
      <c r="K237" s="31">
        <v>1435</v>
      </c>
      <c r="L237" s="31">
        <v>1418</v>
      </c>
      <c r="M237" s="31">
        <v>0.31384000000000001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1334.05</v>
      </c>
      <c r="D238" s="38">
        <v>1332.4166666666667</v>
      </c>
      <c r="E238" s="38">
        <v>1317.8833333333334</v>
      </c>
      <c r="F238" s="38">
        <v>1301.7166666666667</v>
      </c>
      <c r="G238" s="38">
        <v>1287.1833333333334</v>
      </c>
      <c r="H238" s="38">
        <v>1348.5833333333335</v>
      </c>
      <c r="I238" s="38">
        <v>1363.1166666666668</v>
      </c>
      <c r="J238" s="38">
        <v>1379.2833333333335</v>
      </c>
      <c r="K238" s="31">
        <v>1346.95</v>
      </c>
      <c r="L238" s="31">
        <v>1316.25</v>
      </c>
      <c r="M238" s="31">
        <v>55.503509999999999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164.35</v>
      </c>
      <c r="D239" s="38">
        <v>164.76666666666665</v>
      </c>
      <c r="E239" s="38">
        <v>161.93333333333331</v>
      </c>
      <c r="F239" s="38">
        <v>159.51666666666665</v>
      </c>
      <c r="G239" s="38">
        <v>156.68333333333331</v>
      </c>
      <c r="H239" s="38">
        <v>167.18333333333331</v>
      </c>
      <c r="I239" s="38">
        <v>170.01666666666668</v>
      </c>
      <c r="J239" s="38">
        <v>172.43333333333331</v>
      </c>
      <c r="K239" s="31">
        <v>167.6</v>
      </c>
      <c r="L239" s="31">
        <v>162.35</v>
      </c>
      <c r="M239" s="31">
        <v>179.5248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15.85</v>
      </c>
      <c r="D240" s="38">
        <v>16</v>
      </c>
      <c r="E240" s="38">
        <v>15.600000000000001</v>
      </c>
      <c r="F240" s="38">
        <v>15.350000000000001</v>
      </c>
      <c r="G240" s="38">
        <v>14.950000000000003</v>
      </c>
      <c r="H240" s="38">
        <v>16.25</v>
      </c>
      <c r="I240" s="38">
        <v>16.649999999999999</v>
      </c>
      <c r="J240" s="38">
        <v>16.899999999999999</v>
      </c>
      <c r="K240" s="31">
        <v>16.399999999999999</v>
      </c>
      <c r="L240" s="31">
        <v>15.75</v>
      </c>
      <c r="M240" s="31">
        <v>206.92945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1293.3499999999999</v>
      </c>
      <c r="D241" s="38">
        <v>1290.4833333333333</v>
      </c>
      <c r="E241" s="38">
        <v>1284.2666666666667</v>
      </c>
      <c r="F241" s="38">
        <v>1275.1833333333334</v>
      </c>
      <c r="G241" s="38">
        <v>1268.9666666666667</v>
      </c>
      <c r="H241" s="38">
        <v>1299.5666666666666</v>
      </c>
      <c r="I241" s="38">
        <v>1305.7833333333333</v>
      </c>
      <c r="J241" s="38">
        <v>1314.8666666666666</v>
      </c>
      <c r="K241" s="31">
        <v>1296.7</v>
      </c>
      <c r="L241" s="31">
        <v>1281.4000000000001</v>
      </c>
      <c r="M241" s="31">
        <v>56.623579999999997</v>
      </c>
      <c r="N241" s="1"/>
      <c r="O241" s="1"/>
    </row>
    <row r="242" spans="1:15" ht="12.75" customHeight="1">
      <c r="A242" s="33">
        <v>232</v>
      </c>
      <c r="B242" s="58" t="s">
        <v>1110</v>
      </c>
      <c r="C242" s="31">
        <v>2943.5</v>
      </c>
      <c r="D242" s="38">
        <v>2955.1666666666665</v>
      </c>
      <c r="E242" s="38">
        <v>2920.333333333333</v>
      </c>
      <c r="F242" s="38">
        <v>2897.1666666666665</v>
      </c>
      <c r="G242" s="38">
        <v>2862.333333333333</v>
      </c>
      <c r="H242" s="38">
        <v>2978.333333333333</v>
      </c>
      <c r="I242" s="38">
        <v>3013.1666666666661</v>
      </c>
      <c r="J242" s="38">
        <v>3036.333333333333</v>
      </c>
      <c r="K242" s="31">
        <v>2990</v>
      </c>
      <c r="L242" s="31">
        <v>2932</v>
      </c>
      <c r="M242" s="31">
        <v>0.12962000000000001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621.6</v>
      </c>
      <c r="D243" s="38">
        <v>618.55000000000007</v>
      </c>
      <c r="E243" s="38">
        <v>612.50000000000011</v>
      </c>
      <c r="F243" s="38">
        <v>603.40000000000009</v>
      </c>
      <c r="G243" s="38">
        <v>597.35000000000014</v>
      </c>
      <c r="H243" s="38">
        <v>627.65000000000009</v>
      </c>
      <c r="I243" s="38">
        <v>633.70000000000005</v>
      </c>
      <c r="J243" s="38">
        <v>642.80000000000007</v>
      </c>
      <c r="K243" s="31">
        <v>624.6</v>
      </c>
      <c r="L243" s="31">
        <v>609.45000000000005</v>
      </c>
      <c r="M243" s="31">
        <v>6.3567200000000001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24</v>
      </c>
      <c r="D244" s="38">
        <v>24.016666666666666</v>
      </c>
      <c r="E244" s="38">
        <v>23.883333333333333</v>
      </c>
      <c r="F244" s="38">
        <v>23.766666666666666</v>
      </c>
      <c r="G244" s="38">
        <v>23.633333333333333</v>
      </c>
      <c r="H244" s="38">
        <v>24.133333333333333</v>
      </c>
      <c r="I244" s="38">
        <v>24.266666666666666</v>
      </c>
      <c r="J244" s="38">
        <v>24.383333333333333</v>
      </c>
      <c r="K244" s="31">
        <v>24.15</v>
      </c>
      <c r="L244" s="31">
        <v>23.9</v>
      </c>
      <c r="M244" s="31">
        <v>40.598840000000003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90.65</v>
      </c>
      <c r="D245" s="38">
        <v>90.266666666666666</v>
      </c>
      <c r="E245" s="38">
        <v>89.383333333333326</v>
      </c>
      <c r="F245" s="38">
        <v>88.11666666666666</v>
      </c>
      <c r="G245" s="38">
        <v>87.23333333333332</v>
      </c>
      <c r="H245" s="38">
        <v>91.533333333333331</v>
      </c>
      <c r="I245" s="38">
        <v>92.416666666666686</v>
      </c>
      <c r="J245" s="38">
        <v>93.683333333333337</v>
      </c>
      <c r="K245" s="31">
        <v>91.15</v>
      </c>
      <c r="L245" s="31">
        <v>89</v>
      </c>
      <c r="M245" s="31">
        <v>143.88441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746</v>
      </c>
      <c r="D246" s="38">
        <v>742.69999999999993</v>
      </c>
      <c r="E246" s="38">
        <v>737.39999999999986</v>
      </c>
      <c r="F246" s="38">
        <v>728.8</v>
      </c>
      <c r="G246" s="38">
        <v>723.49999999999989</v>
      </c>
      <c r="H246" s="38">
        <v>751.29999999999984</v>
      </c>
      <c r="I246" s="38">
        <v>756.5999999999998</v>
      </c>
      <c r="J246" s="38">
        <v>765.19999999999982</v>
      </c>
      <c r="K246" s="31">
        <v>748</v>
      </c>
      <c r="L246" s="31">
        <v>734.1</v>
      </c>
      <c r="M246" s="31">
        <v>6.6906699999999999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27.05</v>
      </c>
      <c r="D247" s="38">
        <v>27.099999999999998</v>
      </c>
      <c r="E247" s="38">
        <v>26.899999999999995</v>
      </c>
      <c r="F247" s="38">
        <v>26.749999999999996</v>
      </c>
      <c r="G247" s="38">
        <v>26.549999999999994</v>
      </c>
      <c r="H247" s="38">
        <v>27.249999999999996</v>
      </c>
      <c r="I247" s="38">
        <v>27.45</v>
      </c>
      <c r="J247" s="38">
        <v>27.599999999999998</v>
      </c>
      <c r="K247" s="31">
        <v>27.3</v>
      </c>
      <c r="L247" s="31">
        <v>26.95</v>
      </c>
      <c r="M247" s="31">
        <v>39.661940000000001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628.79999999999995</v>
      </c>
      <c r="D248" s="38">
        <v>629.94999999999993</v>
      </c>
      <c r="E248" s="38">
        <v>625.39999999999986</v>
      </c>
      <c r="F248" s="38">
        <v>621.99999999999989</v>
      </c>
      <c r="G248" s="38">
        <v>617.44999999999982</v>
      </c>
      <c r="H248" s="38">
        <v>633.34999999999991</v>
      </c>
      <c r="I248" s="38">
        <v>637.89999999999986</v>
      </c>
      <c r="J248" s="38">
        <v>641.29999999999995</v>
      </c>
      <c r="K248" s="31">
        <v>634.5</v>
      </c>
      <c r="L248" s="31">
        <v>626.54999999999995</v>
      </c>
      <c r="M248" s="31">
        <v>11.92576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32.65</v>
      </c>
      <c r="D249" s="38">
        <v>32.666666666666664</v>
      </c>
      <c r="E249" s="38">
        <v>32.483333333333327</v>
      </c>
      <c r="F249" s="38">
        <v>32.316666666666663</v>
      </c>
      <c r="G249" s="38">
        <v>32.133333333333326</v>
      </c>
      <c r="H249" s="38">
        <v>32.833333333333329</v>
      </c>
      <c r="I249" s="38">
        <v>33.016666666666666</v>
      </c>
      <c r="J249" s="38">
        <v>33.18333333333333</v>
      </c>
      <c r="K249" s="31">
        <v>32.85</v>
      </c>
      <c r="L249" s="31">
        <v>32.5</v>
      </c>
      <c r="M249" s="31">
        <v>96.484530000000007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613.9</v>
      </c>
      <c r="D250" s="38">
        <v>615.0333333333333</v>
      </c>
      <c r="E250" s="38">
        <v>608.36666666666656</v>
      </c>
      <c r="F250" s="38">
        <v>602.83333333333326</v>
      </c>
      <c r="G250" s="38">
        <v>596.16666666666652</v>
      </c>
      <c r="H250" s="38">
        <v>620.56666666666661</v>
      </c>
      <c r="I250" s="38">
        <v>627.23333333333335</v>
      </c>
      <c r="J250" s="38">
        <v>632.76666666666665</v>
      </c>
      <c r="K250" s="31">
        <v>621.70000000000005</v>
      </c>
      <c r="L250" s="31">
        <v>609.5</v>
      </c>
      <c r="M250" s="31">
        <v>11.69426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449.35</v>
      </c>
      <c r="D251" s="38">
        <v>448.15000000000003</v>
      </c>
      <c r="E251" s="38">
        <v>445.70000000000005</v>
      </c>
      <c r="F251" s="38">
        <v>442.05</v>
      </c>
      <c r="G251" s="38">
        <v>439.6</v>
      </c>
      <c r="H251" s="38">
        <v>451.80000000000007</v>
      </c>
      <c r="I251" s="38">
        <v>454.25</v>
      </c>
      <c r="J251" s="38">
        <v>457.90000000000009</v>
      </c>
      <c r="K251" s="31">
        <v>450.6</v>
      </c>
      <c r="L251" s="31">
        <v>444.5</v>
      </c>
      <c r="M251" s="31">
        <v>120.82753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107.9</v>
      </c>
      <c r="D252" s="38">
        <v>108.15000000000002</v>
      </c>
      <c r="E252" s="38">
        <v>107.35000000000004</v>
      </c>
      <c r="F252" s="38">
        <v>106.80000000000001</v>
      </c>
      <c r="G252" s="38">
        <v>106.00000000000003</v>
      </c>
      <c r="H252" s="38">
        <v>108.70000000000005</v>
      </c>
      <c r="I252" s="38">
        <v>109.50000000000003</v>
      </c>
      <c r="J252" s="38">
        <v>110.05000000000005</v>
      </c>
      <c r="K252" s="31">
        <v>108.95</v>
      </c>
      <c r="L252" s="31">
        <v>107.6</v>
      </c>
      <c r="M252" s="31">
        <v>1.4461200000000001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101.45</v>
      </c>
      <c r="D253" s="38">
        <v>102.2</v>
      </c>
      <c r="E253" s="38">
        <v>100.4</v>
      </c>
      <c r="F253" s="38">
        <v>99.350000000000009</v>
      </c>
      <c r="G253" s="38">
        <v>97.550000000000011</v>
      </c>
      <c r="H253" s="38">
        <v>103.25</v>
      </c>
      <c r="I253" s="38">
        <v>105.04999999999998</v>
      </c>
      <c r="J253" s="38">
        <v>106.1</v>
      </c>
      <c r="K253" s="31">
        <v>104</v>
      </c>
      <c r="L253" s="31">
        <v>101.15</v>
      </c>
      <c r="M253" s="31">
        <v>17.93712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2350</v>
      </c>
      <c r="D254" s="38">
        <v>2343.2666666666664</v>
      </c>
      <c r="E254" s="38">
        <v>2326.833333333333</v>
      </c>
      <c r="F254" s="38">
        <v>2303.6666666666665</v>
      </c>
      <c r="G254" s="38">
        <v>2287.2333333333331</v>
      </c>
      <c r="H254" s="38">
        <v>2366.4333333333329</v>
      </c>
      <c r="I254" s="38">
        <v>2382.8666666666663</v>
      </c>
      <c r="J254" s="38">
        <v>2406.0333333333328</v>
      </c>
      <c r="K254" s="31">
        <v>2359.6999999999998</v>
      </c>
      <c r="L254" s="31">
        <v>2320.1</v>
      </c>
      <c r="M254" s="31">
        <v>0.83294000000000001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1218.3</v>
      </c>
      <c r="D255" s="38">
        <v>1187.3666666666668</v>
      </c>
      <c r="E255" s="38">
        <v>1112.7333333333336</v>
      </c>
      <c r="F255" s="38">
        <v>1007.1666666666667</v>
      </c>
      <c r="G255" s="38">
        <v>932.53333333333353</v>
      </c>
      <c r="H255" s="38">
        <v>1292.9333333333336</v>
      </c>
      <c r="I255" s="38">
        <v>1367.5666666666668</v>
      </c>
      <c r="J255" s="38">
        <v>1473.1333333333337</v>
      </c>
      <c r="K255" s="31">
        <v>1262</v>
      </c>
      <c r="L255" s="31">
        <v>1081.8</v>
      </c>
      <c r="M255" s="31">
        <v>40.466500000000003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576.1</v>
      </c>
      <c r="D256" s="38">
        <v>579.69999999999993</v>
      </c>
      <c r="E256" s="38">
        <v>571.39999999999986</v>
      </c>
      <c r="F256" s="38">
        <v>566.69999999999993</v>
      </c>
      <c r="G256" s="38">
        <v>558.39999999999986</v>
      </c>
      <c r="H256" s="38">
        <v>584.39999999999986</v>
      </c>
      <c r="I256" s="38">
        <v>592.69999999999982</v>
      </c>
      <c r="J256" s="38">
        <v>597.39999999999986</v>
      </c>
      <c r="K256" s="31">
        <v>588</v>
      </c>
      <c r="L256" s="31">
        <v>575</v>
      </c>
      <c r="M256" s="31">
        <v>31.702089999999998</v>
      </c>
      <c r="N256" s="1"/>
      <c r="O256" s="1"/>
    </row>
    <row r="257" spans="1:15" ht="12.75" customHeight="1">
      <c r="A257" s="33">
        <v>247</v>
      </c>
      <c r="B257" s="58" t="s">
        <v>1111</v>
      </c>
      <c r="C257" s="31">
        <v>313.89999999999998</v>
      </c>
      <c r="D257" s="38">
        <v>315.7833333333333</v>
      </c>
      <c r="E257" s="38">
        <v>310.81666666666661</v>
      </c>
      <c r="F257" s="38">
        <v>307.73333333333329</v>
      </c>
      <c r="G257" s="38">
        <v>302.76666666666659</v>
      </c>
      <c r="H257" s="38">
        <v>318.86666666666662</v>
      </c>
      <c r="I257" s="38">
        <v>323.83333333333331</v>
      </c>
      <c r="J257" s="38">
        <v>326.91666666666663</v>
      </c>
      <c r="K257" s="31">
        <v>320.75</v>
      </c>
      <c r="L257" s="31">
        <v>312.7</v>
      </c>
      <c r="M257" s="31">
        <v>0.62465000000000004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3428.95</v>
      </c>
      <c r="D258" s="38">
        <v>3430.0833333333335</v>
      </c>
      <c r="E258" s="38">
        <v>3393.8666666666668</v>
      </c>
      <c r="F258" s="38">
        <v>3358.7833333333333</v>
      </c>
      <c r="G258" s="38">
        <v>3322.5666666666666</v>
      </c>
      <c r="H258" s="38">
        <v>3465.166666666667</v>
      </c>
      <c r="I258" s="38">
        <v>3501.3833333333332</v>
      </c>
      <c r="J258" s="38">
        <v>3536.4666666666672</v>
      </c>
      <c r="K258" s="31">
        <v>3466.3</v>
      </c>
      <c r="L258" s="31">
        <v>3395</v>
      </c>
      <c r="M258" s="31">
        <v>0.87633000000000005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732.55</v>
      </c>
      <c r="D259" s="38">
        <v>729.38333333333321</v>
      </c>
      <c r="E259" s="38">
        <v>723.21666666666647</v>
      </c>
      <c r="F259" s="38">
        <v>713.88333333333321</v>
      </c>
      <c r="G259" s="38">
        <v>707.71666666666647</v>
      </c>
      <c r="H259" s="38">
        <v>738.71666666666647</v>
      </c>
      <c r="I259" s="38">
        <v>744.88333333333321</v>
      </c>
      <c r="J259" s="38">
        <v>754.21666666666647</v>
      </c>
      <c r="K259" s="31">
        <v>735.55</v>
      </c>
      <c r="L259" s="31">
        <v>720.05</v>
      </c>
      <c r="M259" s="31">
        <v>2.4186299999999998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324.14999999999998</v>
      </c>
      <c r="D260" s="38">
        <v>323.91666666666669</v>
      </c>
      <c r="E260" s="38">
        <v>321.33333333333337</v>
      </c>
      <c r="F260" s="38">
        <v>318.51666666666671</v>
      </c>
      <c r="G260" s="38">
        <v>315.93333333333339</v>
      </c>
      <c r="H260" s="38">
        <v>326.73333333333335</v>
      </c>
      <c r="I260" s="38">
        <v>329.31666666666672</v>
      </c>
      <c r="J260" s="38">
        <v>332.13333333333333</v>
      </c>
      <c r="K260" s="31">
        <v>326.5</v>
      </c>
      <c r="L260" s="31">
        <v>321.10000000000002</v>
      </c>
      <c r="M260" s="31">
        <v>4.4344099999999997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72.150000000000006</v>
      </c>
      <c r="D261" s="38">
        <v>72.466666666666683</v>
      </c>
      <c r="E261" s="38">
        <v>71.483333333333363</v>
      </c>
      <c r="F261" s="38">
        <v>70.816666666666677</v>
      </c>
      <c r="G261" s="38">
        <v>69.833333333333357</v>
      </c>
      <c r="H261" s="38">
        <v>73.133333333333368</v>
      </c>
      <c r="I261" s="38">
        <v>74.116666666666688</v>
      </c>
      <c r="J261" s="38">
        <v>74.783333333333374</v>
      </c>
      <c r="K261" s="31">
        <v>73.45</v>
      </c>
      <c r="L261" s="31">
        <v>71.8</v>
      </c>
      <c r="M261" s="31">
        <v>11.046559999999999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332.85</v>
      </c>
      <c r="D262" s="38">
        <v>332.34999999999997</v>
      </c>
      <c r="E262" s="38">
        <v>325.69999999999993</v>
      </c>
      <c r="F262" s="38">
        <v>318.54999999999995</v>
      </c>
      <c r="G262" s="38">
        <v>311.89999999999992</v>
      </c>
      <c r="H262" s="38">
        <v>339.49999999999994</v>
      </c>
      <c r="I262" s="38">
        <v>346.14999999999992</v>
      </c>
      <c r="J262" s="38">
        <v>353.29999999999995</v>
      </c>
      <c r="K262" s="31">
        <v>339</v>
      </c>
      <c r="L262" s="31">
        <v>325.2</v>
      </c>
      <c r="M262" s="31">
        <v>5.4849399999999999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271.75</v>
      </c>
      <c r="D263" s="38">
        <v>271.56666666666666</v>
      </c>
      <c r="E263" s="38">
        <v>268.7833333333333</v>
      </c>
      <c r="F263" s="38">
        <v>265.81666666666666</v>
      </c>
      <c r="G263" s="38">
        <v>263.0333333333333</v>
      </c>
      <c r="H263" s="38">
        <v>274.5333333333333</v>
      </c>
      <c r="I263" s="38">
        <v>277.31666666666672</v>
      </c>
      <c r="J263" s="38">
        <v>280.2833333333333</v>
      </c>
      <c r="K263" s="31">
        <v>274.35000000000002</v>
      </c>
      <c r="L263" s="31">
        <v>268.60000000000002</v>
      </c>
      <c r="M263" s="31">
        <v>17.698650000000001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783.4</v>
      </c>
      <c r="D264" s="38">
        <v>778.94999999999993</v>
      </c>
      <c r="E264" s="38">
        <v>766.44999999999982</v>
      </c>
      <c r="F264" s="38">
        <v>749.49999999999989</v>
      </c>
      <c r="G264" s="38">
        <v>736.99999999999977</v>
      </c>
      <c r="H264" s="38">
        <v>795.89999999999986</v>
      </c>
      <c r="I264" s="38">
        <v>808.40000000000009</v>
      </c>
      <c r="J264" s="38">
        <v>825.34999999999991</v>
      </c>
      <c r="K264" s="31">
        <v>791.45</v>
      </c>
      <c r="L264" s="31">
        <v>762</v>
      </c>
      <c r="M264" s="31">
        <v>83.407550000000001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495</v>
      </c>
      <c r="D265" s="38">
        <v>494.48333333333335</v>
      </c>
      <c r="E265" s="38">
        <v>487.81666666666672</v>
      </c>
      <c r="F265" s="38">
        <v>480.63333333333338</v>
      </c>
      <c r="G265" s="38">
        <v>473.96666666666675</v>
      </c>
      <c r="H265" s="38">
        <v>501.66666666666669</v>
      </c>
      <c r="I265" s="38">
        <v>508.33333333333331</v>
      </c>
      <c r="J265" s="38">
        <v>515.51666666666665</v>
      </c>
      <c r="K265" s="31">
        <v>501.15</v>
      </c>
      <c r="L265" s="31">
        <v>487.3</v>
      </c>
      <c r="M265" s="31">
        <v>17.393719999999998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422.55</v>
      </c>
      <c r="D266" s="38">
        <v>426.18333333333334</v>
      </c>
      <c r="E266" s="38">
        <v>416.36666666666667</v>
      </c>
      <c r="F266" s="38">
        <v>410.18333333333334</v>
      </c>
      <c r="G266" s="38">
        <v>400.36666666666667</v>
      </c>
      <c r="H266" s="38">
        <v>432.36666666666667</v>
      </c>
      <c r="I266" s="38">
        <v>442.18333333333339</v>
      </c>
      <c r="J266" s="38">
        <v>448.36666666666667</v>
      </c>
      <c r="K266" s="31">
        <v>436</v>
      </c>
      <c r="L266" s="31">
        <v>420</v>
      </c>
      <c r="M266" s="31">
        <v>3.56447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403.75</v>
      </c>
      <c r="D267" s="38">
        <v>401.90000000000003</v>
      </c>
      <c r="E267" s="38">
        <v>394.85000000000008</v>
      </c>
      <c r="F267" s="38">
        <v>385.95000000000005</v>
      </c>
      <c r="G267" s="38">
        <v>378.90000000000009</v>
      </c>
      <c r="H267" s="38">
        <v>410.80000000000007</v>
      </c>
      <c r="I267" s="38">
        <v>417.85</v>
      </c>
      <c r="J267" s="38">
        <v>426.75000000000006</v>
      </c>
      <c r="K267" s="31">
        <v>408.95</v>
      </c>
      <c r="L267" s="31">
        <v>393</v>
      </c>
      <c r="M267" s="31">
        <v>0.83816000000000002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747.25</v>
      </c>
      <c r="D268" s="38">
        <v>752.4666666666667</v>
      </c>
      <c r="E268" s="38">
        <v>735.98333333333335</v>
      </c>
      <c r="F268" s="38">
        <v>724.7166666666667</v>
      </c>
      <c r="G268" s="38">
        <v>708.23333333333335</v>
      </c>
      <c r="H268" s="38">
        <v>763.73333333333335</v>
      </c>
      <c r="I268" s="38">
        <v>780.2166666666667</v>
      </c>
      <c r="J268" s="38">
        <v>791.48333333333335</v>
      </c>
      <c r="K268" s="31">
        <v>768.95</v>
      </c>
      <c r="L268" s="31">
        <v>741.2</v>
      </c>
      <c r="M268" s="31">
        <v>1.3595299999999999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211.4</v>
      </c>
      <c r="D269" s="38">
        <v>213.04999999999998</v>
      </c>
      <c r="E269" s="38">
        <v>209.09999999999997</v>
      </c>
      <c r="F269" s="38">
        <v>206.79999999999998</v>
      </c>
      <c r="G269" s="38">
        <v>202.84999999999997</v>
      </c>
      <c r="H269" s="38">
        <v>215.34999999999997</v>
      </c>
      <c r="I269" s="38">
        <v>219.29999999999995</v>
      </c>
      <c r="J269" s="38">
        <v>221.59999999999997</v>
      </c>
      <c r="K269" s="31">
        <v>217</v>
      </c>
      <c r="L269" s="31">
        <v>210.75</v>
      </c>
      <c r="M269" s="31">
        <v>5.1549199999999997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1267.8</v>
      </c>
      <c r="D270" s="38">
        <v>1274.25</v>
      </c>
      <c r="E270" s="38">
        <v>1253.55</v>
      </c>
      <c r="F270" s="38">
        <v>1239.3</v>
      </c>
      <c r="G270" s="38">
        <v>1218.5999999999999</v>
      </c>
      <c r="H270" s="38">
        <v>1288.5</v>
      </c>
      <c r="I270" s="38">
        <v>1309.1999999999998</v>
      </c>
      <c r="J270" s="38">
        <v>1323.45</v>
      </c>
      <c r="K270" s="31">
        <v>1294.95</v>
      </c>
      <c r="L270" s="31">
        <v>1260</v>
      </c>
      <c r="M270" s="31">
        <v>2.0295700000000001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141.94999999999999</v>
      </c>
      <c r="D271" s="38">
        <v>140.41666666666666</v>
      </c>
      <c r="E271" s="38">
        <v>137.08333333333331</v>
      </c>
      <c r="F271" s="38">
        <v>132.21666666666667</v>
      </c>
      <c r="G271" s="38">
        <v>128.88333333333333</v>
      </c>
      <c r="H271" s="38">
        <v>145.2833333333333</v>
      </c>
      <c r="I271" s="38">
        <v>148.61666666666662</v>
      </c>
      <c r="J271" s="38">
        <v>153.48333333333329</v>
      </c>
      <c r="K271" s="31">
        <v>143.75</v>
      </c>
      <c r="L271" s="31">
        <v>135.55000000000001</v>
      </c>
      <c r="M271" s="31">
        <v>145.13249999999999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456.95</v>
      </c>
      <c r="D272" s="38">
        <v>457</v>
      </c>
      <c r="E272" s="38">
        <v>453</v>
      </c>
      <c r="F272" s="38">
        <v>449.05</v>
      </c>
      <c r="G272" s="38">
        <v>445.05</v>
      </c>
      <c r="H272" s="38">
        <v>460.95</v>
      </c>
      <c r="I272" s="38">
        <v>464.95</v>
      </c>
      <c r="J272" s="38">
        <v>468.9</v>
      </c>
      <c r="K272" s="31">
        <v>461</v>
      </c>
      <c r="L272" s="31">
        <v>453.05</v>
      </c>
      <c r="M272" s="31">
        <v>1.35721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126.35</v>
      </c>
      <c r="D273" s="38">
        <v>125.28333333333332</v>
      </c>
      <c r="E273" s="38">
        <v>123.76666666666664</v>
      </c>
      <c r="F273" s="38">
        <v>121.18333333333332</v>
      </c>
      <c r="G273" s="38">
        <v>119.66666666666664</v>
      </c>
      <c r="H273" s="38">
        <v>127.86666666666663</v>
      </c>
      <c r="I273" s="38">
        <v>129.38333333333333</v>
      </c>
      <c r="J273" s="38">
        <v>131.96666666666664</v>
      </c>
      <c r="K273" s="31">
        <v>126.8</v>
      </c>
      <c r="L273" s="31">
        <v>122.7</v>
      </c>
      <c r="M273" s="31">
        <v>60.73903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553.5</v>
      </c>
      <c r="D274" s="38">
        <v>554.21666666666658</v>
      </c>
      <c r="E274" s="38">
        <v>548.83333333333314</v>
      </c>
      <c r="F274" s="38">
        <v>544.16666666666652</v>
      </c>
      <c r="G274" s="38">
        <v>538.78333333333308</v>
      </c>
      <c r="H274" s="38">
        <v>558.88333333333321</v>
      </c>
      <c r="I274" s="38">
        <v>564.26666666666665</v>
      </c>
      <c r="J274" s="38">
        <v>568.93333333333328</v>
      </c>
      <c r="K274" s="31">
        <v>559.6</v>
      </c>
      <c r="L274" s="31">
        <v>549.54999999999995</v>
      </c>
      <c r="M274" s="31">
        <v>2.8148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2318.8000000000002</v>
      </c>
      <c r="D275" s="38">
        <v>2325.9500000000003</v>
      </c>
      <c r="E275" s="38">
        <v>2287.9000000000005</v>
      </c>
      <c r="F275" s="38">
        <v>2257.0000000000005</v>
      </c>
      <c r="G275" s="38">
        <v>2218.9500000000007</v>
      </c>
      <c r="H275" s="38">
        <v>2356.8500000000004</v>
      </c>
      <c r="I275" s="38">
        <v>2394.9000000000005</v>
      </c>
      <c r="J275" s="38">
        <v>2425.8000000000002</v>
      </c>
      <c r="K275" s="31">
        <v>2364</v>
      </c>
      <c r="L275" s="31">
        <v>2295.0500000000002</v>
      </c>
      <c r="M275" s="31">
        <v>0.94901000000000002</v>
      </c>
      <c r="N275" s="1"/>
      <c r="O275" s="1"/>
    </row>
    <row r="276" spans="1:15" ht="12.75" customHeight="1">
      <c r="A276" s="33">
        <v>266</v>
      </c>
      <c r="B276" s="58" t="s">
        <v>1112</v>
      </c>
      <c r="C276" s="31">
        <v>2653.4</v>
      </c>
      <c r="D276" s="38">
        <v>2667.4666666666667</v>
      </c>
      <c r="E276" s="38">
        <v>2606.0333333333333</v>
      </c>
      <c r="F276" s="38">
        <v>2558.6666666666665</v>
      </c>
      <c r="G276" s="38">
        <v>2497.2333333333331</v>
      </c>
      <c r="H276" s="38">
        <v>2714.8333333333335</v>
      </c>
      <c r="I276" s="38">
        <v>2776.2666666666669</v>
      </c>
      <c r="J276" s="38">
        <v>2823.6333333333337</v>
      </c>
      <c r="K276" s="31">
        <v>2728.9</v>
      </c>
      <c r="L276" s="31">
        <v>2620.1</v>
      </c>
      <c r="M276" s="31">
        <v>5.3749999999999999E-2</v>
      </c>
      <c r="N276" s="1"/>
      <c r="O276" s="1"/>
    </row>
    <row r="277" spans="1:15" ht="12.75" customHeight="1">
      <c r="A277" s="33">
        <v>267</v>
      </c>
      <c r="B277" s="58" t="s">
        <v>1113</v>
      </c>
      <c r="C277" s="31">
        <v>346.55</v>
      </c>
      <c r="D277" s="38">
        <v>346.33333333333331</v>
      </c>
      <c r="E277" s="38">
        <v>341.51666666666665</v>
      </c>
      <c r="F277" s="38">
        <v>336.48333333333335</v>
      </c>
      <c r="G277" s="38">
        <v>331.66666666666669</v>
      </c>
      <c r="H277" s="38">
        <v>351.36666666666662</v>
      </c>
      <c r="I277" s="38">
        <v>356.18333333333334</v>
      </c>
      <c r="J277" s="38">
        <v>361.21666666666658</v>
      </c>
      <c r="K277" s="31">
        <v>351.15</v>
      </c>
      <c r="L277" s="31">
        <v>341.3</v>
      </c>
      <c r="M277" s="31">
        <v>1.0330699999999999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1787.25</v>
      </c>
      <c r="D278" s="38">
        <v>1797.4166666666667</v>
      </c>
      <c r="E278" s="38">
        <v>1769.8333333333335</v>
      </c>
      <c r="F278" s="38">
        <v>1752.4166666666667</v>
      </c>
      <c r="G278" s="38">
        <v>1724.8333333333335</v>
      </c>
      <c r="H278" s="38">
        <v>1814.8333333333335</v>
      </c>
      <c r="I278" s="38">
        <v>1842.416666666667</v>
      </c>
      <c r="J278" s="38">
        <v>1859.8333333333335</v>
      </c>
      <c r="K278" s="31">
        <v>1825</v>
      </c>
      <c r="L278" s="31">
        <v>1780</v>
      </c>
      <c r="M278" s="31">
        <v>0.32427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241</v>
      </c>
      <c r="D279" s="38">
        <v>240.29999999999998</v>
      </c>
      <c r="E279" s="38">
        <v>238.19999999999996</v>
      </c>
      <c r="F279" s="38">
        <v>235.39999999999998</v>
      </c>
      <c r="G279" s="38">
        <v>233.29999999999995</v>
      </c>
      <c r="H279" s="38">
        <v>243.09999999999997</v>
      </c>
      <c r="I279" s="38">
        <v>245.2</v>
      </c>
      <c r="J279" s="38">
        <v>247.99999999999997</v>
      </c>
      <c r="K279" s="31">
        <v>242.4</v>
      </c>
      <c r="L279" s="31">
        <v>237.5</v>
      </c>
      <c r="M279" s="31">
        <v>1.96905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1840.55</v>
      </c>
      <c r="D280" s="38">
        <v>1839.3499999999997</v>
      </c>
      <c r="E280" s="38">
        <v>1830.5999999999995</v>
      </c>
      <c r="F280" s="38">
        <v>1820.6499999999999</v>
      </c>
      <c r="G280" s="38">
        <v>1811.8999999999996</v>
      </c>
      <c r="H280" s="38">
        <v>1849.2999999999993</v>
      </c>
      <c r="I280" s="38">
        <v>1858.0499999999997</v>
      </c>
      <c r="J280" s="38">
        <v>1867.9999999999991</v>
      </c>
      <c r="K280" s="31">
        <v>1848.1</v>
      </c>
      <c r="L280" s="31">
        <v>1829.4</v>
      </c>
      <c r="M280" s="31">
        <v>53.399819999999998</v>
      </c>
      <c r="N280" s="1"/>
      <c r="O280" s="1"/>
    </row>
    <row r="281" spans="1:15" ht="12.75" customHeight="1">
      <c r="A281" s="33">
        <v>271</v>
      </c>
      <c r="B281" s="58" t="s">
        <v>1043</v>
      </c>
      <c r="C281" s="31">
        <v>528.79999999999995</v>
      </c>
      <c r="D281" s="38">
        <v>532.43333333333328</v>
      </c>
      <c r="E281" s="38">
        <v>521.36666666666656</v>
      </c>
      <c r="F281" s="38">
        <v>513.93333333333328</v>
      </c>
      <c r="G281" s="38">
        <v>502.86666666666656</v>
      </c>
      <c r="H281" s="38">
        <v>539.86666666666656</v>
      </c>
      <c r="I281" s="38">
        <v>550.93333333333339</v>
      </c>
      <c r="J281" s="38">
        <v>558.36666666666656</v>
      </c>
      <c r="K281" s="31">
        <v>543.5</v>
      </c>
      <c r="L281" s="31">
        <v>525</v>
      </c>
      <c r="M281" s="31">
        <v>1.8088900000000001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1094.75</v>
      </c>
      <c r="D282" s="38">
        <v>1092.6333333333332</v>
      </c>
      <c r="E282" s="38">
        <v>1078.6666666666665</v>
      </c>
      <c r="F282" s="38">
        <v>1062.5833333333333</v>
      </c>
      <c r="G282" s="38">
        <v>1048.6166666666666</v>
      </c>
      <c r="H282" s="38">
        <v>1108.7166666666665</v>
      </c>
      <c r="I282" s="38">
        <v>1122.6833333333332</v>
      </c>
      <c r="J282" s="38">
        <v>1138.7666666666664</v>
      </c>
      <c r="K282" s="31">
        <v>1106.5999999999999</v>
      </c>
      <c r="L282" s="31">
        <v>1076.55</v>
      </c>
      <c r="M282" s="31">
        <v>9.8228399999999993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655.55</v>
      </c>
      <c r="D283" s="38">
        <v>660.76666666666665</v>
      </c>
      <c r="E283" s="38">
        <v>647.2833333333333</v>
      </c>
      <c r="F283" s="38">
        <v>639.01666666666665</v>
      </c>
      <c r="G283" s="38">
        <v>625.5333333333333</v>
      </c>
      <c r="H283" s="38">
        <v>669.0333333333333</v>
      </c>
      <c r="I283" s="38">
        <v>682.51666666666665</v>
      </c>
      <c r="J283" s="38">
        <v>690.7833333333333</v>
      </c>
      <c r="K283" s="31">
        <v>674.25</v>
      </c>
      <c r="L283" s="31">
        <v>652.5</v>
      </c>
      <c r="M283" s="31">
        <v>1.65534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343.75</v>
      </c>
      <c r="D284" s="38">
        <v>345.83333333333331</v>
      </c>
      <c r="E284" s="38">
        <v>341.01666666666665</v>
      </c>
      <c r="F284" s="38">
        <v>338.28333333333336</v>
      </c>
      <c r="G284" s="38">
        <v>333.4666666666667</v>
      </c>
      <c r="H284" s="38">
        <v>348.56666666666661</v>
      </c>
      <c r="I284" s="38">
        <v>353.38333333333333</v>
      </c>
      <c r="J284" s="38">
        <v>356.11666666666656</v>
      </c>
      <c r="K284" s="31">
        <v>350.65</v>
      </c>
      <c r="L284" s="31">
        <v>343.1</v>
      </c>
      <c r="M284" s="31">
        <v>2.12405</v>
      </c>
      <c r="N284" s="1"/>
      <c r="O284" s="1"/>
    </row>
    <row r="285" spans="1:15" ht="12.75" customHeight="1">
      <c r="A285" s="33">
        <v>275</v>
      </c>
      <c r="B285" s="58" t="s">
        <v>1114</v>
      </c>
      <c r="C285" s="31">
        <v>2158.1</v>
      </c>
      <c r="D285" s="38">
        <v>2156.3666666666668</v>
      </c>
      <c r="E285" s="38">
        <v>2144.7333333333336</v>
      </c>
      <c r="F285" s="38">
        <v>2131.3666666666668</v>
      </c>
      <c r="G285" s="38">
        <v>2119.7333333333336</v>
      </c>
      <c r="H285" s="38">
        <v>2169.7333333333336</v>
      </c>
      <c r="I285" s="38">
        <v>2181.3666666666668</v>
      </c>
      <c r="J285" s="38">
        <v>2194.7333333333336</v>
      </c>
      <c r="K285" s="31">
        <v>2168</v>
      </c>
      <c r="L285" s="31">
        <v>2143</v>
      </c>
      <c r="M285" s="31">
        <v>7.7469999999999997E-2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123.6</v>
      </c>
      <c r="D286" s="38">
        <v>122.95</v>
      </c>
      <c r="E286" s="38">
        <v>121.9</v>
      </c>
      <c r="F286" s="38">
        <v>120.2</v>
      </c>
      <c r="G286" s="38">
        <v>119.15</v>
      </c>
      <c r="H286" s="38">
        <v>124.65</v>
      </c>
      <c r="I286" s="38">
        <v>125.69999999999999</v>
      </c>
      <c r="J286" s="38">
        <v>127.4</v>
      </c>
      <c r="K286" s="31">
        <v>124</v>
      </c>
      <c r="L286" s="31">
        <v>121.25</v>
      </c>
      <c r="M286" s="31">
        <v>112.28959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2205.9499999999998</v>
      </c>
      <c r="D287" s="38">
        <v>2216.6666666666665</v>
      </c>
      <c r="E287" s="38">
        <v>2184.4333333333329</v>
      </c>
      <c r="F287" s="38">
        <v>2162.9166666666665</v>
      </c>
      <c r="G287" s="38">
        <v>2130.6833333333329</v>
      </c>
      <c r="H287" s="38">
        <v>2238.1833333333329</v>
      </c>
      <c r="I287" s="38">
        <v>2270.4166666666665</v>
      </c>
      <c r="J287" s="38">
        <v>2291.9333333333329</v>
      </c>
      <c r="K287" s="31">
        <v>2248.9</v>
      </c>
      <c r="L287" s="31">
        <v>2195.15</v>
      </c>
      <c r="M287" s="31">
        <v>3.0641400000000001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346.5</v>
      </c>
      <c r="D288" s="38">
        <v>348.09999999999997</v>
      </c>
      <c r="E288" s="38">
        <v>343.39999999999992</v>
      </c>
      <c r="F288" s="38">
        <v>340.29999999999995</v>
      </c>
      <c r="G288" s="38">
        <v>335.59999999999991</v>
      </c>
      <c r="H288" s="38">
        <v>351.19999999999993</v>
      </c>
      <c r="I288" s="38">
        <v>355.9</v>
      </c>
      <c r="J288" s="38">
        <v>358.99999999999994</v>
      </c>
      <c r="K288" s="31">
        <v>352.8</v>
      </c>
      <c r="L288" s="31">
        <v>345</v>
      </c>
      <c r="M288" s="31">
        <v>2.7318199999999999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363.1</v>
      </c>
      <c r="D289" s="38">
        <v>364.73333333333335</v>
      </c>
      <c r="E289" s="38">
        <v>359.66666666666669</v>
      </c>
      <c r="F289" s="38">
        <v>356.23333333333335</v>
      </c>
      <c r="G289" s="38">
        <v>351.16666666666669</v>
      </c>
      <c r="H289" s="38">
        <v>368.16666666666669</v>
      </c>
      <c r="I289" s="38">
        <v>373.23333333333329</v>
      </c>
      <c r="J289" s="38">
        <v>376.66666666666669</v>
      </c>
      <c r="K289" s="31">
        <v>369.8</v>
      </c>
      <c r="L289" s="31">
        <v>361.3</v>
      </c>
      <c r="M289" s="31">
        <v>14.638030000000001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12582.4</v>
      </c>
      <c r="D290" s="38">
        <v>12683.116666666667</v>
      </c>
      <c r="E290" s="38">
        <v>12444.283333333333</v>
      </c>
      <c r="F290" s="38">
        <v>12306.166666666666</v>
      </c>
      <c r="G290" s="38">
        <v>12067.333333333332</v>
      </c>
      <c r="H290" s="38">
        <v>12821.233333333334</v>
      </c>
      <c r="I290" s="38">
        <v>13060.066666666666</v>
      </c>
      <c r="J290" s="38">
        <v>13198.183333333334</v>
      </c>
      <c r="K290" s="31">
        <v>12921.95</v>
      </c>
      <c r="L290" s="31">
        <v>12545</v>
      </c>
      <c r="M290" s="31">
        <v>6.2939999999999996E-2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93.75</v>
      </c>
      <c r="D291" s="38">
        <v>93.766666666666666</v>
      </c>
      <c r="E291" s="38">
        <v>92.733333333333334</v>
      </c>
      <c r="F291" s="38">
        <v>91.716666666666669</v>
      </c>
      <c r="G291" s="38">
        <v>90.683333333333337</v>
      </c>
      <c r="H291" s="38">
        <v>94.783333333333331</v>
      </c>
      <c r="I291" s="38">
        <v>95.816666666666663</v>
      </c>
      <c r="J291" s="38">
        <v>96.833333333333329</v>
      </c>
      <c r="K291" s="31">
        <v>94.8</v>
      </c>
      <c r="L291" s="31">
        <v>92.75</v>
      </c>
      <c r="M291" s="31">
        <v>28.371580000000002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392.95</v>
      </c>
      <c r="D292" s="38">
        <v>394.2166666666667</v>
      </c>
      <c r="E292" s="38">
        <v>390.48333333333341</v>
      </c>
      <c r="F292" s="38">
        <v>388.01666666666671</v>
      </c>
      <c r="G292" s="38">
        <v>384.28333333333342</v>
      </c>
      <c r="H292" s="38">
        <v>396.68333333333339</v>
      </c>
      <c r="I292" s="38">
        <v>400.41666666666674</v>
      </c>
      <c r="J292" s="38">
        <v>402.88333333333338</v>
      </c>
      <c r="K292" s="31">
        <v>397.95</v>
      </c>
      <c r="L292" s="31">
        <v>391.75</v>
      </c>
      <c r="M292" s="31">
        <v>26.450019999999999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620</v>
      </c>
      <c r="D293" s="38">
        <v>619.25</v>
      </c>
      <c r="E293" s="38">
        <v>615.75</v>
      </c>
      <c r="F293" s="38">
        <v>611.5</v>
      </c>
      <c r="G293" s="38">
        <v>608</v>
      </c>
      <c r="H293" s="38">
        <v>623.5</v>
      </c>
      <c r="I293" s="38">
        <v>627</v>
      </c>
      <c r="J293" s="38">
        <v>631.25</v>
      </c>
      <c r="K293" s="31">
        <v>622.75</v>
      </c>
      <c r="L293" s="31">
        <v>615</v>
      </c>
      <c r="M293" s="31">
        <v>11.56188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4332.2</v>
      </c>
      <c r="D294" s="38">
        <v>4347.3499999999995</v>
      </c>
      <c r="E294" s="38">
        <v>4304.8499999999985</v>
      </c>
      <c r="F294" s="38">
        <v>4277.4999999999991</v>
      </c>
      <c r="G294" s="38">
        <v>4234.9999999999982</v>
      </c>
      <c r="H294" s="38">
        <v>4374.6999999999989</v>
      </c>
      <c r="I294" s="38">
        <v>4417.2000000000007</v>
      </c>
      <c r="J294" s="38">
        <v>4444.5499999999993</v>
      </c>
      <c r="K294" s="31">
        <v>4389.8500000000004</v>
      </c>
      <c r="L294" s="31">
        <v>4320</v>
      </c>
      <c r="M294" s="31">
        <v>0.16478999999999999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668.35</v>
      </c>
      <c r="D295" s="38">
        <v>663.33333333333337</v>
      </c>
      <c r="E295" s="38">
        <v>653.51666666666677</v>
      </c>
      <c r="F295" s="38">
        <v>638.68333333333339</v>
      </c>
      <c r="G295" s="38">
        <v>628.86666666666679</v>
      </c>
      <c r="H295" s="38">
        <v>678.16666666666674</v>
      </c>
      <c r="I295" s="38">
        <v>687.98333333333335</v>
      </c>
      <c r="J295" s="38">
        <v>702.81666666666672</v>
      </c>
      <c r="K295" s="31">
        <v>673.15</v>
      </c>
      <c r="L295" s="31">
        <v>648.5</v>
      </c>
      <c r="M295" s="31">
        <v>7.90158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2421.4499999999998</v>
      </c>
      <c r="D296" s="38">
        <v>2414.8000000000002</v>
      </c>
      <c r="E296" s="38">
        <v>2396.7000000000003</v>
      </c>
      <c r="F296" s="38">
        <v>2371.9500000000003</v>
      </c>
      <c r="G296" s="38">
        <v>2353.8500000000004</v>
      </c>
      <c r="H296" s="38">
        <v>2439.5500000000002</v>
      </c>
      <c r="I296" s="38">
        <v>2457.6500000000005</v>
      </c>
      <c r="J296" s="38">
        <v>2482.4</v>
      </c>
      <c r="K296" s="31">
        <v>2432.9</v>
      </c>
      <c r="L296" s="31">
        <v>2390.0500000000002</v>
      </c>
      <c r="M296" s="31">
        <v>17.34938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5088.8999999999996</v>
      </c>
      <c r="D297" s="38">
        <v>5120.6500000000005</v>
      </c>
      <c r="E297" s="38">
        <v>5031.3000000000011</v>
      </c>
      <c r="F297" s="38">
        <v>4973.7000000000007</v>
      </c>
      <c r="G297" s="38">
        <v>4884.3500000000013</v>
      </c>
      <c r="H297" s="38">
        <v>5178.2500000000009</v>
      </c>
      <c r="I297" s="38">
        <v>5267.6000000000013</v>
      </c>
      <c r="J297" s="38">
        <v>5325.2000000000007</v>
      </c>
      <c r="K297" s="31">
        <v>5210</v>
      </c>
      <c r="L297" s="31">
        <v>5063.05</v>
      </c>
      <c r="M297" s="31">
        <v>7.0021500000000003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3846.8</v>
      </c>
      <c r="D298" s="38">
        <v>3859.1833333333329</v>
      </c>
      <c r="E298" s="38">
        <v>3820.3666666666659</v>
      </c>
      <c r="F298" s="38">
        <v>3793.9333333333329</v>
      </c>
      <c r="G298" s="38">
        <v>3755.1166666666659</v>
      </c>
      <c r="H298" s="38">
        <v>3885.6166666666659</v>
      </c>
      <c r="I298" s="38">
        <v>3924.4333333333325</v>
      </c>
      <c r="J298" s="38">
        <v>3950.8666666666659</v>
      </c>
      <c r="K298" s="31">
        <v>3898</v>
      </c>
      <c r="L298" s="31">
        <v>3832.75</v>
      </c>
      <c r="M298" s="31">
        <v>1.7911300000000001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889.6</v>
      </c>
      <c r="D299" s="38">
        <v>885.54999999999984</v>
      </c>
      <c r="E299" s="38">
        <v>877.09999999999968</v>
      </c>
      <c r="F299" s="38">
        <v>864.5999999999998</v>
      </c>
      <c r="G299" s="38">
        <v>856.14999999999964</v>
      </c>
      <c r="H299" s="38">
        <v>898.04999999999973</v>
      </c>
      <c r="I299" s="38">
        <v>906.49999999999977</v>
      </c>
      <c r="J299" s="38">
        <v>918.99999999999977</v>
      </c>
      <c r="K299" s="31">
        <v>894</v>
      </c>
      <c r="L299" s="31">
        <v>873.05</v>
      </c>
      <c r="M299" s="31">
        <v>14.441610000000001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1498.2</v>
      </c>
      <c r="D300" s="38">
        <v>1502.2833333333335</v>
      </c>
      <c r="E300" s="38">
        <v>1489.916666666667</v>
      </c>
      <c r="F300" s="38">
        <v>1481.6333333333334</v>
      </c>
      <c r="G300" s="38">
        <v>1469.2666666666669</v>
      </c>
      <c r="H300" s="38">
        <v>1510.5666666666671</v>
      </c>
      <c r="I300" s="38">
        <v>1522.9333333333334</v>
      </c>
      <c r="J300" s="38">
        <v>1531.2166666666672</v>
      </c>
      <c r="K300" s="31">
        <v>1514.65</v>
      </c>
      <c r="L300" s="31">
        <v>1494</v>
      </c>
      <c r="M300" s="31">
        <v>0.17915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260.35000000000002</v>
      </c>
      <c r="D301" s="38">
        <v>262.40000000000003</v>
      </c>
      <c r="E301" s="38">
        <v>257.95000000000005</v>
      </c>
      <c r="F301" s="38">
        <v>255.55</v>
      </c>
      <c r="G301" s="38">
        <v>251.10000000000002</v>
      </c>
      <c r="H301" s="38">
        <v>264.80000000000007</v>
      </c>
      <c r="I301" s="38">
        <v>269.25</v>
      </c>
      <c r="J301" s="38">
        <v>271.65000000000009</v>
      </c>
      <c r="K301" s="31">
        <v>266.85000000000002</v>
      </c>
      <c r="L301" s="31">
        <v>260</v>
      </c>
      <c r="M301" s="31">
        <v>3.4873099999999999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1395</v>
      </c>
      <c r="D302" s="38">
        <v>1399.6333333333332</v>
      </c>
      <c r="E302" s="38">
        <v>1385.5166666666664</v>
      </c>
      <c r="F302" s="38">
        <v>1376.0333333333333</v>
      </c>
      <c r="G302" s="38">
        <v>1361.9166666666665</v>
      </c>
      <c r="H302" s="38">
        <v>1409.1166666666663</v>
      </c>
      <c r="I302" s="38">
        <v>1423.2333333333331</v>
      </c>
      <c r="J302" s="38">
        <v>1432.7166666666662</v>
      </c>
      <c r="K302" s="31">
        <v>1413.75</v>
      </c>
      <c r="L302" s="31">
        <v>1390.15</v>
      </c>
      <c r="M302" s="31">
        <v>26.119129999999998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326.45</v>
      </c>
      <c r="D303" s="38">
        <v>324.5</v>
      </c>
      <c r="E303" s="38">
        <v>318.8</v>
      </c>
      <c r="F303" s="38">
        <v>311.15000000000003</v>
      </c>
      <c r="G303" s="38">
        <v>305.45000000000005</v>
      </c>
      <c r="H303" s="38">
        <v>332.15</v>
      </c>
      <c r="I303" s="38">
        <v>337.85</v>
      </c>
      <c r="J303" s="38">
        <v>345.49999999999994</v>
      </c>
      <c r="K303" s="31">
        <v>330.2</v>
      </c>
      <c r="L303" s="31">
        <v>316.85000000000002</v>
      </c>
      <c r="M303" s="31">
        <v>63.799610000000001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28.45</v>
      </c>
      <c r="D304" s="38">
        <v>28.2</v>
      </c>
      <c r="E304" s="38">
        <v>27.599999999999998</v>
      </c>
      <c r="F304" s="38">
        <v>26.75</v>
      </c>
      <c r="G304" s="38">
        <v>26.15</v>
      </c>
      <c r="H304" s="38">
        <v>29.049999999999997</v>
      </c>
      <c r="I304" s="38">
        <v>29.65</v>
      </c>
      <c r="J304" s="38">
        <v>30.499999999999996</v>
      </c>
      <c r="K304" s="31">
        <v>28.8</v>
      </c>
      <c r="L304" s="31">
        <v>27.35</v>
      </c>
      <c r="M304" s="31">
        <v>200.62054000000001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471.2</v>
      </c>
      <c r="D305" s="38">
        <v>466.83333333333331</v>
      </c>
      <c r="E305" s="38">
        <v>459.96666666666664</v>
      </c>
      <c r="F305" s="38">
        <v>448.73333333333335</v>
      </c>
      <c r="G305" s="38">
        <v>441.86666666666667</v>
      </c>
      <c r="H305" s="38">
        <v>478.06666666666661</v>
      </c>
      <c r="I305" s="38">
        <v>484.93333333333328</v>
      </c>
      <c r="J305" s="38">
        <v>496.16666666666657</v>
      </c>
      <c r="K305" s="31">
        <v>473.7</v>
      </c>
      <c r="L305" s="31">
        <v>455.6</v>
      </c>
      <c r="M305" s="31">
        <v>2.9284400000000002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378.5</v>
      </c>
      <c r="D306" s="38">
        <v>379.45</v>
      </c>
      <c r="E306" s="38">
        <v>375.75</v>
      </c>
      <c r="F306" s="38">
        <v>373</v>
      </c>
      <c r="G306" s="38">
        <v>369.3</v>
      </c>
      <c r="H306" s="38">
        <v>382.2</v>
      </c>
      <c r="I306" s="38">
        <v>385.89999999999992</v>
      </c>
      <c r="J306" s="38">
        <v>388.65</v>
      </c>
      <c r="K306" s="31">
        <v>383.15</v>
      </c>
      <c r="L306" s="31">
        <v>376.7</v>
      </c>
      <c r="M306" s="31">
        <v>0.81340000000000001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129.25</v>
      </c>
      <c r="D307" s="38">
        <v>128.35</v>
      </c>
      <c r="E307" s="38">
        <v>126.69999999999999</v>
      </c>
      <c r="F307" s="38">
        <v>124.14999999999999</v>
      </c>
      <c r="G307" s="38">
        <v>122.49999999999999</v>
      </c>
      <c r="H307" s="38">
        <v>130.89999999999998</v>
      </c>
      <c r="I307" s="38">
        <v>132.55000000000001</v>
      </c>
      <c r="J307" s="38">
        <v>135.1</v>
      </c>
      <c r="K307" s="31">
        <v>130</v>
      </c>
      <c r="L307" s="31">
        <v>125.8</v>
      </c>
      <c r="M307" s="31">
        <v>157.21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1254.8</v>
      </c>
      <c r="D308" s="38">
        <v>1262.8833333333332</v>
      </c>
      <c r="E308" s="38">
        <v>1238.1166666666663</v>
      </c>
      <c r="F308" s="38">
        <v>1221.4333333333332</v>
      </c>
      <c r="G308" s="38">
        <v>1196.6666666666663</v>
      </c>
      <c r="H308" s="38">
        <v>1279.5666666666664</v>
      </c>
      <c r="I308" s="38">
        <v>1304.3333333333333</v>
      </c>
      <c r="J308" s="38">
        <v>1321.0166666666664</v>
      </c>
      <c r="K308" s="31">
        <v>1287.6500000000001</v>
      </c>
      <c r="L308" s="31">
        <v>1246.2</v>
      </c>
      <c r="M308" s="31">
        <v>7.3782199999999998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1224.3499999999999</v>
      </c>
      <c r="D309" s="38">
        <v>1224.7</v>
      </c>
      <c r="E309" s="38">
        <v>1210</v>
      </c>
      <c r="F309" s="38">
        <v>1195.6499999999999</v>
      </c>
      <c r="G309" s="38">
        <v>1180.9499999999998</v>
      </c>
      <c r="H309" s="38">
        <v>1239.0500000000002</v>
      </c>
      <c r="I309" s="38">
        <v>1253.7500000000005</v>
      </c>
      <c r="J309" s="38">
        <v>1268.1000000000004</v>
      </c>
      <c r="K309" s="31">
        <v>1239.4000000000001</v>
      </c>
      <c r="L309" s="31">
        <v>1210.3499999999999</v>
      </c>
      <c r="M309" s="31">
        <v>0.873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523</v>
      </c>
      <c r="D310" s="38">
        <v>524.85</v>
      </c>
      <c r="E310" s="38">
        <v>519.20000000000005</v>
      </c>
      <c r="F310" s="38">
        <v>515.4</v>
      </c>
      <c r="G310" s="38">
        <v>509.75</v>
      </c>
      <c r="H310" s="38">
        <v>528.65000000000009</v>
      </c>
      <c r="I310" s="38">
        <v>534.29999999999995</v>
      </c>
      <c r="J310" s="38">
        <v>538.10000000000014</v>
      </c>
      <c r="K310" s="31">
        <v>530.5</v>
      </c>
      <c r="L310" s="31">
        <v>521.04999999999995</v>
      </c>
      <c r="M310" s="31">
        <v>27.81842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9540.65</v>
      </c>
      <c r="D311" s="38">
        <v>9516.0666666666675</v>
      </c>
      <c r="E311" s="38">
        <v>9457.133333333335</v>
      </c>
      <c r="F311" s="38">
        <v>9373.6166666666668</v>
      </c>
      <c r="G311" s="38">
        <v>9314.6833333333343</v>
      </c>
      <c r="H311" s="38">
        <v>9599.5833333333358</v>
      </c>
      <c r="I311" s="38">
        <v>9658.5166666666664</v>
      </c>
      <c r="J311" s="38">
        <v>9742.0333333333365</v>
      </c>
      <c r="K311" s="31">
        <v>9575</v>
      </c>
      <c r="L311" s="31">
        <v>9432.5499999999993</v>
      </c>
      <c r="M311" s="31">
        <v>4.8258599999999996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1912.35</v>
      </c>
      <c r="D312" s="38">
        <v>1919.7166666666665</v>
      </c>
      <c r="E312" s="38">
        <v>1899.7333333333329</v>
      </c>
      <c r="F312" s="38">
        <v>1887.1166666666663</v>
      </c>
      <c r="G312" s="38">
        <v>1867.1333333333328</v>
      </c>
      <c r="H312" s="38">
        <v>1932.333333333333</v>
      </c>
      <c r="I312" s="38">
        <v>1952.3166666666666</v>
      </c>
      <c r="J312" s="38">
        <v>1964.9333333333332</v>
      </c>
      <c r="K312" s="31">
        <v>1939.7</v>
      </c>
      <c r="L312" s="31">
        <v>1907.1</v>
      </c>
      <c r="M312" s="31">
        <v>0.31658999999999998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603.29999999999995</v>
      </c>
      <c r="D313" s="38">
        <v>608.35</v>
      </c>
      <c r="E313" s="38">
        <v>593.25</v>
      </c>
      <c r="F313" s="38">
        <v>583.19999999999993</v>
      </c>
      <c r="G313" s="38">
        <v>568.09999999999991</v>
      </c>
      <c r="H313" s="38">
        <v>618.40000000000009</v>
      </c>
      <c r="I313" s="38">
        <v>633.50000000000023</v>
      </c>
      <c r="J313" s="38">
        <v>643.55000000000018</v>
      </c>
      <c r="K313" s="31">
        <v>623.45000000000005</v>
      </c>
      <c r="L313" s="31">
        <v>598.29999999999995</v>
      </c>
      <c r="M313" s="31">
        <v>57.20825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1240.0999999999999</v>
      </c>
      <c r="D314" s="38">
        <v>1247.55</v>
      </c>
      <c r="E314" s="38">
        <v>1222.55</v>
      </c>
      <c r="F314" s="38">
        <v>1205</v>
      </c>
      <c r="G314" s="38">
        <v>1180</v>
      </c>
      <c r="H314" s="38">
        <v>1265.0999999999999</v>
      </c>
      <c r="I314" s="38">
        <v>1290.0999999999999</v>
      </c>
      <c r="J314" s="38">
        <v>1307.6499999999999</v>
      </c>
      <c r="K314" s="31">
        <v>1272.55</v>
      </c>
      <c r="L314" s="31">
        <v>1230</v>
      </c>
      <c r="M314" s="31">
        <v>26.63166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913.2</v>
      </c>
      <c r="D315" s="38">
        <v>915.29999999999984</v>
      </c>
      <c r="E315" s="38">
        <v>908.6999999999997</v>
      </c>
      <c r="F315" s="38">
        <v>904.19999999999982</v>
      </c>
      <c r="G315" s="38">
        <v>897.59999999999968</v>
      </c>
      <c r="H315" s="38">
        <v>919.79999999999973</v>
      </c>
      <c r="I315" s="38">
        <v>926.39999999999986</v>
      </c>
      <c r="J315" s="38">
        <v>930.89999999999975</v>
      </c>
      <c r="K315" s="31">
        <v>921.9</v>
      </c>
      <c r="L315" s="31">
        <v>910.8</v>
      </c>
      <c r="M315" s="31">
        <v>7.4730600000000003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1642.3</v>
      </c>
      <c r="D316" s="38">
        <v>1634.6666666666667</v>
      </c>
      <c r="E316" s="38">
        <v>1613.6333333333334</v>
      </c>
      <c r="F316" s="38">
        <v>1584.9666666666667</v>
      </c>
      <c r="G316" s="38">
        <v>1563.9333333333334</v>
      </c>
      <c r="H316" s="38">
        <v>1663.3333333333335</v>
      </c>
      <c r="I316" s="38">
        <v>1684.3666666666668</v>
      </c>
      <c r="J316" s="38">
        <v>1713.0333333333335</v>
      </c>
      <c r="K316" s="31">
        <v>1655.7</v>
      </c>
      <c r="L316" s="31">
        <v>1606</v>
      </c>
      <c r="M316" s="31">
        <v>3.9661400000000002</v>
      </c>
      <c r="N316" s="1"/>
      <c r="O316" s="1"/>
    </row>
    <row r="317" spans="1:15" ht="12.75" customHeight="1">
      <c r="A317" s="33">
        <v>307</v>
      </c>
      <c r="B317" s="58" t="s">
        <v>1115</v>
      </c>
      <c r="C317" s="31">
        <v>656</v>
      </c>
      <c r="D317" s="38">
        <v>655.88333333333333</v>
      </c>
      <c r="E317" s="38">
        <v>646.9666666666667</v>
      </c>
      <c r="F317" s="38">
        <v>637.93333333333339</v>
      </c>
      <c r="G317" s="38">
        <v>629.01666666666677</v>
      </c>
      <c r="H317" s="38">
        <v>664.91666666666663</v>
      </c>
      <c r="I317" s="38">
        <v>673.83333333333337</v>
      </c>
      <c r="J317" s="38">
        <v>682.86666666666656</v>
      </c>
      <c r="K317" s="31">
        <v>664.8</v>
      </c>
      <c r="L317" s="31">
        <v>646.85</v>
      </c>
      <c r="M317" s="31">
        <v>2.6461199999999998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771.3</v>
      </c>
      <c r="D318" s="38">
        <v>778.1</v>
      </c>
      <c r="E318" s="38">
        <v>757.2</v>
      </c>
      <c r="F318" s="38">
        <v>743.1</v>
      </c>
      <c r="G318" s="38">
        <v>722.2</v>
      </c>
      <c r="H318" s="38">
        <v>792.2</v>
      </c>
      <c r="I318" s="38">
        <v>813.09999999999991</v>
      </c>
      <c r="J318" s="38">
        <v>827.2</v>
      </c>
      <c r="K318" s="31">
        <v>799</v>
      </c>
      <c r="L318" s="31">
        <v>764</v>
      </c>
      <c r="M318" s="31">
        <v>6.59734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967.3</v>
      </c>
      <c r="D319" s="38">
        <v>974.36666666666667</v>
      </c>
      <c r="E319" s="38">
        <v>955.93333333333339</v>
      </c>
      <c r="F319" s="38">
        <v>944.56666666666672</v>
      </c>
      <c r="G319" s="38">
        <v>926.13333333333344</v>
      </c>
      <c r="H319" s="38">
        <v>985.73333333333335</v>
      </c>
      <c r="I319" s="38">
        <v>1004.1666666666665</v>
      </c>
      <c r="J319" s="38">
        <v>1015.5333333333333</v>
      </c>
      <c r="K319" s="31">
        <v>992.8</v>
      </c>
      <c r="L319" s="31">
        <v>963</v>
      </c>
      <c r="M319" s="31">
        <v>0.86568000000000001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1460.15</v>
      </c>
      <c r="D320" s="38">
        <v>1477.3666666666668</v>
      </c>
      <c r="E320" s="38">
        <v>1434.7833333333335</v>
      </c>
      <c r="F320" s="38">
        <v>1409.4166666666667</v>
      </c>
      <c r="G320" s="38">
        <v>1366.8333333333335</v>
      </c>
      <c r="H320" s="38">
        <v>1502.7333333333336</v>
      </c>
      <c r="I320" s="38">
        <v>1545.3166666666666</v>
      </c>
      <c r="J320" s="38">
        <v>1570.6833333333336</v>
      </c>
      <c r="K320" s="31">
        <v>1519.95</v>
      </c>
      <c r="L320" s="31">
        <v>1452</v>
      </c>
      <c r="M320" s="31">
        <v>7.7057399999999996</v>
      </c>
      <c r="N320" s="1"/>
      <c r="O320" s="1"/>
    </row>
    <row r="321" spans="1:15" ht="12.75" customHeight="1">
      <c r="A321" s="33">
        <v>311</v>
      </c>
      <c r="B321" s="58" t="s">
        <v>1116</v>
      </c>
      <c r="C321" s="31">
        <v>1114.5999999999999</v>
      </c>
      <c r="D321" s="38">
        <v>1116.2833333333333</v>
      </c>
      <c r="E321" s="38">
        <v>1098.5666666666666</v>
      </c>
      <c r="F321" s="38">
        <v>1082.5333333333333</v>
      </c>
      <c r="G321" s="38">
        <v>1064.8166666666666</v>
      </c>
      <c r="H321" s="38">
        <v>1132.3166666666666</v>
      </c>
      <c r="I321" s="38">
        <v>1150.0333333333333</v>
      </c>
      <c r="J321" s="38">
        <v>1166.0666666666666</v>
      </c>
      <c r="K321" s="31">
        <v>1134</v>
      </c>
      <c r="L321" s="31">
        <v>1100.25</v>
      </c>
      <c r="M321" s="31">
        <v>0.31945000000000001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797</v>
      </c>
      <c r="D322" s="38">
        <v>796.38333333333333</v>
      </c>
      <c r="E322" s="38">
        <v>783.31666666666661</v>
      </c>
      <c r="F322" s="38">
        <v>769.63333333333333</v>
      </c>
      <c r="G322" s="38">
        <v>756.56666666666661</v>
      </c>
      <c r="H322" s="38">
        <v>810.06666666666661</v>
      </c>
      <c r="I322" s="38">
        <v>823.13333333333344</v>
      </c>
      <c r="J322" s="38">
        <v>836.81666666666661</v>
      </c>
      <c r="K322" s="31">
        <v>809.45</v>
      </c>
      <c r="L322" s="31">
        <v>782.7</v>
      </c>
      <c r="M322" s="31">
        <v>33.575569999999999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1034.5999999999999</v>
      </c>
      <c r="D323" s="38">
        <v>1038.3999999999999</v>
      </c>
      <c r="E323" s="38">
        <v>1024.3999999999996</v>
      </c>
      <c r="F323" s="38">
        <v>1014.1999999999998</v>
      </c>
      <c r="G323" s="38">
        <v>1000.1999999999996</v>
      </c>
      <c r="H323" s="38">
        <v>1048.5999999999997</v>
      </c>
      <c r="I323" s="38">
        <v>1062.6000000000001</v>
      </c>
      <c r="J323" s="38">
        <v>1072.7999999999997</v>
      </c>
      <c r="K323" s="31">
        <v>1052.4000000000001</v>
      </c>
      <c r="L323" s="31">
        <v>1028.2</v>
      </c>
      <c r="M323" s="31">
        <v>3.97465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297.60000000000002</v>
      </c>
      <c r="D324" s="38">
        <v>297.33333333333331</v>
      </c>
      <c r="E324" s="38">
        <v>293.26666666666665</v>
      </c>
      <c r="F324" s="38">
        <v>288.93333333333334</v>
      </c>
      <c r="G324" s="38">
        <v>284.86666666666667</v>
      </c>
      <c r="H324" s="38">
        <v>301.66666666666663</v>
      </c>
      <c r="I324" s="38">
        <v>305.73333333333335</v>
      </c>
      <c r="J324" s="38">
        <v>310.06666666666661</v>
      </c>
      <c r="K324" s="31">
        <v>301.39999999999998</v>
      </c>
      <c r="L324" s="31">
        <v>293</v>
      </c>
      <c r="M324" s="31">
        <v>2.64297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31.7</v>
      </c>
      <c r="D325" s="38">
        <v>31.816666666666666</v>
      </c>
      <c r="E325" s="38">
        <v>31.43333333333333</v>
      </c>
      <c r="F325" s="38">
        <v>31.166666666666664</v>
      </c>
      <c r="G325" s="38">
        <v>30.783333333333328</v>
      </c>
      <c r="H325" s="38">
        <v>32.083333333333329</v>
      </c>
      <c r="I325" s="38">
        <v>32.466666666666669</v>
      </c>
      <c r="J325" s="38">
        <v>32.733333333333334</v>
      </c>
      <c r="K325" s="31">
        <v>32.200000000000003</v>
      </c>
      <c r="L325" s="31">
        <v>31.55</v>
      </c>
      <c r="M325" s="31">
        <v>6.7291600000000003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85.8</v>
      </c>
      <c r="D326" s="38">
        <v>85.583333333333329</v>
      </c>
      <c r="E326" s="38">
        <v>84.766666666666652</v>
      </c>
      <c r="F326" s="38">
        <v>83.73333333333332</v>
      </c>
      <c r="G326" s="38">
        <v>82.916666666666643</v>
      </c>
      <c r="H326" s="38">
        <v>86.61666666666666</v>
      </c>
      <c r="I326" s="38">
        <v>87.433333333333351</v>
      </c>
      <c r="J326" s="38">
        <v>88.466666666666669</v>
      </c>
      <c r="K326" s="31">
        <v>86.4</v>
      </c>
      <c r="L326" s="31">
        <v>84.55</v>
      </c>
      <c r="M326" s="31">
        <v>194.93146999999999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705.15</v>
      </c>
      <c r="D327" s="38">
        <v>701.5333333333333</v>
      </c>
      <c r="E327" s="38">
        <v>690.01666666666665</v>
      </c>
      <c r="F327" s="38">
        <v>674.88333333333333</v>
      </c>
      <c r="G327" s="38">
        <v>663.36666666666667</v>
      </c>
      <c r="H327" s="38">
        <v>716.66666666666663</v>
      </c>
      <c r="I327" s="38">
        <v>728.18333333333328</v>
      </c>
      <c r="J327" s="38">
        <v>743.31666666666661</v>
      </c>
      <c r="K327" s="31">
        <v>713.05</v>
      </c>
      <c r="L327" s="31">
        <v>686.4</v>
      </c>
      <c r="M327" s="31">
        <v>2.2919900000000002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1848.8</v>
      </c>
      <c r="D328" s="38">
        <v>1845.6000000000001</v>
      </c>
      <c r="E328" s="38">
        <v>1837.2000000000003</v>
      </c>
      <c r="F328" s="38">
        <v>1825.6000000000001</v>
      </c>
      <c r="G328" s="38">
        <v>1817.2000000000003</v>
      </c>
      <c r="H328" s="38">
        <v>1857.2000000000003</v>
      </c>
      <c r="I328" s="38">
        <v>1865.6000000000004</v>
      </c>
      <c r="J328" s="38">
        <v>1877.2000000000003</v>
      </c>
      <c r="K328" s="31">
        <v>1854</v>
      </c>
      <c r="L328" s="31">
        <v>1834</v>
      </c>
      <c r="M328" s="31">
        <v>4.8724100000000004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100387.2</v>
      </c>
      <c r="D329" s="38">
        <v>100229.01666666666</v>
      </c>
      <c r="E329" s="38">
        <v>99758.18333333332</v>
      </c>
      <c r="F329" s="38">
        <v>99129.166666666657</v>
      </c>
      <c r="G329" s="38">
        <v>98658.333333333314</v>
      </c>
      <c r="H329" s="38">
        <v>100858.03333333333</v>
      </c>
      <c r="I329" s="38">
        <v>101328.86666666667</v>
      </c>
      <c r="J329" s="38">
        <v>101957.88333333333</v>
      </c>
      <c r="K329" s="31">
        <v>100699.85</v>
      </c>
      <c r="L329" s="31">
        <v>99600</v>
      </c>
      <c r="M329" s="31">
        <v>4.1779999999999998E-2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77.599999999999994</v>
      </c>
      <c r="D330" s="38">
        <v>78.066666666666663</v>
      </c>
      <c r="E330" s="38">
        <v>76.73333333333332</v>
      </c>
      <c r="F330" s="38">
        <v>75.86666666666666</v>
      </c>
      <c r="G330" s="38">
        <v>74.533333333333317</v>
      </c>
      <c r="H330" s="38">
        <v>78.933333333333323</v>
      </c>
      <c r="I330" s="38">
        <v>80.266666666666666</v>
      </c>
      <c r="J330" s="38">
        <v>81.133333333333326</v>
      </c>
      <c r="K330" s="31">
        <v>79.400000000000006</v>
      </c>
      <c r="L330" s="31">
        <v>77.2</v>
      </c>
      <c r="M330" s="31">
        <v>37.605150000000002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56.6</v>
      </c>
      <c r="D331" s="38">
        <v>56.75</v>
      </c>
      <c r="E331" s="38">
        <v>56.3</v>
      </c>
      <c r="F331" s="38">
        <v>56</v>
      </c>
      <c r="G331" s="38">
        <v>55.55</v>
      </c>
      <c r="H331" s="38">
        <v>57.05</v>
      </c>
      <c r="I331" s="38">
        <v>57.5</v>
      </c>
      <c r="J331" s="38">
        <v>57.8</v>
      </c>
      <c r="K331" s="31">
        <v>57.2</v>
      </c>
      <c r="L331" s="31">
        <v>56.45</v>
      </c>
      <c r="M331" s="31">
        <v>66.310450000000003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1919.7</v>
      </c>
      <c r="D332" s="38">
        <v>1925.8999999999999</v>
      </c>
      <c r="E332" s="38">
        <v>1903.7999999999997</v>
      </c>
      <c r="F332" s="38">
        <v>1887.8999999999999</v>
      </c>
      <c r="G332" s="38">
        <v>1865.7999999999997</v>
      </c>
      <c r="H332" s="38">
        <v>1941.7999999999997</v>
      </c>
      <c r="I332" s="38">
        <v>1963.8999999999996</v>
      </c>
      <c r="J332" s="38">
        <v>1979.7999999999997</v>
      </c>
      <c r="K332" s="31">
        <v>1948</v>
      </c>
      <c r="L332" s="31">
        <v>1910</v>
      </c>
      <c r="M332" s="31">
        <v>0.73929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1247.5</v>
      </c>
      <c r="D333" s="38">
        <v>1243.8833333333332</v>
      </c>
      <c r="E333" s="38">
        <v>1235.9166666666665</v>
      </c>
      <c r="F333" s="38">
        <v>1224.3333333333333</v>
      </c>
      <c r="G333" s="38">
        <v>1216.3666666666666</v>
      </c>
      <c r="H333" s="38">
        <v>1255.4666666666665</v>
      </c>
      <c r="I333" s="38">
        <v>1263.4333333333332</v>
      </c>
      <c r="J333" s="38">
        <v>1275.0166666666664</v>
      </c>
      <c r="K333" s="31">
        <v>1251.8499999999999</v>
      </c>
      <c r="L333" s="31">
        <v>1232.3</v>
      </c>
      <c r="M333" s="31">
        <v>6.0333600000000001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258.2</v>
      </c>
      <c r="D334" s="38">
        <v>258.48333333333335</v>
      </c>
      <c r="E334" s="38">
        <v>254.66666666666669</v>
      </c>
      <c r="F334" s="38">
        <v>251.13333333333333</v>
      </c>
      <c r="G334" s="38">
        <v>247.31666666666666</v>
      </c>
      <c r="H334" s="38">
        <v>262.01666666666671</v>
      </c>
      <c r="I334" s="38">
        <v>265.83333333333331</v>
      </c>
      <c r="J334" s="38">
        <v>269.36666666666673</v>
      </c>
      <c r="K334" s="31">
        <v>262.3</v>
      </c>
      <c r="L334" s="31">
        <v>254.95</v>
      </c>
      <c r="M334" s="31">
        <v>5.7883500000000003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691.85</v>
      </c>
      <c r="D335" s="38">
        <v>692.71666666666658</v>
      </c>
      <c r="E335" s="38">
        <v>686.93333333333317</v>
      </c>
      <c r="F335" s="38">
        <v>682.01666666666654</v>
      </c>
      <c r="G335" s="38">
        <v>676.23333333333312</v>
      </c>
      <c r="H335" s="38">
        <v>697.63333333333321</v>
      </c>
      <c r="I335" s="38">
        <v>703.41666666666674</v>
      </c>
      <c r="J335" s="38">
        <v>708.33333333333326</v>
      </c>
      <c r="K335" s="31">
        <v>698.5</v>
      </c>
      <c r="L335" s="31">
        <v>687.8</v>
      </c>
      <c r="M335" s="31">
        <v>4.8506400000000003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81.95</v>
      </c>
      <c r="D336" s="38">
        <v>82.216666666666669</v>
      </c>
      <c r="E336" s="38">
        <v>81.483333333333334</v>
      </c>
      <c r="F336" s="38">
        <v>81.016666666666666</v>
      </c>
      <c r="G336" s="38">
        <v>80.283333333333331</v>
      </c>
      <c r="H336" s="38">
        <v>82.683333333333337</v>
      </c>
      <c r="I336" s="38">
        <v>83.416666666666686</v>
      </c>
      <c r="J336" s="38">
        <v>83.88333333333334</v>
      </c>
      <c r="K336" s="31">
        <v>82.95</v>
      </c>
      <c r="L336" s="31">
        <v>81.75</v>
      </c>
      <c r="M336" s="31">
        <v>36.554639999999999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4431.7</v>
      </c>
      <c r="D337" s="38">
        <v>4446.8500000000004</v>
      </c>
      <c r="E337" s="38">
        <v>4389.4500000000007</v>
      </c>
      <c r="F337" s="38">
        <v>4347.2000000000007</v>
      </c>
      <c r="G337" s="38">
        <v>4289.8000000000011</v>
      </c>
      <c r="H337" s="38">
        <v>4489.1000000000004</v>
      </c>
      <c r="I337" s="38">
        <v>4546.5</v>
      </c>
      <c r="J337" s="38">
        <v>4588.75</v>
      </c>
      <c r="K337" s="31">
        <v>4504.25</v>
      </c>
      <c r="L337" s="31">
        <v>4404.6000000000004</v>
      </c>
      <c r="M337" s="31">
        <v>2.5025499999999998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4486.7</v>
      </c>
      <c r="D338" s="38">
        <v>4462.833333333333</v>
      </c>
      <c r="E338" s="38">
        <v>4427.6166666666659</v>
      </c>
      <c r="F338" s="38">
        <v>4368.5333333333328</v>
      </c>
      <c r="G338" s="38">
        <v>4333.3166666666657</v>
      </c>
      <c r="H338" s="38">
        <v>4521.9166666666661</v>
      </c>
      <c r="I338" s="38">
        <v>4557.1333333333332</v>
      </c>
      <c r="J338" s="38">
        <v>4616.2166666666662</v>
      </c>
      <c r="K338" s="31">
        <v>4498.05</v>
      </c>
      <c r="L338" s="31">
        <v>4403.75</v>
      </c>
      <c r="M338" s="31">
        <v>1.11104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696.2</v>
      </c>
      <c r="D339" s="38">
        <v>695.63333333333333</v>
      </c>
      <c r="E339" s="38">
        <v>687.56666666666661</v>
      </c>
      <c r="F339" s="38">
        <v>678.93333333333328</v>
      </c>
      <c r="G339" s="38">
        <v>670.86666666666656</v>
      </c>
      <c r="H339" s="38">
        <v>704.26666666666665</v>
      </c>
      <c r="I339" s="38">
        <v>712.33333333333348</v>
      </c>
      <c r="J339" s="38">
        <v>720.9666666666667</v>
      </c>
      <c r="K339" s="31">
        <v>703.7</v>
      </c>
      <c r="L339" s="31">
        <v>687</v>
      </c>
      <c r="M339" s="31">
        <v>1.7163999999999999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38.450000000000003</v>
      </c>
      <c r="D340" s="38">
        <v>38.866666666666667</v>
      </c>
      <c r="E340" s="38">
        <v>37.783333333333331</v>
      </c>
      <c r="F340" s="38">
        <v>37.116666666666667</v>
      </c>
      <c r="G340" s="38">
        <v>36.033333333333331</v>
      </c>
      <c r="H340" s="38">
        <v>39.533333333333331</v>
      </c>
      <c r="I340" s="38">
        <v>40.61666666666666</v>
      </c>
      <c r="J340" s="38">
        <v>41.283333333333331</v>
      </c>
      <c r="K340" s="31">
        <v>39.950000000000003</v>
      </c>
      <c r="L340" s="31">
        <v>38.200000000000003</v>
      </c>
      <c r="M340" s="31">
        <v>115.23191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120.8</v>
      </c>
      <c r="D341" s="38">
        <v>120.89999999999999</v>
      </c>
      <c r="E341" s="38">
        <v>119.09999999999998</v>
      </c>
      <c r="F341" s="38">
        <v>117.39999999999999</v>
      </c>
      <c r="G341" s="38">
        <v>115.59999999999998</v>
      </c>
      <c r="H341" s="38">
        <v>122.59999999999998</v>
      </c>
      <c r="I341" s="38">
        <v>124.39999999999999</v>
      </c>
      <c r="J341" s="38">
        <v>126.09999999999998</v>
      </c>
      <c r="K341" s="31">
        <v>122.7</v>
      </c>
      <c r="L341" s="31">
        <v>119.2</v>
      </c>
      <c r="M341" s="31">
        <v>20.03895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22744.1</v>
      </c>
      <c r="D342" s="38">
        <v>22708.033333333336</v>
      </c>
      <c r="E342" s="38">
        <v>22616.066666666673</v>
      </c>
      <c r="F342" s="38">
        <v>22488.033333333336</v>
      </c>
      <c r="G342" s="38">
        <v>22396.066666666673</v>
      </c>
      <c r="H342" s="38">
        <v>22836.066666666673</v>
      </c>
      <c r="I342" s="38">
        <v>22928.03333333334</v>
      </c>
      <c r="J342" s="38">
        <v>23056.066666666673</v>
      </c>
      <c r="K342" s="31">
        <v>22800</v>
      </c>
      <c r="L342" s="31">
        <v>22580</v>
      </c>
      <c r="M342" s="31">
        <v>0.55623999999999996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62.85</v>
      </c>
      <c r="D343" s="38">
        <v>63.016666666666673</v>
      </c>
      <c r="E343" s="38">
        <v>62.233333333333348</v>
      </c>
      <c r="F343" s="38">
        <v>61.616666666666674</v>
      </c>
      <c r="G343" s="38">
        <v>60.83333333333335</v>
      </c>
      <c r="H343" s="38">
        <v>63.633333333333347</v>
      </c>
      <c r="I343" s="38">
        <v>64.416666666666657</v>
      </c>
      <c r="J343" s="38">
        <v>65.033333333333346</v>
      </c>
      <c r="K343" s="31">
        <v>63.8</v>
      </c>
      <c r="L343" s="31">
        <v>62.4</v>
      </c>
      <c r="M343" s="31">
        <v>5.8917900000000003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984.55</v>
      </c>
      <c r="D344" s="38">
        <v>997.85</v>
      </c>
      <c r="E344" s="38">
        <v>969.7</v>
      </c>
      <c r="F344" s="38">
        <v>954.85</v>
      </c>
      <c r="G344" s="38">
        <v>926.7</v>
      </c>
      <c r="H344" s="38">
        <v>1012.7</v>
      </c>
      <c r="I344" s="38">
        <v>1040.8499999999999</v>
      </c>
      <c r="J344" s="38">
        <v>1055.7</v>
      </c>
      <c r="K344" s="31">
        <v>1026</v>
      </c>
      <c r="L344" s="31">
        <v>983</v>
      </c>
      <c r="M344" s="31">
        <v>5.3766699999999998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45.45</v>
      </c>
      <c r="D345" s="38">
        <v>45.550000000000004</v>
      </c>
      <c r="E345" s="38">
        <v>45.050000000000011</v>
      </c>
      <c r="F345" s="38">
        <v>44.650000000000006</v>
      </c>
      <c r="G345" s="38">
        <v>44.150000000000013</v>
      </c>
      <c r="H345" s="38">
        <v>45.95000000000001</v>
      </c>
      <c r="I345" s="38">
        <v>46.449999999999996</v>
      </c>
      <c r="J345" s="38">
        <v>46.850000000000009</v>
      </c>
      <c r="K345" s="31">
        <v>46.05</v>
      </c>
      <c r="L345" s="31">
        <v>45.15</v>
      </c>
      <c r="M345" s="31">
        <v>437.02805999999998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117.1</v>
      </c>
      <c r="D346" s="38">
        <v>117.93333333333332</v>
      </c>
      <c r="E346" s="38">
        <v>116.06666666666665</v>
      </c>
      <c r="F346" s="38">
        <v>115.03333333333333</v>
      </c>
      <c r="G346" s="38">
        <v>113.16666666666666</v>
      </c>
      <c r="H346" s="38">
        <v>118.96666666666664</v>
      </c>
      <c r="I346" s="38">
        <v>120.83333333333331</v>
      </c>
      <c r="J346" s="38">
        <v>121.86666666666663</v>
      </c>
      <c r="K346" s="31">
        <v>119.8</v>
      </c>
      <c r="L346" s="31">
        <v>116.9</v>
      </c>
      <c r="M346" s="31">
        <v>4.0029700000000004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102.1</v>
      </c>
      <c r="D347" s="38">
        <v>101.66666666666667</v>
      </c>
      <c r="E347" s="38">
        <v>100.83333333333334</v>
      </c>
      <c r="F347" s="38">
        <v>99.566666666666677</v>
      </c>
      <c r="G347" s="38">
        <v>98.733333333333348</v>
      </c>
      <c r="H347" s="38">
        <v>102.93333333333334</v>
      </c>
      <c r="I347" s="38">
        <v>103.76666666666668</v>
      </c>
      <c r="J347" s="38">
        <v>105.03333333333333</v>
      </c>
      <c r="K347" s="31">
        <v>102.5</v>
      </c>
      <c r="L347" s="31">
        <v>100.4</v>
      </c>
      <c r="M347" s="31">
        <v>50.826340000000002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104.5</v>
      </c>
      <c r="D348" s="38">
        <v>104.8</v>
      </c>
      <c r="E348" s="38">
        <v>104</v>
      </c>
      <c r="F348" s="38">
        <v>103.5</v>
      </c>
      <c r="G348" s="38">
        <v>102.7</v>
      </c>
      <c r="H348" s="38">
        <v>105.3</v>
      </c>
      <c r="I348" s="38">
        <v>106.09999999999998</v>
      </c>
      <c r="J348" s="38">
        <v>106.6</v>
      </c>
      <c r="K348" s="31">
        <v>105.6</v>
      </c>
      <c r="L348" s="31">
        <v>104.3</v>
      </c>
      <c r="M348" s="31">
        <v>91.156220000000005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216.45</v>
      </c>
      <c r="D349" s="38">
        <v>217.35</v>
      </c>
      <c r="E349" s="38">
        <v>215.35</v>
      </c>
      <c r="F349" s="38">
        <v>214.25</v>
      </c>
      <c r="G349" s="38">
        <v>212.25</v>
      </c>
      <c r="H349" s="38">
        <v>218.45</v>
      </c>
      <c r="I349" s="38">
        <v>220.45</v>
      </c>
      <c r="J349" s="38">
        <v>221.54999999999998</v>
      </c>
      <c r="K349" s="31">
        <v>219.35</v>
      </c>
      <c r="L349" s="31">
        <v>216.25</v>
      </c>
      <c r="M349" s="31">
        <v>2.8703500000000002</v>
      </c>
      <c r="N349" s="1"/>
      <c r="O349" s="1"/>
    </row>
    <row r="350" spans="1:15" ht="12.75" customHeight="1">
      <c r="A350" s="33">
        <v>340</v>
      </c>
      <c r="B350" s="58" t="s">
        <v>1117</v>
      </c>
      <c r="C350" s="31">
        <v>42.85</v>
      </c>
      <c r="D350" s="38">
        <v>42.900000000000006</v>
      </c>
      <c r="E350" s="38">
        <v>42.350000000000009</v>
      </c>
      <c r="F350" s="38">
        <v>41.85</v>
      </c>
      <c r="G350" s="38">
        <v>41.300000000000004</v>
      </c>
      <c r="H350" s="38">
        <v>43.400000000000013</v>
      </c>
      <c r="I350" s="38">
        <v>43.95000000000001</v>
      </c>
      <c r="J350" s="38">
        <v>44.450000000000017</v>
      </c>
      <c r="K350" s="31">
        <v>43.45</v>
      </c>
      <c r="L350" s="31">
        <v>42.4</v>
      </c>
      <c r="M350" s="31">
        <v>19.78472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189.1</v>
      </c>
      <c r="D351" s="38">
        <v>188.33333333333334</v>
      </c>
      <c r="E351" s="38">
        <v>186.06666666666669</v>
      </c>
      <c r="F351" s="38">
        <v>183.03333333333336</v>
      </c>
      <c r="G351" s="38">
        <v>180.76666666666671</v>
      </c>
      <c r="H351" s="38">
        <v>191.36666666666667</v>
      </c>
      <c r="I351" s="38">
        <v>193.63333333333333</v>
      </c>
      <c r="J351" s="38">
        <v>196.66666666666666</v>
      </c>
      <c r="K351" s="31">
        <v>190.6</v>
      </c>
      <c r="L351" s="31">
        <v>185.3</v>
      </c>
      <c r="M351" s="31">
        <v>324.76740999999998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344.85</v>
      </c>
      <c r="D352" s="38">
        <v>345.4666666666667</v>
      </c>
      <c r="E352" s="38">
        <v>341.43333333333339</v>
      </c>
      <c r="F352" s="38">
        <v>338.01666666666671</v>
      </c>
      <c r="G352" s="38">
        <v>333.98333333333341</v>
      </c>
      <c r="H352" s="38">
        <v>348.88333333333338</v>
      </c>
      <c r="I352" s="38">
        <v>352.91666666666669</v>
      </c>
      <c r="J352" s="38">
        <v>356.33333333333337</v>
      </c>
      <c r="K352" s="31">
        <v>349.5</v>
      </c>
      <c r="L352" s="31">
        <v>342.05</v>
      </c>
      <c r="M352" s="31">
        <v>5.5097500000000004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147.9</v>
      </c>
      <c r="D353" s="38">
        <v>148.21666666666667</v>
      </c>
      <c r="E353" s="38">
        <v>146.68333333333334</v>
      </c>
      <c r="F353" s="38">
        <v>145.46666666666667</v>
      </c>
      <c r="G353" s="38">
        <v>143.93333333333334</v>
      </c>
      <c r="H353" s="38">
        <v>149.43333333333334</v>
      </c>
      <c r="I353" s="38">
        <v>150.9666666666667</v>
      </c>
      <c r="J353" s="38">
        <v>152.18333333333334</v>
      </c>
      <c r="K353" s="31">
        <v>149.75</v>
      </c>
      <c r="L353" s="31">
        <v>147</v>
      </c>
      <c r="M353" s="31">
        <v>24.787749999999999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980.15</v>
      </c>
      <c r="D354" s="38">
        <v>982.38333333333333</v>
      </c>
      <c r="E354" s="38">
        <v>972.76666666666665</v>
      </c>
      <c r="F354" s="38">
        <v>965.38333333333333</v>
      </c>
      <c r="G354" s="38">
        <v>955.76666666666665</v>
      </c>
      <c r="H354" s="38">
        <v>989.76666666666665</v>
      </c>
      <c r="I354" s="38">
        <v>999.38333333333321</v>
      </c>
      <c r="J354" s="38">
        <v>1006.7666666666667</v>
      </c>
      <c r="K354" s="31">
        <v>992</v>
      </c>
      <c r="L354" s="31">
        <v>975</v>
      </c>
      <c r="M354" s="31">
        <v>8.6690900000000006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3835.25</v>
      </c>
      <c r="D355" s="38">
        <v>3822.5166666666664</v>
      </c>
      <c r="E355" s="38">
        <v>3795.0333333333328</v>
      </c>
      <c r="F355" s="38">
        <v>3754.8166666666666</v>
      </c>
      <c r="G355" s="38">
        <v>3727.333333333333</v>
      </c>
      <c r="H355" s="38">
        <v>3862.7333333333327</v>
      </c>
      <c r="I355" s="38">
        <v>3890.2166666666662</v>
      </c>
      <c r="J355" s="38">
        <v>3930.4333333333325</v>
      </c>
      <c r="K355" s="31">
        <v>3850</v>
      </c>
      <c r="L355" s="31">
        <v>3782.3</v>
      </c>
      <c r="M355" s="31">
        <v>0.77610999999999997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242.8</v>
      </c>
      <c r="D356" s="38">
        <v>243.13333333333333</v>
      </c>
      <c r="E356" s="38">
        <v>240.76666666666665</v>
      </c>
      <c r="F356" s="38">
        <v>238.73333333333332</v>
      </c>
      <c r="G356" s="38">
        <v>236.36666666666665</v>
      </c>
      <c r="H356" s="38">
        <v>245.16666666666666</v>
      </c>
      <c r="I356" s="38">
        <v>247.53333333333333</v>
      </c>
      <c r="J356" s="38">
        <v>249.56666666666666</v>
      </c>
      <c r="K356" s="31">
        <v>245.5</v>
      </c>
      <c r="L356" s="31">
        <v>241.1</v>
      </c>
      <c r="M356" s="31">
        <v>66.754270000000005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954.15</v>
      </c>
      <c r="D357" s="38">
        <v>955.7166666666667</v>
      </c>
      <c r="E357" s="38">
        <v>942.43333333333339</v>
      </c>
      <c r="F357" s="38">
        <v>930.7166666666667</v>
      </c>
      <c r="G357" s="38">
        <v>917.43333333333339</v>
      </c>
      <c r="H357" s="38">
        <v>967.43333333333339</v>
      </c>
      <c r="I357" s="38">
        <v>980.7166666666667</v>
      </c>
      <c r="J357" s="38">
        <v>992.43333333333339</v>
      </c>
      <c r="K357" s="31">
        <v>969</v>
      </c>
      <c r="L357" s="31">
        <v>944</v>
      </c>
      <c r="M357" s="31">
        <v>11.012420000000001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158.55000000000001</v>
      </c>
      <c r="D358" s="38">
        <v>158.41666666666669</v>
      </c>
      <c r="E358" s="38">
        <v>156.68333333333337</v>
      </c>
      <c r="F358" s="38">
        <v>154.81666666666669</v>
      </c>
      <c r="G358" s="38">
        <v>153.08333333333337</v>
      </c>
      <c r="H358" s="38">
        <v>160.28333333333336</v>
      </c>
      <c r="I358" s="38">
        <v>162.01666666666671</v>
      </c>
      <c r="J358" s="38">
        <v>163.88333333333335</v>
      </c>
      <c r="K358" s="31">
        <v>160.15</v>
      </c>
      <c r="L358" s="31">
        <v>156.55000000000001</v>
      </c>
      <c r="M358" s="31">
        <v>402.43993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233.2</v>
      </c>
      <c r="D359" s="38">
        <v>234.4</v>
      </c>
      <c r="E359" s="38">
        <v>230.8</v>
      </c>
      <c r="F359" s="38">
        <v>228.4</v>
      </c>
      <c r="G359" s="38">
        <v>224.8</v>
      </c>
      <c r="H359" s="38">
        <v>236.8</v>
      </c>
      <c r="I359" s="38">
        <v>240.39999999999998</v>
      </c>
      <c r="J359" s="38">
        <v>242.8</v>
      </c>
      <c r="K359" s="31">
        <v>238</v>
      </c>
      <c r="L359" s="31">
        <v>232</v>
      </c>
      <c r="M359" s="31">
        <v>4.21807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37473.9</v>
      </c>
      <c r="D360" s="38">
        <v>37691.016666666663</v>
      </c>
      <c r="E360" s="38">
        <v>37144.783333333326</v>
      </c>
      <c r="F360" s="38">
        <v>36815.666666666664</v>
      </c>
      <c r="G360" s="38">
        <v>36269.433333333327</v>
      </c>
      <c r="H360" s="38">
        <v>38020.133333333324</v>
      </c>
      <c r="I360" s="38">
        <v>38566.366666666661</v>
      </c>
      <c r="J360" s="38">
        <v>38895.483333333323</v>
      </c>
      <c r="K360" s="31">
        <v>38237.25</v>
      </c>
      <c r="L360" s="31">
        <v>37361.9</v>
      </c>
      <c r="M360" s="31">
        <v>0.23491999999999999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1189.55</v>
      </c>
      <c r="D361" s="38">
        <v>1184.8166666666666</v>
      </c>
      <c r="E361" s="38">
        <v>1175.9333333333332</v>
      </c>
      <c r="F361" s="38">
        <v>1162.3166666666666</v>
      </c>
      <c r="G361" s="38">
        <v>1153.4333333333332</v>
      </c>
      <c r="H361" s="38">
        <v>1198.4333333333332</v>
      </c>
      <c r="I361" s="38">
        <v>1207.3166666666664</v>
      </c>
      <c r="J361" s="38">
        <v>1220.9333333333332</v>
      </c>
      <c r="K361" s="31">
        <v>1193.7</v>
      </c>
      <c r="L361" s="31">
        <v>1171.2</v>
      </c>
      <c r="M361" s="31">
        <v>1.21651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849.6</v>
      </c>
      <c r="D362" s="38">
        <v>851.81666666666661</v>
      </c>
      <c r="E362" s="38">
        <v>841.13333333333321</v>
      </c>
      <c r="F362" s="38">
        <v>832.66666666666663</v>
      </c>
      <c r="G362" s="38">
        <v>821.98333333333323</v>
      </c>
      <c r="H362" s="38">
        <v>860.28333333333319</v>
      </c>
      <c r="I362" s="38">
        <v>870.96666666666658</v>
      </c>
      <c r="J362" s="38">
        <v>879.43333333333317</v>
      </c>
      <c r="K362" s="31">
        <v>862.5</v>
      </c>
      <c r="L362" s="31">
        <v>843.35</v>
      </c>
      <c r="M362" s="31">
        <v>20.541070000000001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160.19999999999999</v>
      </c>
      <c r="D363" s="38">
        <v>159.79999999999998</v>
      </c>
      <c r="E363" s="38">
        <v>157.59999999999997</v>
      </c>
      <c r="F363" s="38">
        <v>154.99999999999997</v>
      </c>
      <c r="G363" s="38">
        <v>152.79999999999995</v>
      </c>
      <c r="H363" s="38">
        <v>162.39999999999998</v>
      </c>
      <c r="I363" s="38">
        <v>164.59999999999997</v>
      </c>
      <c r="J363" s="38">
        <v>167.2</v>
      </c>
      <c r="K363" s="31">
        <v>162</v>
      </c>
      <c r="L363" s="31">
        <v>157.19999999999999</v>
      </c>
      <c r="M363" s="31">
        <v>17.573080000000001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949.35</v>
      </c>
      <c r="D364" s="38">
        <v>940.4</v>
      </c>
      <c r="E364" s="38">
        <v>924.5</v>
      </c>
      <c r="F364" s="38">
        <v>899.65</v>
      </c>
      <c r="G364" s="38">
        <v>883.75</v>
      </c>
      <c r="H364" s="38">
        <v>965.25</v>
      </c>
      <c r="I364" s="38">
        <v>981.14999999999986</v>
      </c>
      <c r="J364" s="38">
        <v>1006</v>
      </c>
      <c r="K364" s="31">
        <v>956.3</v>
      </c>
      <c r="L364" s="31">
        <v>915.55</v>
      </c>
      <c r="M364" s="31">
        <v>72.461340000000007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4875.8999999999996</v>
      </c>
      <c r="D365" s="38">
        <v>4888.083333333333</v>
      </c>
      <c r="E365" s="38">
        <v>4847.8166666666657</v>
      </c>
      <c r="F365" s="38">
        <v>4819.7333333333327</v>
      </c>
      <c r="G365" s="38">
        <v>4779.4666666666653</v>
      </c>
      <c r="H365" s="38">
        <v>4916.1666666666661</v>
      </c>
      <c r="I365" s="38">
        <v>4956.4333333333343</v>
      </c>
      <c r="J365" s="38">
        <v>4984.5166666666664</v>
      </c>
      <c r="K365" s="31">
        <v>4928.3500000000004</v>
      </c>
      <c r="L365" s="31">
        <v>4860</v>
      </c>
      <c r="M365" s="31">
        <v>2.27244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220.65</v>
      </c>
      <c r="D366" s="38">
        <v>220.51666666666665</v>
      </c>
      <c r="E366" s="38">
        <v>219.5333333333333</v>
      </c>
      <c r="F366" s="38">
        <v>218.41666666666666</v>
      </c>
      <c r="G366" s="38">
        <v>217.43333333333331</v>
      </c>
      <c r="H366" s="38">
        <v>221.6333333333333</v>
      </c>
      <c r="I366" s="38">
        <v>222.61666666666665</v>
      </c>
      <c r="J366" s="38">
        <v>223.73333333333329</v>
      </c>
      <c r="K366" s="31">
        <v>221.5</v>
      </c>
      <c r="L366" s="31">
        <v>219.4</v>
      </c>
      <c r="M366" s="31">
        <v>11.95349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217.8</v>
      </c>
      <c r="D367" s="38">
        <v>215.03333333333333</v>
      </c>
      <c r="E367" s="38">
        <v>210.76666666666665</v>
      </c>
      <c r="F367" s="38">
        <v>203.73333333333332</v>
      </c>
      <c r="G367" s="38">
        <v>199.46666666666664</v>
      </c>
      <c r="H367" s="38">
        <v>222.06666666666666</v>
      </c>
      <c r="I367" s="38">
        <v>226.33333333333337</v>
      </c>
      <c r="J367" s="38">
        <v>233.36666666666667</v>
      </c>
      <c r="K367" s="31">
        <v>219.3</v>
      </c>
      <c r="L367" s="31">
        <v>208</v>
      </c>
      <c r="M367" s="31">
        <v>256.75596999999999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3831.25</v>
      </c>
      <c r="D368" s="38">
        <v>3822.0833333333335</v>
      </c>
      <c r="E368" s="38">
        <v>3799.166666666667</v>
      </c>
      <c r="F368" s="38">
        <v>3767.0833333333335</v>
      </c>
      <c r="G368" s="38">
        <v>3744.166666666667</v>
      </c>
      <c r="H368" s="38">
        <v>3854.166666666667</v>
      </c>
      <c r="I368" s="38">
        <v>3877.0833333333339</v>
      </c>
      <c r="J368" s="38">
        <v>3909.166666666667</v>
      </c>
      <c r="K368" s="31">
        <v>3845</v>
      </c>
      <c r="L368" s="31">
        <v>3790</v>
      </c>
      <c r="M368" s="31">
        <v>7.2749999999999995E-2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14496.8</v>
      </c>
      <c r="D369" s="38">
        <v>14419.033333333333</v>
      </c>
      <c r="E369" s="38">
        <v>14333.066666666666</v>
      </c>
      <c r="F369" s="38">
        <v>14169.333333333332</v>
      </c>
      <c r="G369" s="38">
        <v>14083.366666666665</v>
      </c>
      <c r="H369" s="38">
        <v>14582.766666666666</v>
      </c>
      <c r="I369" s="38">
        <v>14668.733333333334</v>
      </c>
      <c r="J369" s="38">
        <v>14832.466666666667</v>
      </c>
      <c r="K369" s="31">
        <v>14505</v>
      </c>
      <c r="L369" s="31">
        <v>14255.3</v>
      </c>
      <c r="M369" s="31">
        <v>6.3750000000000001E-2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1539.65</v>
      </c>
      <c r="D370" s="38">
        <v>1540.0833333333333</v>
      </c>
      <c r="E370" s="38">
        <v>1521.6166666666666</v>
      </c>
      <c r="F370" s="38">
        <v>1503.5833333333333</v>
      </c>
      <c r="G370" s="38">
        <v>1485.1166666666666</v>
      </c>
      <c r="H370" s="38">
        <v>1558.1166666666666</v>
      </c>
      <c r="I370" s="38">
        <v>1576.5833333333333</v>
      </c>
      <c r="J370" s="38">
        <v>1594.6166666666666</v>
      </c>
      <c r="K370" s="31">
        <v>1558.55</v>
      </c>
      <c r="L370" s="31">
        <v>1522.05</v>
      </c>
      <c r="M370" s="31">
        <v>0.83757000000000004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2598.65</v>
      </c>
      <c r="D371" s="38">
        <v>2607.6666666666665</v>
      </c>
      <c r="E371" s="38">
        <v>2580.9833333333331</v>
      </c>
      <c r="F371" s="38">
        <v>2563.3166666666666</v>
      </c>
      <c r="G371" s="38">
        <v>2536.6333333333332</v>
      </c>
      <c r="H371" s="38">
        <v>2625.333333333333</v>
      </c>
      <c r="I371" s="38">
        <v>2652.0166666666664</v>
      </c>
      <c r="J371" s="38">
        <v>2669.6833333333329</v>
      </c>
      <c r="K371" s="31">
        <v>2634.35</v>
      </c>
      <c r="L371" s="31">
        <v>2590</v>
      </c>
      <c r="M371" s="31">
        <v>7.70303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3877.1</v>
      </c>
      <c r="D372" s="38">
        <v>3872.3666666666668</v>
      </c>
      <c r="E372" s="38">
        <v>3835.8333333333335</v>
      </c>
      <c r="F372" s="38">
        <v>3794.5666666666666</v>
      </c>
      <c r="G372" s="38">
        <v>3758.0333333333333</v>
      </c>
      <c r="H372" s="38">
        <v>3913.6333333333337</v>
      </c>
      <c r="I372" s="38">
        <v>3950.1666666666665</v>
      </c>
      <c r="J372" s="38">
        <v>3991.4333333333338</v>
      </c>
      <c r="K372" s="31">
        <v>3908.9</v>
      </c>
      <c r="L372" s="31">
        <v>3831.1</v>
      </c>
      <c r="M372" s="31">
        <v>2.0899299999999998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50.4</v>
      </c>
      <c r="D373" s="38">
        <v>50.6</v>
      </c>
      <c r="E373" s="38">
        <v>50.1</v>
      </c>
      <c r="F373" s="38">
        <v>49.8</v>
      </c>
      <c r="G373" s="38">
        <v>49.3</v>
      </c>
      <c r="H373" s="38">
        <v>50.900000000000006</v>
      </c>
      <c r="I373" s="38">
        <v>51.400000000000006</v>
      </c>
      <c r="J373" s="38">
        <v>51.70000000000001</v>
      </c>
      <c r="K373" s="31">
        <v>51.1</v>
      </c>
      <c r="L373" s="31">
        <v>50.3</v>
      </c>
      <c r="M373" s="31">
        <v>382.63938000000002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590.75</v>
      </c>
      <c r="D374" s="38">
        <v>594.31666666666661</v>
      </c>
      <c r="E374" s="38">
        <v>583.53333333333319</v>
      </c>
      <c r="F374" s="38">
        <v>576.31666666666661</v>
      </c>
      <c r="G374" s="38">
        <v>565.53333333333319</v>
      </c>
      <c r="H374" s="38">
        <v>601.53333333333319</v>
      </c>
      <c r="I374" s="38">
        <v>612.31666666666649</v>
      </c>
      <c r="J374" s="38">
        <v>619.53333333333319</v>
      </c>
      <c r="K374" s="31">
        <v>605.1</v>
      </c>
      <c r="L374" s="31">
        <v>587.1</v>
      </c>
      <c r="M374" s="31">
        <v>4.5173100000000002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329.2</v>
      </c>
      <c r="D375" s="38">
        <v>331.9666666666667</v>
      </c>
      <c r="E375" s="38">
        <v>324.93333333333339</v>
      </c>
      <c r="F375" s="38">
        <v>320.66666666666669</v>
      </c>
      <c r="G375" s="38">
        <v>313.63333333333338</v>
      </c>
      <c r="H375" s="38">
        <v>336.23333333333341</v>
      </c>
      <c r="I375" s="38">
        <v>343.26666666666671</v>
      </c>
      <c r="J375" s="38">
        <v>347.53333333333342</v>
      </c>
      <c r="K375" s="31">
        <v>339</v>
      </c>
      <c r="L375" s="31">
        <v>327.7</v>
      </c>
      <c r="M375" s="31">
        <v>2.3285800000000001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693.1</v>
      </c>
      <c r="D376" s="38">
        <v>701.16666666666663</v>
      </c>
      <c r="E376" s="38">
        <v>680.5333333333333</v>
      </c>
      <c r="F376" s="38">
        <v>667.9666666666667</v>
      </c>
      <c r="G376" s="38">
        <v>647.33333333333337</v>
      </c>
      <c r="H376" s="38">
        <v>713.73333333333323</v>
      </c>
      <c r="I376" s="38">
        <v>734.36666666666667</v>
      </c>
      <c r="J376" s="38">
        <v>746.93333333333317</v>
      </c>
      <c r="K376" s="31">
        <v>721.8</v>
      </c>
      <c r="L376" s="31">
        <v>688.6</v>
      </c>
      <c r="M376" s="31">
        <v>25.291969999999999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3614.05</v>
      </c>
      <c r="D377" s="38">
        <v>3585.6833333333338</v>
      </c>
      <c r="E377" s="38">
        <v>3534.7166666666676</v>
      </c>
      <c r="F377" s="38">
        <v>3455.3833333333337</v>
      </c>
      <c r="G377" s="38">
        <v>3404.4166666666674</v>
      </c>
      <c r="H377" s="38">
        <v>3665.0166666666678</v>
      </c>
      <c r="I377" s="38">
        <v>3715.983333333334</v>
      </c>
      <c r="J377" s="38">
        <v>3795.316666666668</v>
      </c>
      <c r="K377" s="31">
        <v>3636.65</v>
      </c>
      <c r="L377" s="31">
        <v>3506.35</v>
      </c>
      <c r="M377" s="31">
        <v>8.85684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1149.6500000000001</v>
      </c>
      <c r="D378" s="38">
        <v>1147.0333333333333</v>
      </c>
      <c r="E378" s="38">
        <v>1135.7666666666667</v>
      </c>
      <c r="F378" s="38">
        <v>1121.8833333333334</v>
      </c>
      <c r="G378" s="38">
        <v>1110.6166666666668</v>
      </c>
      <c r="H378" s="38">
        <v>1160.9166666666665</v>
      </c>
      <c r="I378" s="38">
        <v>1172.1833333333329</v>
      </c>
      <c r="J378" s="38">
        <v>1186.0666666666664</v>
      </c>
      <c r="K378" s="31">
        <v>1158.3</v>
      </c>
      <c r="L378" s="31">
        <v>1133.1500000000001</v>
      </c>
      <c r="M378" s="31">
        <v>0.84989000000000003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1313.65</v>
      </c>
      <c r="D379" s="38">
        <v>1316.5333333333335</v>
      </c>
      <c r="E379" s="38">
        <v>1307.116666666667</v>
      </c>
      <c r="F379" s="38">
        <v>1300.5833333333335</v>
      </c>
      <c r="G379" s="38">
        <v>1291.166666666667</v>
      </c>
      <c r="H379" s="38">
        <v>1323.0666666666671</v>
      </c>
      <c r="I379" s="38">
        <v>1332.4833333333336</v>
      </c>
      <c r="J379" s="38">
        <v>1339.0166666666671</v>
      </c>
      <c r="K379" s="31">
        <v>1325.95</v>
      </c>
      <c r="L379" s="31">
        <v>1310</v>
      </c>
      <c r="M379" s="31">
        <v>0.36597000000000002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344.9</v>
      </c>
      <c r="D380" s="38">
        <v>344.66666666666669</v>
      </c>
      <c r="E380" s="38">
        <v>342.33333333333337</v>
      </c>
      <c r="F380" s="38">
        <v>339.76666666666671</v>
      </c>
      <c r="G380" s="38">
        <v>337.43333333333339</v>
      </c>
      <c r="H380" s="38">
        <v>347.23333333333335</v>
      </c>
      <c r="I380" s="38">
        <v>349.56666666666672</v>
      </c>
      <c r="J380" s="38">
        <v>352.13333333333333</v>
      </c>
      <c r="K380" s="31">
        <v>347</v>
      </c>
      <c r="L380" s="31">
        <v>342.1</v>
      </c>
      <c r="M380" s="31">
        <v>10.04133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250.15</v>
      </c>
      <c r="D381" s="38">
        <v>249.69999999999996</v>
      </c>
      <c r="E381" s="38">
        <v>246.89999999999992</v>
      </c>
      <c r="F381" s="38">
        <v>243.64999999999995</v>
      </c>
      <c r="G381" s="38">
        <v>240.84999999999991</v>
      </c>
      <c r="H381" s="38">
        <v>252.94999999999993</v>
      </c>
      <c r="I381" s="38">
        <v>255.74999999999994</v>
      </c>
      <c r="J381" s="38">
        <v>258.99999999999994</v>
      </c>
      <c r="K381" s="31">
        <v>252.5</v>
      </c>
      <c r="L381" s="31">
        <v>246.45</v>
      </c>
      <c r="M381" s="31">
        <v>133.56538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4117.75</v>
      </c>
      <c r="D382" s="38">
        <v>4144.9000000000005</v>
      </c>
      <c r="E382" s="38">
        <v>4081.8500000000013</v>
      </c>
      <c r="F382" s="38">
        <v>4045.9500000000007</v>
      </c>
      <c r="G382" s="38">
        <v>3982.9000000000015</v>
      </c>
      <c r="H382" s="38">
        <v>4180.8000000000011</v>
      </c>
      <c r="I382" s="38">
        <v>4243.8500000000004</v>
      </c>
      <c r="J382" s="38">
        <v>4279.7500000000009</v>
      </c>
      <c r="K382" s="31">
        <v>4207.95</v>
      </c>
      <c r="L382" s="31">
        <v>4109</v>
      </c>
      <c r="M382" s="31">
        <v>0.12695999999999999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90.75</v>
      </c>
      <c r="D383" s="38">
        <v>90.683333333333323</v>
      </c>
      <c r="E383" s="38">
        <v>90.166666666666643</v>
      </c>
      <c r="F383" s="38">
        <v>89.583333333333314</v>
      </c>
      <c r="G383" s="38">
        <v>89.066666666666634</v>
      </c>
      <c r="H383" s="38">
        <v>91.266666666666652</v>
      </c>
      <c r="I383" s="38">
        <v>91.783333333333331</v>
      </c>
      <c r="J383" s="38">
        <v>92.36666666666666</v>
      </c>
      <c r="K383" s="31">
        <v>91.2</v>
      </c>
      <c r="L383" s="31">
        <v>90.1</v>
      </c>
      <c r="M383" s="31">
        <v>31.01709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378.05</v>
      </c>
      <c r="D384" s="38">
        <v>377.36666666666673</v>
      </c>
      <c r="E384" s="38">
        <v>373.13333333333344</v>
      </c>
      <c r="F384" s="38">
        <v>368.2166666666667</v>
      </c>
      <c r="G384" s="38">
        <v>363.98333333333341</v>
      </c>
      <c r="H384" s="38">
        <v>382.28333333333347</v>
      </c>
      <c r="I384" s="38">
        <v>386.51666666666671</v>
      </c>
      <c r="J384" s="38">
        <v>391.43333333333351</v>
      </c>
      <c r="K384" s="31">
        <v>381.6</v>
      </c>
      <c r="L384" s="31">
        <v>372.45</v>
      </c>
      <c r="M384" s="31">
        <v>5.4286599999999998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577.79999999999995</v>
      </c>
      <c r="D385" s="38">
        <v>579.01666666666665</v>
      </c>
      <c r="E385" s="38">
        <v>572.33333333333326</v>
      </c>
      <c r="F385" s="38">
        <v>566.86666666666656</v>
      </c>
      <c r="G385" s="38">
        <v>560.18333333333317</v>
      </c>
      <c r="H385" s="38">
        <v>584.48333333333335</v>
      </c>
      <c r="I385" s="38">
        <v>591.16666666666674</v>
      </c>
      <c r="J385" s="38">
        <v>596.63333333333344</v>
      </c>
      <c r="K385" s="31">
        <v>585.70000000000005</v>
      </c>
      <c r="L385" s="31">
        <v>573.54999999999995</v>
      </c>
      <c r="M385" s="31">
        <v>3.6065999999999998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661.4</v>
      </c>
      <c r="D386" s="38">
        <v>663.98333333333335</v>
      </c>
      <c r="E386" s="38">
        <v>656.9666666666667</v>
      </c>
      <c r="F386" s="38">
        <v>652.5333333333333</v>
      </c>
      <c r="G386" s="38">
        <v>645.51666666666665</v>
      </c>
      <c r="H386" s="38">
        <v>668.41666666666674</v>
      </c>
      <c r="I386" s="38">
        <v>675.43333333333339</v>
      </c>
      <c r="J386" s="38">
        <v>679.86666666666679</v>
      </c>
      <c r="K386" s="31">
        <v>671</v>
      </c>
      <c r="L386" s="31">
        <v>659.55</v>
      </c>
      <c r="M386" s="31">
        <v>3.55721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125.65</v>
      </c>
      <c r="D387" s="38">
        <v>125.96666666666665</v>
      </c>
      <c r="E387" s="38">
        <v>125.0333333333333</v>
      </c>
      <c r="F387" s="38">
        <v>124.41666666666664</v>
      </c>
      <c r="G387" s="38">
        <v>123.48333333333329</v>
      </c>
      <c r="H387" s="38">
        <v>126.58333333333331</v>
      </c>
      <c r="I387" s="38">
        <v>127.51666666666668</v>
      </c>
      <c r="J387" s="38">
        <v>128.13333333333333</v>
      </c>
      <c r="K387" s="31">
        <v>126.9</v>
      </c>
      <c r="L387" s="31">
        <v>125.35</v>
      </c>
      <c r="M387" s="31">
        <v>1.04358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1379.9</v>
      </c>
      <c r="D388" s="38">
        <v>1385.1833333333334</v>
      </c>
      <c r="E388" s="38">
        <v>1371.3666666666668</v>
      </c>
      <c r="F388" s="38">
        <v>1362.8333333333335</v>
      </c>
      <c r="G388" s="38">
        <v>1349.0166666666669</v>
      </c>
      <c r="H388" s="38">
        <v>1393.7166666666667</v>
      </c>
      <c r="I388" s="38">
        <v>1407.5333333333333</v>
      </c>
      <c r="J388" s="38">
        <v>1416.0666666666666</v>
      </c>
      <c r="K388" s="31">
        <v>1399</v>
      </c>
      <c r="L388" s="31">
        <v>1376.65</v>
      </c>
      <c r="M388" s="31">
        <v>4.7487199999999996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444.85</v>
      </c>
      <c r="D389" s="38">
        <v>439.09999999999997</v>
      </c>
      <c r="E389" s="38">
        <v>430.69999999999993</v>
      </c>
      <c r="F389" s="38">
        <v>416.54999999999995</v>
      </c>
      <c r="G389" s="38">
        <v>408.14999999999992</v>
      </c>
      <c r="H389" s="38">
        <v>453.24999999999994</v>
      </c>
      <c r="I389" s="38">
        <v>461.64999999999992</v>
      </c>
      <c r="J389" s="38">
        <v>475.79999999999995</v>
      </c>
      <c r="K389" s="31">
        <v>447.5</v>
      </c>
      <c r="L389" s="31">
        <v>424.95</v>
      </c>
      <c r="M389" s="31">
        <v>14.27805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1212.25</v>
      </c>
      <c r="D390" s="38">
        <v>1217.6333333333334</v>
      </c>
      <c r="E390" s="38">
        <v>1200.1166666666668</v>
      </c>
      <c r="F390" s="38">
        <v>1187.9833333333333</v>
      </c>
      <c r="G390" s="38">
        <v>1170.4666666666667</v>
      </c>
      <c r="H390" s="38">
        <v>1229.7666666666669</v>
      </c>
      <c r="I390" s="38">
        <v>1247.2833333333338</v>
      </c>
      <c r="J390" s="38">
        <v>1259.416666666667</v>
      </c>
      <c r="K390" s="31">
        <v>1235.1500000000001</v>
      </c>
      <c r="L390" s="31">
        <v>1205.5</v>
      </c>
      <c r="M390" s="31">
        <v>0.76114999999999999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162.1</v>
      </c>
      <c r="D391" s="38">
        <v>163.96666666666667</v>
      </c>
      <c r="E391" s="38">
        <v>159.23333333333335</v>
      </c>
      <c r="F391" s="38">
        <v>156.36666666666667</v>
      </c>
      <c r="G391" s="38">
        <v>151.63333333333335</v>
      </c>
      <c r="H391" s="38">
        <v>166.83333333333334</v>
      </c>
      <c r="I391" s="38">
        <v>171.56666666666663</v>
      </c>
      <c r="J391" s="38">
        <v>174.43333333333334</v>
      </c>
      <c r="K391" s="31">
        <v>168.7</v>
      </c>
      <c r="L391" s="31">
        <v>161.1</v>
      </c>
      <c r="M391" s="31">
        <v>77.434899999999999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977.45</v>
      </c>
      <c r="D392" s="38">
        <v>973.43333333333339</v>
      </c>
      <c r="E392" s="38">
        <v>967.01666666666677</v>
      </c>
      <c r="F392" s="38">
        <v>956.58333333333337</v>
      </c>
      <c r="G392" s="38">
        <v>950.16666666666674</v>
      </c>
      <c r="H392" s="38">
        <v>983.86666666666679</v>
      </c>
      <c r="I392" s="38">
        <v>990.2833333333333</v>
      </c>
      <c r="J392" s="38">
        <v>1000.7166666666668</v>
      </c>
      <c r="K392" s="31">
        <v>979.85</v>
      </c>
      <c r="L392" s="31">
        <v>963</v>
      </c>
      <c r="M392" s="31">
        <v>1.5210600000000001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542.35</v>
      </c>
      <c r="D393" s="38">
        <v>546.65</v>
      </c>
      <c r="E393" s="38">
        <v>536.29999999999995</v>
      </c>
      <c r="F393" s="38">
        <v>530.25</v>
      </c>
      <c r="G393" s="38">
        <v>519.9</v>
      </c>
      <c r="H393" s="38">
        <v>552.69999999999993</v>
      </c>
      <c r="I393" s="38">
        <v>563.05000000000007</v>
      </c>
      <c r="J393" s="38">
        <v>569.09999999999991</v>
      </c>
      <c r="K393" s="31">
        <v>557</v>
      </c>
      <c r="L393" s="31">
        <v>540.6</v>
      </c>
      <c r="M393" s="31">
        <v>23.739830000000001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194.55</v>
      </c>
      <c r="D394" s="38">
        <v>195.20000000000002</v>
      </c>
      <c r="E394" s="38">
        <v>193.50000000000003</v>
      </c>
      <c r="F394" s="38">
        <v>192.45000000000002</v>
      </c>
      <c r="G394" s="38">
        <v>190.75000000000003</v>
      </c>
      <c r="H394" s="38">
        <v>196.25000000000003</v>
      </c>
      <c r="I394" s="38">
        <v>197.95000000000002</v>
      </c>
      <c r="J394" s="38">
        <v>199.00000000000003</v>
      </c>
      <c r="K394" s="31">
        <v>196.9</v>
      </c>
      <c r="L394" s="31">
        <v>194.15</v>
      </c>
      <c r="M394" s="31">
        <v>2.0025499999999998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933.65</v>
      </c>
      <c r="D395" s="38">
        <v>935.54999999999984</v>
      </c>
      <c r="E395" s="38">
        <v>929.04999999999973</v>
      </c>
      <c r="F395" s="38">
        <v>924.44999999999993</v>
      </c>
      <c r="G395" s="38">
        <v>917.94999999999982</v>
      </c>
      <c r="H395" s="38">
        <v>940.14999999999964</v>
      </c>
      <c r="I395" s="38">
        <v>946.64999999999986</v>
      </c>
      <c r="J395" s="38">
        <v>951.24999999999955</v>
      </c>
      <c r="K395" s="31">
        <v>942.05</v>
      </c>
      <c r="L395" s="31">
        <v>930.95</v>
      </c>
      <c r="M395" s="31">
        <v>12.269640000000001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2276.4</v>
      </c>
      <c r="D396" s="38">
        <v>2301.5499999999997</v>
      </c>
      <c r="E396" s="38">
        <v>2240.3499999999995</v>
      </c>
      <c r="F396" s="38">
        <v>2204.2999999999997</v>
      </c>
      <c r="G396" s="38">
        <v>2143.0999999999995</v>
      </c>
      <c r="H396" s="38">
        <v>2337.5999999999995</v>
      </c>
      <c r="I396" s="38">
        <v>2398.7999999999993</v>
      </c>
      <c r="J396" s="38">
        <v>2434.8499999999995</v>
      </c>
      <c r="K396" s="31">
        <v>2362.75</v>
      </c>
      <c r="L396" s="31">
        <v>2265.5</v>
      </c>
      <c r="M396" s="31">
        <v>1.91903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1681.55</v>
      </c>
      <c r="D397" s="38">
        <v>1684.5166666666667</v>
      </c>
      <c r="E397" s="38">
        <v>1672.0333333333333</v>
      </c>
      <c r="F397" s="38">
        <v>1662.5166666666667</v>
      </c>
      <c r="G397" s="38">
        <v>1650.0333333333333</v>
      </c>
      <c r="H397" s="38">
        <v>1694.0333333333333</v>
      </c>
      <c r="I397" s="38">
        <v>1706.5166666666664</v>
      </c>
      <c r="J397" s="38">
        <v>1716.0333333333333</v>
      </c>
      <c r="K397" s="31">
        <v>1697</v>
      </c>
      <c r="L397" s="31">
        <v>1675</v>
      </c>
      <c r="M397" s="31">
        <v>0.86836000000000002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108.5</v>
      </c>
      <c r="D398" s="38">
        <v>109.61666666666667</v>
      </c>
      <c r="E398" s="38">
        <v>106.88333333333335</v>
      </c>
      <c r="F398" s="38">
        <v>105.26666666666668</v>
      </c>
      <c r="G398" s="38">
        <v>102.53333333333336</v>
      </c>
      <c r="H398" s="38">
        <v>111.23333333333335</v>
      </c>
      <c r="I398" s="38">
        <v>113.96666666666667</v>
      </c>
      <c r="J398" s="38">
        <v>115.58333333333334</v>
      </c>
      <c r="K398" s="31">
        <v>112.35</v>
      </c>
      <c r="L398" s="31">
        <v>108</v>
      </c>
      <c r="M398" s="31">
        <v>16.315660000000001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176</v>
      </c>
      <c r="D399" s="38">
        <v>175.35</v>
      </c>
      <c r="E399" s="38">
        <v>173.85</v>
      </c>
      <c r="F399" s="38">
        <v>171.7</v>
      </c>
      <c r="G399" s="38">
        <v>170.2</v>
      </c>
      <c r="H399" s="38">
        <v>177.5</v>
      </c>
      <c r="I399" s="38">
        <v>179</v>
      </c>
      <c r="J399" s="38">
        <v>181.15</v>
      </c>
      <c r="K399" s="31">
        <v>176.85</v>
      </c>
      <c r="L399" s="31">
        <v>173.2</v>
      </c>
      <c r="M399" s="31">
        <v>126.72504000000001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110.2</v>
      </c>
      <c r="D400" s="38">
        <v>110.23333333333333</v>
      </c>
      <c r="E400" s="38">
        <v>109.46666666666667</v>
      </c>
      <c r="F400" s="38">
        <v>108.73333333333333</v>
      </c>
      <c r="G400" s="38">
        <v>107.96666666666667</v>
      </c>
      <c r="H400" s="38">
        <v>110.96666666666667</v>
      </c>
      <c r="I400" s="38">
        <v>111.73333333333335</v>
      </c>
      <c r="J400" s="38">
        <v>112.46666666666667</v>
      </c>
      <c r="K400" s="31">
        <v>111</v>
      </c>
      <c r="L400" s="31">
        <v>109.5</v>
      </c>
      <c r="M400" s="31">
        <v>27.066189999999999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166.75</v>
      </c>
      <c r="D401" s="38">
        <v>165.31666666666666</v>
      </c>
      <c r="E401" s="38">
        <v>162.63333333333333</v>
      </c>
      <c r="F401" s="38">
        <v>158.51666666666665</v>
      </c>
      <c r="G401" s="38">
        <v>155.83333333333331</v>
      </c>
      <c r="H401" s="38">
        <v>169.43333333333334</v>
      </c>
      <c r="I401" s="38">
        <v>172.11666666666667</v>
      </c>
      <c r="J401" s="38">
        <v>176.23333333333335</v>
      </c>
      <c r="K401" s="31">
        <v>168</v>
      </c>
      <c r="L401" s="31">
        <v>161.19999999999999</v>
      </c>
      <c r="M401" s="31">
        <v>223.29032000000001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186.4</v>
      </c>
      <c r="D402" s="38">
        <v>187.29999999999998</v>
      </c>
      <c r="E402" s="38">
        <v>185.09999999999997</v>
      </c>
      <c r="F402" s="38">
        <v>183.79999999999998</v>
      </c>
      <c r="G402" s="38">
        <v>181.59999999999997</v>
      </c>
      <c r="H402" s="38">
        <v>188.59999999999997</v>
      </c>
      <c r="I402" s="38">
        <v>190.79999999999995</v>
      </c>
      <c r="J402" s="38">
        <v>192.09999999999997</v>
      </c>
      <c r="K402" s="31">
        <v>189.5</v>
      </c>
      <c r="L402" s="31">
        <v>186</v>
      </c>
      <c r="M402" s="31">
        <v>18.75112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900</v>
      </c>
      <c r="D403" s="38">
        <v>902.2833333333333</v>
      </c>
      <c r="E403" s="38">
        <v>893.86666666666656</v>
      </c>
      <c r="F403" s="38">
        <v>887.73333333333323</v>
      </c>
      <c r="G403" s="38">
        <v>879.31666666666649</v>
      </c>
      <c r="H403" s="38">
        <v>908.41666666666663</v>
      </c>
      <c r="I403" s="38">
        <v>916.83333333333337</v>
      </c>
      <c r="J403" s="38">
        <v>922.9666666666667</v>
      </c>
      <c r="K403" s="31">
        <v>910.7</v>
      </c>
      <c r="L403" s="31">
        <v>896.15</v>
      </c>
      <c r="M403" s="31">
        <v>0.6331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2529.5</v>
      </c>
      <c r="D404" s="38">
        <v>2521.7333333333336</v>
      </c>
      <c r="E404" s="38">
        <v>2505.6166666666672</v>
      </c>
      <c r="F404" s="38">
        <v>2481.7333333333336</v>
      </c>
      <c r="G404" s="38">
        <v>2465.6166666666672</v>
      </c>
      <c r="H404" s="38">
        <v>2545.6166666666672</v>
      </c>
      <c r="I404" s="38">
        <v>2561.733333333334</v>
      </c>
      <c r="J404" s="38">
        <v>2585.6166666666672</v>
      </c>
      <c r="K404" s="31">
        <v>2537.85</v>
      </c>
      <c r="L404" s="31">
        <v>2497.85</v>
      </c>
      <c r="M404" s="31">
        <v>52.398719999999997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43.2</v>
      </c>
      <c r="D405" s="38">
        <v>43.266666666666673</v>
      </c>
      <c r="E405" s="38">
        <v>42.933333333333344</v>
      </c>
      <c r="F405" s="38">
        <v>42.666666666666671</v>
      </c>
      <c r="G405" s="38">
        <v>42.333333333333343</v>
      </c>
      <c r="H405" s="38">
        <v>43.533333333333346</v>
      </c>
      <c r="I405" s="38">
        <v>43.866666666666674</v>
      </c>
      <c r="J405" s="38">
        <v>44.133333333333347</v>
      </c>
      <c r="K405" s="31">
        <v>43.6</v>
      </c>
      <c r="L405" s="31">
        <v>43</v>
      </c>
      <c r="M405" s="31">
        <v>45.259700000000002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657.7</v>
      </c>
      <c r="D406" s="38">
        <v>662.23333333333335</v>
      </c>
      <c r="E406" s="38">
        <v>650.4666666666667</v>
      </c>
      <c r="F406" s="38">
        <v>643.23333333333335</v>
      </c>
      <c r="G406" s="38">
        <v>631.4666666666667</v>
      </c>
      <c r="H406" s="38">
        <v>669.4666666666667</v>
      </c>
      <c r="I406" s="38">
        <v>681.23333333333335</v>
      </c>
      <c r="J406" s="38">
        <v>688.4666666666667</v>
      </c>
      <c r="K406" s="31">
        <v>674</v>
      </c>
      <c r="L406" s="31">
        <v>655</v>
      </c>
      <c r="M406" s="31">
        <v>5.1173700000000002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378.2</v>
      </c>
      <c r="D407" s="38">
        <v>380.0333333333333</v>
      </c>
      <c r="E407" s="38">
        <v>374.91666666666663</v>
      </c>
      <c r="F407" s="38">
        <v>371.63333333333333</v>
      </c>
      <c r="G407" s="38">
        <v>366.51666666666665</v>
      </c>
      <c r="H407" s="38">
        <v>383.31666666666661</v>
      </c>
      <c r="I407" s="38">
        <v>388.43333333333328</v>
      </c>
      <c r="J407" s="38">
        <v>391.71666666666658</v>
      </c>
      <c r="K407" s="31">
        <v>385.15</v>
      </c>
      <c r="L407" s="31">
        <v>376.75</v>
      </c>
      <c r="M407" s="31">
        <v>3.3643399999999999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867.25</v>
      </c>
      <c r="D408" s="38">
        <v>863.04999999999984</v>
      </c>
      <c r="E408" s="38">
        <v>846.49999999999966</v>
      </c>
      <c r="F408" s="38">
        <v>825.74999999999977</v>
      </c>
      <c r="G408" s="38">
        <v>809.19999999999959</v>
      </c>
      <c r="H408" s="38">
        <v>883.79999999999973</v>
      </c>
      <c r="I408" s="38">
        <v>900.34999999999991</v>
      </c>
      <c r="J408" s="38">
        <v>921.0999999999998</v>
      </c>
      <c r="K408" s="31">
        <v>879.6</v>
      </c>
      <c r="L408" s="31">
        <v>842.3</v>
      </c>
      <c r="M408" s="31">
        <v>1.0550600000000001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1590.6</v>
      </c>
      <c r="D409" s="38">
        <v>1599.55</v>
      </c>
      <c r="E409" s="38">
        <v>1577.1</v>
      </c>
      <c r="F409" s="38">
        <v>1563.6</v>
      </c>
      <c r="G409" s="38">
        <v>1541.1499999999999</v>
      </c>
      <c r="H409" s="38">
        <v>1613.05</v>
      </c>
      <c r="I409" s="38">
        <v>1635.5000000000002</v>
      </c>
      <c r="J409" s="38">
        <v>1649</v>
      </c>
      <c r="K409" s="31">
        <v>1622</v>
      </c>
      <c r="L409" s="31">
        <v>1586.05</v>
      </c>
      <c r="M409" s="31">
        <v>1.4214500000000001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41.9</v>
      </c>
      <c r="D410" s="38">
        <v>42.216666666666661</v>
      </c>
      <c r="E410" s="38">
        <v>41.23333333333332</v>
      </c>
      <c r="F410" s="38">
        <v>40.566666666666656</v>
      </c>
      <c r="G410" s="38">
        <v>39.583333333333314</v>
      </c>
      <c r="H410" s="38">
        <v>42.883333333333326</v>
      </c>
      <c r="I410" s="38">
        <v>43.86666666666666</v>
      </c>
      <c r="J410" s="38">
        <v>44.533333333333331</v>
      </c>
      <c r="K410" s="31">
        <v>43.2</v>
      </c>
      <c r="L410" s="31">
        <v>41.55</v>
      </c>
      <c r="M410" s="31">
        <v>28.144970000000001</v>
      </c>
      <c r="N410" s="1"/>
      <c r="O410" s="1"/>
    </row>
    <row r="411" spans="1:15" ht="12.75" customHeight="1">
      <c r="A411" s="33">
        <v>401</v>
      </c>
      <c r="B411" s="58" t="s">
        <v>1118</v>
      </c>
      <c r="C411" s="31">
        <v>564.65</v>
      </c>
      <c r="D411" s="38">
        <v>561.2166666666667</v>
      </c>
      <c r="E411" s="38">
        <v>550.43333333333339</v>
      </c>
      <c r="F411" s="38">
        <v>536.2166666666667</v>
      </c>
      <c r="G411" s="38">
        <v>525.43333333333339</v>
      </c>
      <c r="H411" s="38">
        <v>575.43333333333339</v>
      </c>
      <c r="I411" s="38">
        <v>586.2166666666667</v>
      </c>
      <c r="J411" s="38">
        <v>600.43333333333339</v>
      </c>
      <c r="K411" s="31">
        <v>572</v>
      </c>
      <c r="L411" s="31">
        <v>547</v>
      </c>
      <c r="M411" s="31">
        <v>0.40140999999999999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123</v>
      </c>
      <c r="D412" s="38">
        <v>123.51666666666667</v>
      </c>
      <c r="E412" s="38">
        <v>122.18333333333334</v>
      </c>
      <c r="F412" s="38">
        <v>121.36666666666667</v>
      </c>
      <c r="G412" s="38">
        <v>120.03333333333335</v>
      </c>
      <c r="H412" s="38">
        <v>124.33333333333333</v>
      </c>
      <c r="I412" s="38">
        <v>125.66666666666667</v>
      </c>
      <c r="J412" s="38">
        <v>126.48333333333332</v>
      </c>
      <c r="K412" s="31">
        <v>124.85</v>
      </c>
      <c r="L412" s="31">
        <v>122.7</v>
      </c>
      <c r="M412" s="31">
        <v>61.209350000000001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85.2</v>
      </c>
      <c r="D413" s="38">
        <v>85.45</v>
      </c>
      <c r="E413" s="38">
        <v>84.850000000000009</v>
      </c>
      <c r="F413" s="38">
        <v>84.5</v>
      </c>
      <c r="G413" s="38">
        <v>83.9</v>
      </c>
      <c r="H413" s="38">
        <v>85.800000000000011</v>
      </c>
      <c r="I413" s="38">
        <v>86.4</v>
      </c>
      <c r="J413" s="38">
        <v>86.750000000000014</v>
      </c>
      <c r="K413" s="31">
        <v>86.05</v>
      </c>
      <c r="L413" s="31">
        <v>85.1</v>
      </c>
      <c r="M413" s="31">
        <v>115.45483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6910.4</v>
      </c>
      <c r="D414" s="38">
        <v>6913.2833333333328</v>
      </c>
      <c r="E414" s="38">
        <v>6857.1166666666659</v>
      </c>
      <c r="F414" s="38">
        <v>6803.833333333333</v>
      </c>
      <c r="G414" s="38">
        <v>6747.6666666666661</v>
      </c>
      <c r="H414" s="38">
        <v>6966.5666666666657</v>
      </c>
      <c r="I414" s="38">
        <v>7022.7333333333336</v>
      </c>
      <c r="J414" s="38">
        <v>7076.0166666666655</v>
      </c>
      <c r="K414" s="31">
        <v>6969.45</v>
      </c>
      <c r="L414" s="31">
        <v>6860</v>
      </c>
      <c r="M414" s="31">
        <v>0.23028999999999999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1415.65</v>
      </c>
      <c r="D415" s="38">
        <v>1421.5</v>
      </c>
      <c r="E415" s="38">
        <v>1394.15</v>
      </c>
      <c r="F415" s="38">
        <v>1372.65</v>
      </c>
      <c r="G415" s="38">
        <v>1345.3000000000002</v>
      </c>
      <c r="H415" s="38">
        <v>1443</v>
      </c>
      <c r="I415" s="38">
        <v>1470.35</v>
      </c>
      <c r="J415" s="38">
        <v>1491.85</v>
      </c>
      <c r="K415" s="31">
        <v>1448.85</v>
      </c>
      <c r="L415" s="31">
        <v>1400</v>
      </c>
      <c r="M415" s="31">
        <v>3.57429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856.65</v>
      </c>
      <c r="D416" s="38">
        <v>861.0333333333333</v>
      </c>
      <c r="E416" s="38">
        <v>847.36666666666656</v>
      </c>
      <c r="F416" s="38">
        <v>838.08333333333326</v>
      </c>
      <c r="G416" s="38">
        <v>824.41666666666652</v>
      </c>
      <c r="H416" s="38">
        <v>870.31666666666661</v>
      </c>
      <c r="I416" s="38">
        <v>883.98333333333335</v>
      </c>
      <c r="J416" s="38">
        <v>893.26666666666665</v>
      </c>
      <c r="K416" s="31">
        <v>874.7</v>
      </c>
      <c r="L416" s="31">
        <v>851.75</v>
      </c>
      <c r="M416" s="31">
        <v>13.68427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1299.9000000000001</v>
      </c>
      <c r="D417" s="38">
        <v>1299.1666666666667</v>
      </c>
      <c r="E417" s="38">
        <v>1285.7333333333336</v>
      </c>
      <c r="F417" s="38">
        <v>1271.5666666666668</v>
      </c>
      <c r="G417" s="38">
        <v>1258.1333333333337</v>
      </c>
      <c r="H417" s="38">
        <v>1313.3333333333335</v>
      </c>
      <c r="I417" s="38">
        <v>1326.7666666666664</v>
      </c>
      <c r="J417" s="38">
        <v>1340.9333333333334</v>
      </c>
      <c r="K417" s="31">
        <v>1312.6</v>
      </c>
      <c r="L417" s="31">
        <v>1285</v>
      </c>
      <c r="M417" s="31">
        <v>22.455749999999998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569.79999999999995</v>
      </c>
      <c r="D418" s="38">
        <v>570.7833333333333</v>
      </c>
      <c r="E418" s="38">
        <v>567.56666666666661</v>
      </c>
      <c r="F418" s="38">
        <v>565.33333333333326</v>
      </c>
      <c r="G418" s="38">
        <v>562.11666666666656</v>
      </c>
      <c r="H418" s="38">
        <v>573.01666666666665</v>
      </c>
      <c r="I418" s="38">
        <v>576.23333333333335</v>
      </c>
      <c r="J418" s="38">
        <v>578.4666666666667</v>
      </c>
      <c r="K418" s="31">
        <v>574</v>
      </c>
      <c r="L418" s="31">
        <v>568.54999999999995</v>
      </c>
      <c r="M418" s="31">
        <v>180.28934000000001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3087.4</v>
      </c>
      <c r="D419" s="38">
        <v>3078.8000000000006</v>
      </c>
      <c r="E419" s="38">
        <v>3048.6500000000015</v>
      </c>
      <c r="F419" s="38">
        <v>3009.900000000001</v>
      </c>
      <c r="G419" s="38">
        <v>2979.7500000000018</v>
      </c>
      <c r="H419" s="38">
        <v>3117.5500000000011</v>
      </c>
      <c r="I419" s="38">
        <v>3147.7</v>
      </c>
      <c r="J419" s="38">
        <v>3186.4500000000007</v>
      </c>
      <c r="K419" s="31">
        <v>3108.95</v>
      </c>
      <c r="L419" s="31">
        <v>3040.05</v>
      </c>
      <c r="M419" s="31">
        <v>1.17502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553.15</v>
      </c>
      <c r="D420" s="38">
        <v>555.68333333333328</v>
      </c>
      <c r="E420" s="38">
        <v>547.46666666666658</v>
      </c>
      <c r="F420" s="38">
        <v>541.7833333333333</v>
      </c>
      <c r="G420" s="38">
        <v>533.56666666666661</v>
      </c>
      <c r="H420" s="38">
        <v>561.36666666666656</v>
      </c>
      <c r="I420" s="38">
        <v>569.58333333333326</v>
      </c>
      <c r="J420" s="38">
        <v>575.26666666666654</v>
      </c>
      <c r="K420" s="31">
        <v>563.9</v>
      </c>
      <c r="L420" s="31">
        <v>550</v>
      </c>
      <c r="M420" s="31">
        <v>1.91703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794</v>
      </c>
      <c r="D421" s="38">
        <v>795.65</v>
      </c>
      <c r="E421" s="38">
        <v>784.34999999999991</v>
      </c>
      <c r="F421" s="38">
        <v>774.69999999999993</v>
      </c>
      <c r="G421" s="38">
        <v>763.39999999999986</v>
      </c>
      <c r="H421" s="38">
        <v>805.3</v>
      </c>
      <c r="I421" s="38">
        <v>816.59999999999991</v>
      </c>
      <c r="J421" s="38">
        <v>826.25</v>
      </c>
      <c r="K421" s="31">
        <v>806.95</v>
      </c>
      <c r="L421" s="31">
        <v>786</v>
      </c>
      <c r="M421" s="31">
        <v>0.83386000000000005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24053.4</v>
      </c>
      <c r="D422" s="38">
        <v>24060.350000000002</v>
      </c>
      <c r="E422" s="38">
        <v>23820.750000000004</v>
      </c>
      <c r="F422" s="38">
        <v>23588.100000000002</v>
      </c>
      <c r="G422" s="38">
        <v>23348.500000000004</v>
      </c>
      <c r="H422" s="38">
        <v>24293.000000000004</v>
      </c>
      <c r="I422" s="38">
        <v>24532.600000000002</v>
      </c>
      <c r="J422" s="38">
        <v>24765.250000000004</v>
      </c>
      <c r="K422" s="31">
        <v>24299.95</v>
      </c>
      <c r="L422" s="31">
        <v>23827.7</v>
      </c>
      <c r="M422" s="31">
        <v>0.71538000000000002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1701</v>
      </c>
      <c r="D423" s="38">
        <v>1702.8333333333333</v>
      </c>
      <c r="E423" s="38">
        <v>1687.3166666666666</v>
      </c>
      <c r="F423" s="38">
        <v>1673.6333333333334</v>
      </c>
      <c r="G423" s="38">
        <v>1658.1166666666668</v>
      </c>
      <c r="H423" s="38">
        <v>1716.5166666666664</v>
      </c>
      <c r="I423" s="38">
        <v>1732.0333333333333</v>
      </c>
      <c r="J423" s="38">
        <v>1745.7166666666662</v>
      </c>
      <c r="K423" s="31">
        <v>1718.35</v>
      </c>
      <c r="L423" s="31">
        <v>1689.15</v>
      </c>
      <c r="M423" s="31">
        <v>18.11702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364.35</v>
      </c>
      <c r="D424" s="38">
        <v>366.89999999999992</v>
      </c>
      <c r="E424" s="38">
        <v>359.84999999999985</v>
      </c>
      <c r="F424" s="38">
        <v>355.34999999999991</v>
      </c>
      <c r="G424" s="38">
        <v>348.29999999999984</v>
      </c>
      <c r="H424" s="38">
        <v>371.39999999999986</v>
      </c>
      <c r="I424" s="38">
        <v>378.44999999999993</v>
      </c>
      <c r="J424" s="38">
        <v>382.94999999999987</v>
      </c>
      <c r="K424" s="31">
        <v>373.95</v>
      </c>
      <c r="L424" s="31">
        <v>362.4</v>
      </c>
      <c r="M424" s="31">
        <v>4.5023400000000002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3764.75</v>
      </c>
      <c r="D425" s="38">
        <v>3742.8833333333337</v>
      </c>
      <c r="E425" s="38">
        <v>3704.1666666666674</v>
      </c>
      <c r="F425" s="38">
        <v>3643.5833333333339</v>
      </c>
      <c r="G425" s="38">
        <v>3604.8666666666677</v>
      </c>
      <c r="H425" s="38">
        <v>3803.4666666666672</v>
      </c>
      <c r="I425" s="38">
        <v>3842.1833333333334</v>
      </c>
      <c r="J425" s="38">
        <v>3902.7666666666669</v>
      </c>
      <c r="K425" s="31">
        <v>3781.6</v>
      </c>
      <c r="L425" s="31">
        <v>3682.3</v>
      </c>
      <c r="M425" s="31">
        <v>4.3509399999999996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40.549999999999997</v>
      </c>
      <c r="D426" s="38">
        <v>40.9</v>
      </c>
      <c r="E426" s="38">
        <v>39.9</v>
      </c>
      <c r="F426" s="38">
        <v>39.25</v>
      </c>
      <c r="G426" s="38">
        <v>38.25</v>
      </c>
      <c r="H426" s="38">
        <v>41.55</v>
      </c>
      <c r="I426" s="38">
        <v>42.55</v>
      </c>
      <c r="J426" s="38">
        <v>43.199999999999996</v>
      </c>
      <c r="K426" s="31">
        <v>41.9</v>
      </c>
      <c r="L426" s="31">
        <v>40.25</v>
      </c>
      <c r="M426" s="31">
        <v>153.09179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4995.1000000000004</v>
      </c>
      <c r="D427" s="38">
        <v>4999.9666666666672</v>
      </c>
      <c r="E427" s="38">
        <v>4949.1333333333341</v>
      </c>
      <c r="F427" s="38">
        <v>4903.166666666667</v>
      </c>
      <c r="G427" s="38">
        <v>4852.3333333333339</v>
      </c>
      <c r="H427" s="38">
        <v>5045.9333333333343</v>
      </c>
      <c r="I427" s="38">
        <v>5096.7666666666664</v>
      </c>
      <c r="J427" s="38">
        <v>5142.7333333333345</v>
      </c>
      <c r="K427" s="31">
        <v>5050.8</v>
      </c>
      <c r="L427" s="31">
        <v>4954</v>
      </c>
      <c r="M427" s="31">
        <v>0.20169999999999999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531.85</v>
      </c>
      <c r="D428" s="38">
        <v>531.5</v>
      </c>
      <c r="E428" s="38">
        <v>527.35</v>
      </c>
      <c r="F428" s="38">
        <v>522.85</v>
      </c>
      <c r="G428" s="38">
        <v>518.70000000000005</v>
      </c>
      <c r="H428" s="38">
        <v>536</v>
      </c>
      <c r="I428" s="38">
        <v>540.15000000000009</v>
      </c>
      <c r="J428" s="38">
        <v>544.65</v>
      </c>
      <c r="K428" s="31">
        <v>535.65</v>
      </c>
      <c r="L428" s="31">
        <v>527</v>
      </c>
      <c r="M428" s="31">
        <v>3.2867799999999998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3843</v>
      </c>
      <c r="D429" s="38">
        <v>3806.0666666666671</v>
      </c>
      <c r="E429" s="38">
        <v>3762.1333333333341</v>
      </c>
      <c r="F429" s="38">
        <v>3681.2666666666669</v>
      </c>
      <c r="G429" s="38">
        <v>3637.3333333333339</v>
      </c>
      <c r="H429" s="38">
        <v>3886.9333333333343</v>
      </c>
      <c r="I429" s="38">
        <v>3930.8666666666677</v>
      </c>
      <c r="J429" s="38">
        <v>4011.7333333333345</v>
      </c>
      <c r="K429" s="31">
        <v>3850</v>
      </c>
      <c r="L429" s="31">
        <v>3725.2</v>
      </c>
      <c r="M429" s="31">
        <v>2.4005000000000001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514.9</v>
      </c>
      <c r="D430" s="38">
        <v>519.31666666666672</v>
      </c>
      <c r="E430" s="38">
        <v>508.78333333333342</v>
      </c>
      <c r="F430" s="38">
        <v>502.66666666666674</v>
      </c>
      <c r="G430" s="38">
        <v>492.13333333333344</v>
      </c>
      <c r="H430" s="38">
        <v>525.43333333333339</v>
      </c>
      <c r="I430" s="38">
        <v>535.9666666666667</v>
      </c>
      <c r="J430" s="38">
        <v>542.08333333333337</v>
      </c>
      <c r="K430" s="31">
        <v>529.85</v>
      </c>
      <c r="L430" s="31">
        <v>513.20000000000005</v>
      </c>
      <c r="M430" s="31">
        <v>18.429349999999999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1014</v>
      </c>
      <c r="D431" s="38">
        <v>1014.7333333333332</v>
      </c>
      <c r="E431" s="38">
        <v>999.46666666666647</v>
      </c>
      <c r="F431" s="38">
        <v>984.93333333333328</v>
      </c>
      <c r="G431" s="38">
        <v>969.66666666666652</v>
      </c>
      <c r="H431" s="38">
        <v>1029.2666666666664</v>
      </c>
      <c r="I431" s="38">
        <v>1044.5333333333331</v>
      </c>
      <c r="J431" s="38">
        <v>1059.0666666666664</v>
      </c>
      <c r="K431" s="31">
        <v>1030</v>
      </c>
      <c r="L431" s="31">
        <v>1000.2</v>
      </c>
      <c r="M431" s="31">
        <v>1.33687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207.4</v>
      </c>
      <c r="D432" s="38">
        <v>209.01666666666665</v>
      </c>
      <c r="E432" s="38">
        <v>205.0333333333333</v>
      </c>
      <c r="F432" s="38">
        <v>202.66666666666666</v>
      </c>
      <c r="G432" s="38">
        <v>198.68333333333331</v>
      </c>
      <c r="H432" s="38">
        <v>211.3833333333333</v>
      </c>
      <c r="I432" s="38">
        <v>215.36666666666665</v>
      </c>
      <c r="J432" s="38">
        <v>217.73333333333329</v>
      </c>
      <c r="K432" s="31">
        <v>213</v>
      </c>
      <c r="L432" s="31">
        <v>206.65</v>
      </c>
      <c r="M432" s="31">
        <v>6.0611300000000004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2308.1</v>
      </c>
      <c r="D433" s="38">
        <v>2313.0333333333333</v>
      </c>
      <c r="E433" s="38">
        <v>2294.0666666666666</v>
      </c>
      <c r="F433" s="38">
        <v>2280.0333333333333</v>
      </c>
      <c r="G433" s="38">
        <v>2261.0666666666666</v>
      </c>
      <c r="H433" s="38">
        <v>2327.0666666666666</v>
      </c>
      <c r="I433" s="38">
        <v>2346.0333333333328</v>
      </c>
      <c r="J433" s="38">
        <v>2360.0666666666666</v>
      </c>
      <c r="K433" s="31">
        <v>2332</v>
      </c>
      <c r="L433" s="31">
        <v>2299</v>
      </c>
      <c r="M433" s="31">
        <v>5.2758700000000003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570.75</v>
      </c>
      <c r="D434" s="38">
        <v>568.06666666666672</v>
      </c>
      <c r="E434" s="38">
        <v>562.13333333333344</v>
      </c>
      <c r="F434" s="38">
        <v>553.51666666666677</v>
      </c>
      <c r="G434" s="38">
        <v>547.58333333333348</v>
      </c>
      <c r="H434" s="38">
        <v>576.68333333333339</v>
      </c>
      <c r="I434" s="38">
        <v>582.61666666666656</v>
      </c>
      <c r="J434" s="38">
        <v>591.23333333333335</v>
      </c>
      <c r="K434" s="31">
        <v>574</v>
      </c>
      <c r="L434" s="31">
        <v>559.45000000000005</v>
      </c>
      <c r="M434" s="31">
        <v>18.682950000000002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146.44999999999999</v>
      </c>
      <c r="D435" s="38">
        <v>147.20000000000002</v>
      </c>
      <c r="E435" s="38">
        <v>145.50000000000003</v>
      </c>
      <c r="F435" s="38">
        <v>144.55000000000001</v>
      </c>
      <c r="G435" s="38">
        <v>142.85000000000002</v>
      </c>
      <c r="H435" s="38">
        <v>148.15000000000003</v>
      </c>
      <c r="I435" s="38">
        <v>149.85000000000002</v>
      </c>
      <c r="J435" s="38">
        <v>150.80000000000004</v>
      </c>
      <c r="K435" s="31">
        <v>148.9</v>
      </c>
      <c r="L435" s="31">
        <v>146.25</v>
      </c>
      <c r="M435" s="31">
        <v>6.4337200000000001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440.05</v>
      </c>
      <c r="D436" s="38">
        <v>438.91666666666669</v>
      </c>
      <c r="E436" s="38">
        <v>435.83333333333337</v>
      </c>
      <c r="F436" s="38">
        <v>431.61666666666667</v>
      </c>
      <c r="G436" s="38">
        <v>428.53333333333336</v>
      </c>
      <c r="H436" s="38">
        <v>443.13333333333338</v>
      </c>
      <c r="I436" s="38">
        <v>446.21666666666675</v>
      </c>
      <c r="J436" s="38">
        <v>450.43333333333339</v>
      </c>
      <c r="K436" s="31">
        <v>442</v>
      </c>
      <c r="L436" s="31">
        <v>434.7</v>
      </c>
      <c r="M436" s="31">
        <v>3.30307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2613.75</v>
      </c>
      <c r="D437" s="38">
        <v>2610.75</v>
      </c>
      <c r="E437" s="38">
        <v>2596.5</v>
      </c>
      <c r="F437" s="38">
        <v>2579.25</v>
      </c>
      <c r="G437" s="38">
        <v>2565</v>
      </c>
      <c r="H437" s="38">
        <v>2628</v>
      </c>
      <c r="I437" s="38">
        <v>2642.25</v>
      </c>
      <c r="J437" s="38">
        <v>2659.5</v>
      </c>
      <c r="K437" s="31">
        <v>2625</v>
      </c>
      <c r="L437" s="31">
        <v>2593.5</v>
      </c>
      <c r="M437" s="31">
        <v>0.29208000000000001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1213.8499999999999</v>
      </c>
      <c r="D438" s="38">
        <v>1206.8166666666666</v>
      </c>
      <c r="E438" s="38">
        <v>1197.5833333333333</v>
      </c>
      <c r="F438" s="38">
        <v>1181.3166666666666</v>
      </c>
      <c r="G438" s="38">
        <v>1172.0833333333333</v>
      </c>
      <c r="H438" s="38">
        <v>1223.0833333333333</v>
      </c>
      <c r="I438" s="38">
        <v>1232.3166666666668</v>
      </c>
      <c r="J438" s="38">
        <v>1248.5833333333333</v>
      </c>
      <c r="K438" s="31">
        <v>1216.05</v>
      </c>
      <c r="L438" s="31">
        <v>1190.55</v>
      </c>
      <c r="M438" s="31">
        <v>2.9171200000000002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1021.8</v>
      </c>
      <c r="D439" s="38">
        <v>1014.1166666666667</v>
      </c>
      <c r="E439" s="38">
        <v>1002.6833333333334</v>
      </c>
      <c r="F439" s="38">
        <v>983.56666666666672</v>
      </c>
      <c r="G439" s="38">
        <v>972.13333333333344</v>
      </c>
      <c r="H439" s="38">
        <v>1033.2333333333333</v>
      </c>
      <c r="I439" s="38">
        <v>1044.6666666666665</v>
      </c>
      <c r="J439" s="38">
        <v>1063.7833333333333</v>
      </c>
      <c r="K439" s="31">
        <v>1025.55</v>
      </c>
      <c r="L439" s="31">
        <v>995</v>
      </c>
      <c r="M439" s="31">
        <v>52.963299999999997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281.75</v>
      </c>
      <c r="D440" s="38">
        <v>281.18333333333334</v>
      </c>
      <c r="E440" s="38">
        <v>279.7166666666667</v>
      </c>
      <c r="F440" s="38">
        <v>277.68333333333334</v>
      </c>
      <c r="G440" s="38">
        <v>276.2166666666667</v>
      </c>
      <c r="H440" s="38">
        <v>283.2166666666667</v>
      </c>
      <c r="I440" s="38">
        <v>284.68333333333328</v>
      </c>
      <c r="J440" s="38">
        <v>286.7166666666667</v>
      </c>
      <c r="K440" s="31">
        <v>282.64999999999998</v>
      </c>
      <c r="L440" s="31">
        <v>279.14999999999998</v>
      </c>
      <c r="M440" s="31">
        <v>2.4672700000000001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435.1</v>
      </c>
      <c r="D441" s="38">
        <v>435.73333333333335</v>
      </c>
      <c r="E441" s="38">
        <v>431.86666666666667</v>
      </c>
      <c r="F441" s="38">
        <v>428.63333333333333</v>
      </c>
      <c r="G441" s="38">
        <v>424.76666666666665</v>
      </c>
      <c r="H441" s="38">
        <v>438.9666666666667</v>
      </c>
      <c r="I441" s="38">
        <v>442.83333333333337</v>
      </c>
      <c r="J441" s="38">
        <v>446.06666666666672</v>
      </c>
      <c r="K441" s="31">
        <v>439.6</v>
      </c>
      <c r="L441" s="31">
        <v>432.5</v>
      </c>
      <c r="M441" s="31">
        <v>4.07796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391.65</v>
      </c>
      <c r="D442" s="38">
        <v>394.05</v>
      </c>
      <c r="E442" s="38">
        <v>388</v>
      </c>
      <c r="F442" s="38">
        <v>384.34999999999997</v>
      </c>
      <c r="G442" s="38">
        <v>378.29999999999995</v>
      </c>
      <c r="H442" s="38">
        <v>397.70000000000005</v>
      </c>
      <c r="I442" s="38">
        <v>403.75000000000011</v>
      </c>
      <c r="J442" s="38">
        <v>407.40000000000009</v>
      </c>
      <c r="K442" s="31">
        <v>400.1</v>
      </c>
      <c r="L442" s="31">
        <v>390.4</v>
      </c>
      <c r="M442" s="31">
        <v>0.84313000000000005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3102</v>
      </c>
      <c r="D443" s="38">
        <v>3105.0500000000006</v>
      </c>
      <c r="E443" s="38">
        <v>3067.7500000000014</v>
      </c>
      <c r="F443" s="38">
        <v>3033.5000000000009</v>
      </c>
      <c r="G443" s="38">
        <v>2996.2000000000016</v>
      </c>
      <c r="H443" s="38">
        <v>3139.3000000000011</v>
      </c>
      <c r="I443" s="38">
        <v>3176.6000000000004</v>
      </c>
      <c r="J443" s="38">
        <v>3210.8500000000008</v>
      </c>
      <c r="K443" s="31">
        <v>3142.35</v>
      </c>
      <c r="L443" s="31">
        <v>3070.8</v>
      </c>
      <c r="M443" s="31">
        <v>1.6945600000000001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488.8</v>
      </c>
      <c r="D444" s="38">
        <v>488.41666666666669</v>
      </c>
      <c r="E444" s="38">
        <v>486.38333333333338</v>
      </c>
      <c r="F444" s="38">
        <v>483.9666666666667</v>
      </c>
      <c r="G444" s="38">
        <v>481.93333333333339</v>
      </c>
      <c r="H444" s="38">
        <v>490.83333333333337</v>
      </c>
      <c r="I444" s="38">
        <v>492.86666666666667</v>
      </c>
      <c r="J444" s="38">
        <v>495.28333333333336</v>
      </c>
      <c r="K444" s="31">
        <v>490.45</v>
      </c>
      <c r="L444" s="31">
        <v>486</v>
      </c>
      <c r="M444" s="31">
        <v>1.05982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14.75</v>
      </c>
      <c r="D445" s="38">
        <v>14.65</v>
      </c>
      <c r="E445" s="38">
        <v>14.3</v>
      </c>
      <c r="F445" s="38">
        <v>13.85</v>
      </c>
      <c r="G445" s="38">
        <v>13.5</v>
      </c>
      <c r="H445" s="38">
        <v>15.100000000000001</v>
      </c>
      <c r="I445" s="38">
        <v>15.45</v>
      </c>
      <c r="J445" s="38">
        <v>15.900000000000002</v>
      </c>
      <c r="K445" s="31">
        <v>15</v>
      </c>
      <c r="L445" s="31">
        <v>14.2</v>
      </c>
      <c r="M445" s="31">
        <v>2043.57357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257.2</v>
      </c>
      <c r="D446" s="38">
        <v>260.5</v>
      </c>
      <c r="E446" s="38">
        <v>250.7</v>
      </c>
      <c r="F446" s="38">
        <v>244.2</v>
      </c>
      <c r="G446" s="38">
        <v>234.39999999999998</v>
      </c>
      <c r="H446" s="38">
        <v>267</v>
      </c>
      <c r="I446" s="38">
        <v>276.79999999999995</v>
      </c>
      <c r="J446" s="38">
        <v>283.3</v>
      </c>
      <c r="K446" s="31">
        <v>270.3</v>
      </c>
      <c r="L446" s="31">
        <v>254</v>
      </c>
      <c r="M446" s="31">
        <v>22.478750000000002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289.55</v>
      </c>
      <c r="D447" s="38">
        <v>291.16666666666669</v>
      </c>
      <c r="E447" s="38">
        <v>286.43333333333339</v>
      </c>
      <c r="F447" s="38">
        <v>283.31666666666672</v>
      </c>
      <c r="G447" s="38">
        <v>278.58333333333343</v>
      </c>
      <c r="H447" s="38">
        <v>294.28333333333336</v>
      </c>
      <c r="I447" s="38">
        <v>299.01666666666659</v>
      </c>
      <c r="J447" s="38">
        <v>302.13333333333333</v>
      </c>
      <c r="K447" s="31">
        <v>295.89999999999998</v>
      </c>
      <c r="L447" s="31">
        <v>288.05</v>
      </c>
      <c r="M447" s="31">
        <v>4.4507199999999996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759.6</v>
      </c>
      <c r="D448" s="38">
        <v>755.58333333333337</v>
      </c>
      <c r="E448" s="38">
        <v>728.06666666666672</v>
      </c>
      <c r="F448" s="38">
        <v>696.5333333333333</v>
      </c>
      <c r="G448" s="38">
        <v>669.01666666666665</v>
      </c>
      <c r="H448" s="38">
        <v>787.11666666666679</v>
      </c>
      <c r="I448" s="38">
        <v>814.63333333333344</v>
      </c>
      <c r="J448" s="38">
        <v>846.16666666666686</v>
      </c>
      <c r="K448" s="31">
        <v>783.1</v>
      </c>
      <c r="L448" s="31">
        <v>724.05</v>
      </c>
      <c r="M448" s="31">
        <v>13.712820000000001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1029.4000000000001</v>
      </c>
      <c r="D449" s="38">
        <v>1025.1333333333334</v>
      </c>
      <c r="E449" s="38">
        <v>1007.2666666666669</v>
      </c>
      <c r="F449" s="38">
        <v>985.13333333333344</v>
      </c>
      <c r="G449" s="38">
        <v>967.26666666666688</v>
      </c>
      <c r="H449" s="38">
        <v>1047.2666666666669</v>
      </c>
      <c r="I449" s="38">
        <v>1065.1333333333332</v>
      </c>
      <c r="J449" s="38">
        <v>1087.2666666666669</v>
      </c>
      <c r="K449" s="31">
        <v>1043</v>
      </c>
      <c r="L449" s="31">
        <v>1003</v>
      </c>
      <c r="M449" s="31">
        <v>9.9862599999999997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996.25</v>
      </c>
      <c r="D450" s="38">
        <v>1001.65</v>
      </c>
      <c r="E450" s="38">
        <v>987.65</v>
      </c>
      <c r="F450" s="38">
        <v>979.05</v>
      </c>
      <c r="G450" s="38">
        <v>965.05</v>
      </c>
      <c r="H450" s="38">
        <v>1010.25</v>
      </c>
      <c r="I450" s="38">
        <v>1024.25</v>
      </c>
      <c r="J450" s="38">
        <v>1032.8499999999999</v>
      </c>
      <c r="K450" s="31">
        <v>1015.65</v>
      </c>
      <c r="L450" s="31">
        <v>993.05</v>
      </c>
      <c r="M450" s="31">
        <v>11.18507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1582.75</v>
      </c>
      <c r="D451" s="38">
        <v>1578.3833333333332</v>
      </c>
      <c r="E451" s="38">
        <v>1564.7666666666664</v>
      </c>
      <c r="F451" s="38">
        <v>1546.7833333333333</v>
      </c>
      <c r="G451" s="38">
        <v>1533.1666666666665</v>
      </c>
      <c r="H451" s="38">
        <v>1596.3666666666663</v>
      </c>
      <c r="I451" s="38">
        <v>1609.9833333333331</v>
      </c>
      <c r="J451" s="38">
        <v>1627.9666666666662</v>
      </c>
      <c r="K451" s="31">
        <v>1592</v>
      </c>
      <c r="L451" s="31">
        <v>1560.4</v>
      </c>
      <c r="M451" s="31">
        <v>3.82823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854.95</v>
      </c>
      <c r="D452" s="38">
        <v>855.31666666666661</v>
      </c>
      <c r="E452" s="38">
        <v>850.63333333333321</v>
      </c>
      <c r="F452" s="38">
        <v>846.31666666666661</v>
      </c>
      <c r="G452" s="38">
        <v>841.63333333333321</v>
      </c>
      <c r="H452" s="38">
        <v>859.63333333333321</v>
      </c>
      <c r="I452" s="38">
        <v>864.31666666666661</v>
      </c>
      <c r="J452" s="38">
        <v>868.63333333333321</v>
      </c>
      <c r="K452" s="31">
        <v>860</v>
      </c>
      <c r="L452" s="31">
        <v>851</v>
      </c>
      <c r="M452" s="31">
        <v>9.1441099999999995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7586.15</v>
      </c>
      <c r="D453" s="38">
        <v>7605.416666666667</v>
      </c>
      <c r="E453" s="38">
        <v>7532.7333333333336</v>
      </c>
      <c r="F453" s="38">
        <v>7479.3166666666666</v>
      </c>
      <c r="G453" s="38">
        <v>7406.6333333333332</v>
      </c>
      <c r="H453" s="38">
        <v>7658.8333333333339</v>
      </c>
      <c r="I453" s="38">
        <v>7731.5166666666664</v>
      </c>
      <c r="J453" s="38">
        <v>7784.9333333333343</v>
      </c>
      <c r="K453" s="31">
        <v>7678.1</v>
      </c>
      <c r="L453" s="31">
        <v>7552</v>
      </c>
      <c r="M453" s="31">
        <v>1.01231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2326.9</v>
      </c>
      <c r="D454" s="38">
        <v>2331.1166666666668</v>
      </c>
      <c r="E454" s="38">
        <v>2308.7833333333338</v>
      </c>
      <c r="F454" s="38">
        <v>2290.666666666667</v>
      </c>
      <c r="G454" s="38">
        <v>2268.3333333333339</v>
      </c>
      <c r="H454" s="38">
        <v>2349.2333333333336</v>
      </c>
      <c r="I454" s="38">
        <v>2371.5666666666666</v>
      </c>
      <c r="J454" s="38">
        <v>2389.6833333333334</v>
      </c>
      <c r="K454" s="31">
        <v>2353.4499999999998</v>
      </c>
      <c r="L454" s="31">
        <v>2313</v>
      </c>
      <c r="M454" s="31">
        <v>0.35047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586.65</v>
      </c>
      <c r="D455" s="38">
        <v>584.05000000000007</v>
      </c>
      <c r="E455" s="38">
        <v>578.10000000000014</v>
      </c>
      <c r="F455" s="38">
        <v>569.55000000000007</v>
      </c>
      <c r="G455" s="38">
        <v>563.60000000000014</v>
      </c>
      <c r="H455" s="38">
        <v>592.60000000000014</v>
      </c>
      <c r="I455" s="38">
        <v>598.55000000000018</v>
      </c>
      <c r="J455" s="38">
        <v>607.10000000000014</v>
      </c>
      <c r="K455" s="31">
        <v>590</v>
      </c>
      <c r="L455" s="31">
        <v>575.5</v>
      </c>
      <c r="M455" s="31">
        <v>167.20939999999999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309.95</v>
      </c>
      <c r="D456" s="38">
        <v>311.06666666666666</v>
      </c>
      <c r="E456" s="38">
        <v>306.38333333333333</v>
      </c>
      <c r="F456" s="38">
        <v>302.81666666666666</v>
      </c>
      <c r="G456" s="38">
        <v>298.13333333333333</v>
      </c>
      <c r="H456" s="38">
        <v>314.63333333333333</v>
      </c>
      <c r="I456" s="38">
        <v>319.31666666666661</v>
      </c>
      <c r="J456" s="38">
        <v>322.88333333333333</v>
      </c>
      <c r="K456" s="31">
        <v>315.75</v>
      </c>
      <c r="L456" s="31">
        <v>307.5</v>
      </c>
      <c r="M456" s="31">
        <v>27.50572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218.05</v>
      </c>
      <c r="D457" s="38">
        <v>218.85</v>
      </c>
      <c r="E457" s="38">
        <v>216.75</v>
      </c>
      <c r="F457" s="38">
        <v>215.45000000000002</v>
      </c>
      <c r="G457" s="38">
        <v>213.35000000000002</v>
      </c>
      <c r="H457" s="38">
        <v>220.14999999999998</v>
      </c>
      <c r="I457" s="38">
        <v>222.24999999999994</v>
      </c>
      <c r="J457" s="38">
        <v>223.54999999999995</v>
      </c>
      <c r="K457" s="31">
        <v>220.95</v>
      </c>
      <c r="L457" s="31">
        <v>217.55</v>
      </c>
      <c r="M457" s="31">
        <v>83.453620000000001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111.55</v>
      </c>
      <c r="D458" s="38">
        <v>111.5</v>
      </c>
      <c r="E458" s="38">
        <v>110.95</v>
      </c>
      <c r="F458" s="38">
        <v>110.35000000000001</v>
      </c>
      <c r="G458" s="38">
        <v>109.80000000000001</v>
      </c>
      <c r="H458" s="38">
        <v>112.1</v>
      </c>
      <c r="I458" s="38">
        <v>112.65</v>
      </c>
      <c r="J458" s="38">
        <v>113.24999999999999</v>
      </c>
      <c r="K458" s="31">
        <v>112.05</v>
      </c>
      <c r="L458" s="31">
        <v>110.9</v>
      </c>
      <c r="M458" s="31">
        <v>238.95274000000001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717.8</v>
      </c>
      <c r="D459" s="38">
        <v>722.85</v>
      </c>
      <c r="E459" s="38">
        <v>710.7</v>
      </c>
      <c r="F459" s="38">
        <v>703.6</v>
      </c>
      <c r="G459" s="38">
        <v>691.45</v>
      </c>
      <c r="H459" s="38">
        <v>729.95</v>
      </c>
      <c r="I459" s="38">
        <v>742.09999999999991</v>
      </c>
      <c r="J459" s="38">
        <v>749.2</v>
      </c>
      <c r="K459" s="31">
        <v>735</v>
      </c>
      <c r="L459" s="31">
        <v>715.75</v>
      </c>
      <c r="M459" s="31">
        <v>0.59064000000000005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1551.1</v>
      </c>
      <c r="D460" s="38">
        <v>1562.05</v>
      </c>
      <c r="E460" s="38">
        <v>1529.1</v>
      </c>
      <c r="F460" s="38">
        <v>1507.1</v>
      </c>
      <c r="G460" s="38">
        <v>1474.1499999999999</v>
      </c>
      <c r="H460" s="38">
        <v>1584.05</v>
      </c>
      <c r="I460" s="38">
        <v>1617.0000000000002</v>
      </c>
      <c r="J460" s="38">
        <v>1639</v>
      </c>
      <c r="K460" s="31">
        <v>1595</v>
      </c>
      <c r="L460" s="31">
        <v>1540.05</v>
      </c>
      <c r="M460" s="31">
        <v>0.22663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414.9</v>
      </c>
      <c r="D461" s="38">
        <v>417.7</v>
      </c>
      <c r="E461" s="38">
        <v>411.4</v>
      </c>
      <c r="F461" s="38">
        <v>407.9</v>
      </c>
      <c r="G461" s="38">
        <v>401.59999999999997</v>
      </c>
      <c r="H461" s="38">
        <v>421.2</v>
      </c>
      <c r="I461" s="38">
        <v>427.50000000000006</v>
      </c>
      <c r="J461" s="38">
        <v>431</v>
      </c>
      <c r="K461" s="31">
        <v>424</v>
      </c>
      <c r="L461" s="31">
        <v>414.2</v>
      </c>
      <c r="M461" s="31">
        <v>4.47227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3215.45</v>
      </c>
      <c r="D462" s="38">
        <v>3213.2666666666664</v>
      </c>
      <c r="E462" s="38">
        <v>3195.583333333333</v>
      </c>
      <c r="F462" s="38">
        <v>3175.7166666666667</v>
      </c>
      <c r="G462" s="38">
        <v>3158.0333333333333</v>
      </c>
      <c r="H462" s="38">
        <v>3233.1333333333328</v>
      </c>
      <c r="I462" s="38">
        <v>3250.8166666666662</v>
      </c>
      <c r="J462" s="38">
        <v>3270.6833333333325</v>
      </c>
      <c r="K462" s="31">
        <v>3230.95</v>
      </c>
      <c r="L462" s="31">
        <v>3193.4</v>
      </c>
      <c r="M462" s="31">
        <v>15.75872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2459.4499999999998</v>
      </c>
      <c r="D463" s="38">
        <v>2443.6333333333332</v>
      </c>
      <c r="E463" s="38">
        <v>2413.8166666666666</v>
      </c>
      <c r="F463" s="38">
        <v>2368.1833333333334</v>
      </c>
      <c r="G463" s="38">
        <v>2338.3666666666668</v>
      </c>
      <c r="H463" s="38">
        <v>2489.2666666666664</v>
      </c>
      <c r="I463" s="38">
        <v>2519.083333333333</v>
      </c>
      <c r="J463" s="38">
        <v>2564.7166666666662</v>
      </c>
      <c r="K463" s="31">
        <v>2473.4499999999998</v>
      </c>
      <c r="L463" s="31">
        <v>2398</v>
      </c>
      <c r="M463" s="31">
        <v>0.26756000000000002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1108.0999999999999</v>
      </c>
      <c r="D464" s="38">
        <v>1113.25</v>
      </c>
      <c r="E464" s="38">
        <v>1099.55</v>
      </c>
      <c r="F464" s="38">
        <v>1091</v>
      </c>
      <c r="G464" s="38">
        <v>1077.3</v>
      </c>
      <c r="H464" s="38">
        <v>1121.8</v>
      </c>
      <c r="I464" s="38">
        <v>1135.4999999999998</v>
      </c>
      <c r="J464" s="38">
        <v>1144.05</v>
      </c>
      <c r="K464" s="31">
        <v>1126.95</v>
      </c>
      <c r="L464" s="31">
        <v>1104.7</v>
      </c>
      <c r="M464" s="31">
        <v>18.768000000000001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725.25</v>
      </c>
      <c r="D465" s="38">
        <v>727.76666666666677</v>
      </c>
      <c r="E465" s="38">
        <v>720.53333333333353</v>
      </c>
      <c r="F465" s="38">
        <v>715.81666666666672</v>
      </c>
      <c r="G465" s="38">
        <v>708.58333333333348</v>
      </c>
      <c r="H465" s="38">
        <v>732.48333333333358</v>
      </c>
      <c r="I465" s="38">
        <v>739.71666666666692</v>
      </c>
      <c r="J465" s="38">
        <v>744.43333333333362</v>
      </c>
      <c r="K465" s="31">
        <v>735</v>
      </c>
      <c r="L465" s="31">
        <v>723.05</v>
      </c>
      <c r="M465" s="31">
        <v>2.5104700000000002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2228.6999999999998</v>
      </c>
      <c r="D466" s="38">
        <v>2232.0333333333333</v>
      </c>
      <c r="E466" s="38">
        <v>2214.8166666666666</v>
      </c>
      <c r="F466" s="38">
        <v>2200.9333333333334</v>
      </c>
      <c r="G466" s="38">
        <v>2183.7166666666667</v>
      </c>
      <c r="H466" s="38">
        <v>2245.9166666666665</v>
      </c>
      <c r="I466" s="38">
        <v>2263.1333333333328</v>
      </c>
      <c r="J466" s="38">
        <v>2277.0166666666664</v>
      </c>
      <c r="K466" s="31">
        <v>2249.25</v>
      </c>
      <c r="L466" s="31">
        <v>2218.15</v>
      </c>
      <c r="M466" s="31">
        <v>1.0815600000000001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3147.2</v>
      </c>
      <c r="D467" s="38">
        <v>3162.5500000000006</v>
      </c>
      <c r="E467" s="38">
        <v>3111.2000000000012</v>
      </c>
      <c r="F467" s="38">
        <v>3075.2000000000007</v>
      </c>
      <c r="G467" s="38">
        <v>3023.8500000000013</v>
      </c>
      <c r="H467" s="38">
        <v>3198.5500000000011</v>
      </c>
      <c r="I467" s="38">
        <v>3249.9000000000005</v>
      </c>
      <c r="J467" s="38">
        <v>3285.900000000001</v>
      </c>
      <c r="K467" s="31">
        <v>3213.9</v>
      </c>
      <c r="L467" s="31">
        <v>3126.55</v>
      </c>
      <c r="M467" s="31">
        <v>1.11852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3407.55</v>
      </c>
      <c r="D468" s="38">
        <v>3402.8333333333335</v>
      </c>
      <c r="E468" s="38">
        <v>3350.8666666666668</v>
      </c>
      <c r="F468" s="38">
        <v>3294.1833333333334</v>
      </c>
      <c r="G468" s="38">
        <v>3242.2166666666667</v>
      </c>
      <c r="H468" s="38">
        <v>3459.5166666666669</v>
      </c>
      <c r="I468" s="38">
        <v>3511.4833333333331</v>
      </c>
      <c r="J468" s="38">
        <v>3568.166666666667</v>
      </c>
      <c r="K468" s="31">
        <v>3454.8</v>
      </c>
      <c r="L468" s="31">
        <v>3346.15</v>
      </c>
      <c r="M468" s="31">
        <v>0.73882000000000003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3028.1</v>
      </c>
      <c r="D469" s="38">
        <v>3019.1833333333329</v>
      </c>
      <c r="E469" s="38">
        <v>2993.9666666666658</v>
      </c>
      <c r="F469" s="38">
        <v>2959.833333333333</v>
      </c>
      <c r="G469" s="38">
        <v>2934.6166666666659</v>
      </c>
      <c r="H469" s="38">
        <v>3053.3166666666657</v>
      </c>
      <c r="I469" s="38">
        <v>3078.5333333333328</v>
      </c>
      <c r="J469" s="38">
        <v>3112.6666666666656</v>
      </c>
      <c r="K469" s="31">
        <v>3044.4</v>
      </c>
      <c r="L469" s="31">
        <v>2985.05</v>
      </c>
      <c r="M469" s="31">
        <v>15.25117</v>
      </c>
      <c r="N469" s="1"/>
      <c r="O469" s="1"/>
    </row>
    <row r="470" spans="1:15" ht="12.75" customHeight="1">
      <c r="A470" s="33">
        <v>460</v>
      </c>
      <c r="B470" s="58" t="s">
        <v>1119</v>
      </c>
      <c r="C470" s="31">
        <v>437.5</v>
      </c>
      <c r="D470" s="38">
        <v>439.16666666666669</v>
      </c>
      <c r="E470" s="38">
        <v>423.33333333333337</v>
      </c>
      <c r="F470" s="38">
        <v>409.16666666666669</v>
      </c>
      <c r="G470" s="38">
        <v>393.33333333333337</v>
      </c>
      <c r="H470" s="38">
        <v>453.33333333333337</v>
      </c>
      <c r="I470" s="38">
        <v>469.16666666666674</v>
      </c>
      <c r="J470" s="38">
        <v>483.33333333333337</v>
      </c>
      <c r="K470" s="31">
        <v>455</v>
      </c>
      <c r="L470" s="31">
        <v>425</v>
      </c>
      <c r="M470" s="31">
        <v>2.5896699999999999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1953.65</v>
      </c>
      <c r="D471" s="38">
        <v>1936.5333333333335</v>
      </c>
      <c r="E471" s="38">
        <v>1888.8166666666671</v>
      </c>
      <c r="F471" s="38">
        <v>1823.9833333333336</v>
      </c>
      <c r="G471" s="38">
        <v>1776.2666666666671</v>
      </c>
      <c r="H471" s="38">
        <v>2001.366666666667</v>
      </c>
      <c r="I471" s="38">
        <v>2049.0833333333339</v>
      </c>
      <c r="J471" s="38">
        <v>2113.916666666667</v>
      </c>
      <c r="K471" s="31">
        <v>1984.25</v>
      </c>
      <c r="L471" s="31">
        <v>1871.7</v>
      </c>
      <c r="M471" s="31">
        <v>14.136570000000001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619.35</v>
      </c>
      <c r="D472" s="38">
        <v>622.94999999999993</v>
      </c>
      <c r="E472" s="38">
        <v>611.89999999999986</v>
      </c>
      <c r="F472" s="38">
        <v>604.44999999999993</v>
      </c>
      <c r="G472" s="38">
        <v>593.39999999999986</v>
      </c>
      <c r="H472" s="38">
        <v>630.39999999999986</v>
      </c>
      <c r="I472" s="38">
        <v>641.44999999999982</v>
      </c>
      <c r="J472" s="38">
        <v>648.89999999999986</v>
      </c>
      <c r="K472" s="31">
        <v>634</v>
      </c>
      <c r="L472" s="31">
        <v>615.5</v>
      </c>
      <c r="M472" s="31">
        <v>4.0125599999999997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1769.3</v>
      </c>
      <c r="D473" s="38">
        <v>1763.9833333333333</v>
      </c>
      <c r="E473" s="38">
        <v>1754.7666666666667</v>
      </c>
      <c r="F473" s="38">
        <v>1740.2333333333333</v>
      </c>
      <c r="G473" s="38">
        <v>1731.0166666666667</v>
      </c>
      <c r="H473" s="38">
        <v>1778.5166666666667</v>
      </c>
      <c r="I473" s="38">
        <v>1787.7333333333333</v>
      </c>
      <c r="J473" s="38">
        <v>1802.2666666666667</v>
      </c>
      <c r="K473" s="31">
        <v>1773.2</v>
      </c>
      <c r="L473" s="31">
        <v>1749.45</v>
      </c>
      <c r="M473" s="31">
        <v>3.2272400000000001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33.4</v>
      </c>
      <c r="D474" s="38">
        <v>33.6</v>
      </c>
      <c r="E474" s="38">
        <v>33.1</v>
      </c>
      <c r="F474" s="38">
        <v>32.799999999999997</v>
      </c>
      <c r="G474" s="38">
        <v>32.299999999999997</v>
      </c>
      <c r="H474" s="38">
        <v>33.900000000000006</v>
      </c>
      <c r="I474" s="38">
        <v>34.400000000000006</v>
      </c>
      <c r="J474" s="38">
        <v>34.70000000000001</v>
      </c>
      <c r="K474" s="31">
        <v>34.1</v>
      </c>
      <c r="L474" s="31">
        <v>33.299999999999997</v>
      </c>
      <c r="M474" s="31">
        <v>39.544899999999998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402.25</v>
      </c>
      <c r="D475" s="38">
        <v>402.26666666666665</v>
      </c>
      <c r="E475" s="38">
        <v>398.98333333333329</v>
      </c>
      <c r="F475" s="38">
        <v>395.71666666666664</v>
      </c>
      <c r="G475" s="38">
        <v>392.43333333333328</v>
      </c>
      <c r="H475" s="38">
        <v>405.5333333333333</v>
      </c>
      <c r="I475" s="38">
        <v>408.81666666666661</v>
      </c>
      <c r="J475" s="38">
        <v>412.08333333333331</v>
      </c>
      <c r="K475" s="31">
        <v>405.55</v>
      </c>
      <c r="L475" s="31">
        <v>399</v>
      </c>
      <c r="M475" s="31">
        <v>4.6674499999999997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279.60000000000002</v>
      </c>
      <c r="D476" s="38">
        <v>281.73333333333335</v>
      </c>
      <c r="E476" s="38">
        <v>275.4666666666667</v>
      </c>
      <c r="F476" s="38">
        <v>271.33333333333337</v>
      </c>
      <c r="G476" s="38">
        <v>265.06666666666672</v>
      </c>
      <c r="H476" s="38">
        <v>285.86666666666667</v>
      </c>
      <c r="I476" s="38">
        <v>292.13333333333333</v>
      </c>
      <c r="J476" s="38">
        <v>296.26666666666665</v>
      </c>
      <c r="K476" s="31">
        <v>288</v>
      </c>
      <c r="L476" s="31">
        <v>277.60000000000002</v>
      </c>
      <c r="M476" s="31">
        <v>3.3841199999999998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725.5</v>
      </c>
      <c r="D477" s="38">
        <v>730.69999999999993</v>
      </c>
      <c r="E477" s="38">
        <v>716.89999999999986</v>
      </c>
      <c r="F477" s="38">
        <v>708.3</v>
      </c>
      <c r="G477" s="38">
        <v>694.49999999999989</v>
      </c>
      <c r="H477" s="38">
        <v>739.29999999999984</v>
      </c>
      <c r="I477" s="38">
        <v>753.0999999999998</v>
      </c>
      <c r="J477" s="38">
        <v>761.69999999999982</v>
      </c>
      <c r="K477" s="31">
        <v>744.5</v>
      </c>
      <c r="L477" s="31">
        <v>722.1</v>
      </c>
      <c r="M477" s="31">
        <v>0.81950999999999996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71.599999999999994</v>
      </c>
      <c r="D478" s="38">
        <v>71.883333333333326</v>
      </c>
      <c r="E478" s="38">
        <v>71.016666666666652</v>
      </c>
      <c r="F478" s="38">
        <v>70.433333333333323</v>
      </c>
      <c r="G478" s="38">
        <v>69.566666666666649</v>
      </c>
      <c r="H478" s="38">
        <v>72.466666666666654</v>
      </c>
      <c r="I478" s="38">
        <v>73.333333333333329</v>
      </c>
      <c r="J478" s="38">
        <v>73.916666666666657</v>
      </c>
      <c r="K478" s="31">
        <v>72.75</v>
      </c>
      <c r="L478" s="31">
        <v>71.3</v>
      </c>
      <c r="M478" s="31">
        <v>20.345859999999998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37.299999999999997</v>
      </c>
      <c r="D479" s="38">
        <v>37.583333333333329</v>
      </c>
      <c r="E479" s="38">
        <v>36.766666666666659</v>
      </c>
      <c r="F479" s="38">
        <v>36.233333333333327</v>
      </c>
      <c r="G479" s="38">
        <v>35.416666666666657</v>
      </c>
      <c r="H479" s="38">
        <v>38.11666666666666</v>
      </c>
      <c r="I479" s="38">
        <v>38.933333333333323</v>
      </c>
      <c r="J479" s="38">
        <v>39.466666666666661</v>
      </c>
      <c r="K479" s="31">
        <v>38.4</v>
      </c>
      <c r="L479" s="31">
        <v>37.049999999999997</v>
      </c>
      <c r="M479" s="31">
        <v>58.439430000000002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1330.05</v>
      </c>
      <c r="D480" s="38">
        <v>1321.9999999999998</v>
      </c>
      <c r="E480" s="38">
        <v>1305.1499999999996</v>
      </c>
      <c r="F480" s="38">
        <v>1280.2499999999998</v>
      </c>
      <c r="G480" s="38">
        <v>1263.3999999999996</v>
      </c>
      <c r="H480" s="38">
        <v>1346.8999999999996</v>
      </c>
      <c r="I480" s="38">
        <v>1363.7499999999995</v>
      </c>
      <c r="J480" s="38">
        <v>1388.6499999999996</v>
      </c>
      <c r="K480" s="31">
        <v>1338.85</v>
      </c>
      <c r="L480" s="31">
        <v>1297.0999999999999</v>
      </c>
      <c r="M480" s="31">
        <v>12.66056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1505.15</v>
      </c>
      <c r="D481" s="38">
        <v>1501.4833333333336</v>
      </c>
      <c r="E481" s="38">
        <v>1494.2666666666671</v>
      </c>
      <c r="F481" s="38">
        <v>1483.3833333333334</v>
      </c>
      <c r="G481" s="38">
        <v>1476.166666666667</v>
      </c>
      <c r="H481" s="38">
        <v>1512.3666666666672</v>
      </c>
      <c r="I481" s="38">
        <v>1519.5833333333335</v>
      </c>
      <c r="J481" s="38">
        <v>1530.4666666666674</v>
      </c>
      <c r="K481" s="31">
        <v>1508.7</v>
      </c>
      <c r="L481" s="31">
        <v>1490.6</v>
      </c>
      <c r="M481" s="31">
        <v>4.9452400000000001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26.7</v>
      </c>
      <c r="D482" s="38">
        <v>26.733333333333334</v>
      </c>
      <c r="E482" s="38">
        <v>26.516666666666669</v>
      </c>
      <c r="F482" s="38">
        <v>26.333333333333336</v>
      </c>
      <c r="G482" s="38">
        <v>26.116666666666671</v>
      </c>
      <c r="H482" s="38">
        <v>26.916666666666668</v>
      </c>
      <c r="I482" s="38">
        <v>27.133333333333336</v>
      </c>
      <c r="J482" s="38">
        <v>27.316666666666666</v>
      </c>
      <c r="K482" s="31">
        <v>26.95</v>
      </c>
      <c r="L482" s="31">
        <v>26.55</v>
      </c>
      <c r="M482" s="31">
        <v>37.061570000000003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413.55</v>
      </c>
      <c r="D483" s="38">
        <v>414.51666666666665</v>
      </c>
      <c r="E483" s="38">
        <v>411.0333333333333</v>
      </c>
      <c r="F483" s="38">
        <v>408.51666666666665</v>
      </c>
      <c r="G483" s="38">
        <v>405.0333333333333</v>
      </c>
      <c r="H483" s="38">
        <v>417.0333333333333</v>
      </c>
      <c r="I483" s="38">
        <v>420.51666666666665</v>
      </c>
      <c r="J483" s="31">
        <v>423.0333333333333</v>
      </c>
      <c r="K483" s="31">
        <v>418</v>
      </c>
      <c r="L483" s="31">
        <v>412</v>
      </c>
      <c r="M483" s="58">
        <v>0.76239999999999997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8260.65</v>
      </c>
      <c r="D484" s="38">
        <v>8253.8166666666657</v>
      </c>
      <c r="E484" s="38">
        <v>8188.8333333333321</v>
      </c>
      <c r="F484" s="38">
        <v>8117.0166666666664</v>
      </c>
      <c r="G484" s="38">
        <v>8052.0333333333328</v>
      </c>
      <c r="H484" s="38">
        <v>8325.6333333333314</v>
      </c>
      <c r="I484" s="38">
        <v>8390.616666666665</v>
      </c>
      <c r="J484" s="31">
        <v>8462.4333333333307</v>
      </c>
      <c r="K484" s="31">
        <v>8318.7999999999993</v>
      </c>
      <c r="L484" s="31">
        <v>8182</v>
      </c>
      <c r="M484" s="58">
        <v>2.8211499999999998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70.7</v>
      </c>
      <c r="D485" s="38">
        <v>70.95</v>
      </c>
      <c r="E485" s="38">
        <v>70.2</v>
      </c>
      <c r="F485" s="38">
        <v>69.7</v>
      </c>
      <c r="G485" s="38">
        <v>68.95</v>
      </c>
      <c r="H485" s="38">
        <v>71.45</v>
      </c>
      <c r="I485" s="38">
        <v>72.2</v>
      </c>
      <c r="J485" s="38">
        <v>72.7</v>
      </c>
      <c r="K485" s="31">
        <v>71.7</v>
      </c>
      <c r="L485" s="31">
        <v>70.45</v>
      </c>
      <c r="M485" s="31">
        <v>78.658180000000002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572.54999999999995</v>
      </c>
      <c r="D486" s="38">
        <v>575.93333333333328</v>
      </c>
      <c r="E486" s="38">
        <v>568.11666666666656</v>
      </c>
      <c r="F486" s="38">
        <v>563.68333333333328</v>
      </c>
      <c r="G486" s="38">
        <v>555.86666666666656</v>
      </c>
      <c r="H486" s="38">
        <v>580.36666666666656</v>
      </c>
      <c r="I486" s="38">
        <v>588.18333333333339</v>
      </c>
      <c r="J486" s="31">
        <v>592.61666666666656</v>
      </c>
      <c r="K486" s="31">
        <v>583.75</v>
      </c>
      <c r="L486" s="31">
        <v>571.5</v>
      </c>
      <c r="M486" s="58">
        <v>2.16229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680.35</v>
      </c>
      <c r="D487" s="38">
        <v>678.7833333333333</v>
      </c>
      <c r="E487" s="38">
        <v>675.56666666666661</v>
      </c>
      <c r="F487" s="38">
        <v>670.7833333333333</v>
      </c>
      <c r="G487" s="38">
        <v>667.56666666666661</v>
      </c>
      <c r="H487" s="38">
        <v>683.56666666666661</v>
      </c>
      <c r="I487" s="38">
        <v>686.7833333333333</v>
      </c>
      <c r="J487" s="38">
        <v>691.56666666666661</v>
      </c>
      <c r="K487" s="31">
        <v>682</v>
      </c>
      <c r="L487" s="31">
        <v>674</v>
      </c>
      <c r="M487" s="31">
        <v>29.932569999999998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725.65</v>
      </c>
      <c r="D488" s="38">
        <v>716.83333333333337</v>
      </c>
      <c r="E488" s="38">
        <v>704.56666666666672</v>
      </c>
      <c r="F488" s="38">
        <v>683.48333333333335</v>
      </c>
      <c r="G488" s="38">
        <v>671.2166666666667</v>
      </c>
      <c r="H488" s="38">
        <v>737.91666666666674</v>
      </c>
      <c r="I488" s="38">
        <v>750.18333333333339</v>
      </c>
      <c r="J488" s="38">
        <v>771.26666666666677</v>
      </c>
      <c r="K488" s="31">
        <v>729.1</v>
      </c>
      <c r="L488" s="31">
        <v>695.75</v>
      </c>
      <c r="M488" s="31">
        <v>13.58718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308.60000000000002</v>
      </c>
      <c r="D489" s="38">
        <v>309.98333333333335</v>
      </c>
      <c r="E489" s="38">
        <v>305.61666666666667</v>
      </c>
      <c r="F489" s="38">
        <v>302.63333333333333</v>
      </c>
      <c r="G489" s="38">
        <v>298.26666666666665</v>
      </c>
      <c r="H489" s="38">
        <v>312.9666666666667</v>
      </c>
      <c r="I489" s="38">
        <v>317.33333333333337</v>
      </c>
      <c r="J489" s="38">
        <v>320.31666666666672</v>
      </c>
      <c r="K489" s="31">
        <v>314.35000000000002</v>
      </c>
      <c r="L489" s="31">
        <v>307</v>
      </c>
      <c r="M489" s="31">
        <v>0.77037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336.85</v>
      </c>
      <c r="D490" s="38">
        <v>336.63333333333333</v>
      </c>
      <c r="E490" s="38">
        <v>331.86666666666667</v>
      </c>
      <c r="F490" s="38">
        <v>326.88333333333333</v>
      </c>
      <c r="G490" s="38">
        <v>322.11666666666667</v>
      </c>
      <c r="H490" s="38">
        <v>341.61666666666667</v>
      </c>
      <c r="I490" s="38">
        <v>346.38333333333333</v>
      </c>
      <c r="J490" s="38">
        <v>351.36666666666667</v>
      </c>
      <c r="K490" s="31">
        <v>341.4</v>
      </c>
      <c r="L490" s="31">
        <v>331.65</v>
      </c>
      <c r="M490" s="31">
        <v>3.4809000000000001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793.55</v>
      </c>
      <c r="D491" s="38">
        <v>796.25</v>
      </c>
      <c r="E491" s="38">
        <v>786.3</v>
      </c>
      <c r="F491" s="38">
        <v>779.05</v>
      </c>
      <c r="G491" s="38">
        <v>769.09999999999991</v>
      </c>
      <c r="H491" s="38">
        <v>803.5</v>
      </c>
      <c r="I491" s="38">
        <v>813.45</v>
      </c>
      <c r="J491" s="38">
        <v>820.7</v>
      </c>
      <c r="K491" s="31">
        <v>806.2</v>
      </c>
      <c r="L491" s="31">
        <v>789</v>
      </c>
      <c r="M491" s="31">
        <v>18.96416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279.95</v>
      </c>
      <c r="D492" s="38">
        <v>280.16666666666669</v>
      </c>
      <c r="E492" s="38">
        <v>278.78333333333336</v>
      </c>
      <c r="F492" s="38">
        <v>277.61666666666667</v>
      </c>
      <c r="G492" s="38">
        <v>276.23333333333335</v>
      </c>
      <c r="H492" s="38">
        <v>281.33333333333337</v>
      </c>
      <c r="I492" s="38">
        <v>282.7166666666667</v>
      </c>
      <c r="J492" s="38">
        <v>283.88333333333338</v>
      </c>
      <c r="K492" s="31">
        <v>281.55</v>
      </c>
      <c r="L492" s="31">
        <v>279</v>
      </c>
      <c r="M492" s="31">
        <v>68.850930000000005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284.5</v>
      </c>
      <c r="D493" s="38">
        <v>285.15000000000003</v>
      </c>
      <c r="E493" s="38">
        <v>279.45000000000005</v>
      </c>
      <c r="F493" s="38">
        <v>274.40000000000003</v>
      </c>
      <c r="G493" s="38">
        <v>268.70000000000005</v>
      </c>
      <c r="H493" s="38">
        <v>290.20000000000005</v>
      </c>
      <c r="I493" s="38">
        <v>295.89999999999998</v>
      </c>
      <c r="J493" s="38">
        <v>300.95000000000005</v>
      </c>
      <c r="K493" s="31">
        <v>290.85000000000002</v>
      </c>
      <c r="L493" s="31">
        <v>280.10000000000002</v>
      </c>
      <c r="M493" s="31">
        <v>9.5536200000000004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492.35</v>
      </c>
      <c r="D494" s="38">
        <v>497.0333333333333</v>
      </c>
      <c r="E494" s="38">
        <v>475.66666666666663</v>
      </c>
      <c r="F494" s="38">
        <v>458.98333333333335</v>
      </c>
      <c r="G494" s="38">
        <v>437.61666666666667</v>
      </c>
      <c r="H494" s="38">
        <v>513.71666666666658</v>
      </c>
      <c r="I494" s="38">
        <v>535.08333333333326</v>
      </c>
      <c r="J494" s="38">
        <v>551.76666666666654</v>
      </c>
      <c r="K494" s="31">
        <v>518.4</v>
      </c>
      <c r="L494" s="31">
        <v>480.35</v>
      </c>
      <c r="M494" s="31">
        <v>11.348229999999999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1833.4</v>
      </c>
      <c r="D495" s="38">
        <v>1837.0166666666667</v>
      </c>
      <c r="E495" s="38">
        <v>1822.3833333333332</v>
      </c>
      <c r="F495" s="38">
        <v>1811.3666666666666</v>
      </c>
      <c r="G495" s="38">
        <v>1796.7333333333331</v>
      </c>
      <c r="H495" s="38">
        <v>1848.0333333333333</v>
      </c>
      <c r="I495" s="38">
        <v>1862.666666666667</v>
      </c>
      <c r="J495" s="38">
        <v>1873.6833333333334</v>
      </c>
      <c r="K495" s="31">
        <v>1851.65</v>
      </c>
      <c r="L495" s="31">
        <v>1826</v>
      </c>
      <c r="M495" s="31">
        <v>0.34843000000000002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609.75</v>
      </c>
      <c r="D496" s="38">
        <v>613.06666666666672</v>
      </c>
      <c r="E496" s="38">
        <v>605.18333333333339</v>
      </c>
      <c r="F496" s="38">
        <v>600.61666666666667</v>
      </c>
      <c r="G496" s="38">
        <v>592.73333333333335</v>
      </c>
      <c r="H496" s="38">
        <v>617.63333333333344</v>
      </c>
      <c r="I496" s="38">
        <v>625.51666666666688</v>
      </c>
      <c r="J496" s="38">
        <v>630.08333333333348</v>
      </c>
      <c r="K496" s="31">
        <v>620.95000000000005</v>
      </c>
      <c r="L496" s="31">
        <v>608.5</v>
      </c>
      <c r="M496" s="31">
        <v>3.9378299999999999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2149.0500000000002</v>
      </c>
      <c r="D497" s="38">
        <v>2140.3833333333337</v>
      </c>
      <c r="E497" s="38">
        <v>2120.7166666666672</v>
      </c>
      <c r="F497" s="38">
        <v>2092.3833333333337</v>
      </c>
      <c r="G497" s="38">
        <v>2072.7166666666672</v>
      </c>
      <c r="H497" s="38">
        <v>2168.7166666666672</v>
      </c>
      <c r="I497" s="38">
        <v>2188.3833333333341</v>
      </c>
      <c r="J497" s="38">
        <v>2216.7166666666672</v>
      </c>
      <c r="K497" s="31">
        <v>2160.0500000000002</v>
      </c>
      <c r="L497" s="31">
        <v>2112.0500000000002</v>
      </c>
      <c r="M497" s="31">
        <v>0.35560000000000003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762.7</v>
      </c>
      <c r="D498" s="38">
        <v>762.73333333333323</v>
      </c>
      <c r="E498" s="38">
        <v>758.76666666666642</v>
      </c>
      <c r="F498" s="38">
        <v>754.83333333333314</v>
      </c>
      <c r="G498" s="38">
        <v>750.86666666666633</v>
      </c>
      <c r="H498" s="38">
        <v>766.66666666666652</v>
      </c>
      <c r="I498" s="38">
        <v>770.63333333333344</v>
      </c>
      <c r="J498" s="38">
        <v>774.56666666666661</v>
      </c>
      <c r="K498" s="31">
        <v>766.7</v>
      </c>
      <c r="L498" s="31">
        <v>758.8</v>
      </c>
      <c r="M498" s="31">
        <v>12.731479999999999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366.2</v>
      </c>
      <c r="D499" s="38">
        <v>368.38333333333338</v>
      </c>
      <c r="E499" s="38">
        <v>361.81666666666678</v>
      </c>
      <c r="F499" s="38">
        <v>357.43333333333339</v>
      </c>
      <c r="G499" s="38">
        <v>350.86666666666679</v>
      </c>
      <c r="H499" s="38">
        <v>372.76666666666677</v>
      </c>
      <c r="I499" s="38">
        <v>379.33333333333337</v>
      </c>
      <c r="J499" s="38">
        <v>383.71666666666675</v>
      </c>
      <c r="K499" s="31">
        <v>374.95</v>
      </c>
      <c r="L499" s="31">
        <v>364</v>
      </c>
      <c r="M499" s="31">
        <v>1.75987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262.75</v>
      </c>
      <c r="D500" s="38">
        <v>264.5333333333333</v>
      </c>
      <c r="E500" s="38">
        <v>260.26666666666659</v>
      </c>
      <c r="F500" s="38">
        <v>257.7833333333333</v>
      </c>
      <c r="G500" s="38">
        <v>253.51666666666659</v>
      </c>
      <c r="H500" s="38">
        <v>267.01666666666659</v>
      </c>
      <c r="I500" s="38">
        <v>271.28333333333325</v>
      </c>
      <c r="J500" s="38">
        <v>273.76666666666659</v>
      </c>
      <c r="K500" s="31">
        <v>268.8</v>
      </c>
      <c r="L500" s="31">
        <v>262.05</v>
      </c>
      <c r="M500" s="31">
        <v>5.2306400000000002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93.25</v>
      </c>
      <c r="D501" s="38">
        <v>93.766666666666666</v>
      </c>
      <c r="E501" s="38">
        <v>92.483333333333334</v>
      </c>
      <c r="F501" s="38">
        <v>91.716666666666669</v>
      </c>
      <c r="G501" s="38">
        <v>90.433333333333337</v>
      </c>
      <c r="H501" s="38">
        <v>94.533333333333331</v>
      </c>
      <c r="I501" s="38">
        <v>95.816666666666663</v>
      </c>
      <c r="J501" s="38">
        <v>96.583333333333329</v>
      </c>
      <c r="K501" s="31">
        <v>95.05</v>
      </c>
      <c r="L501" s="31">
        <v>93</v>
      </c>
      <c r="M501" s="31">
        <v>15.34605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861.4</v>
      </c>
      <c r="D502" s="38">
        <v>860.13333333333333</v>
      </c>
      <c r="E502" s="38">
        <v>855.26666666666665</v>
      </c>
      <c r="F502" s="38">
        <v>849.13333333333333</v>
      </c>
      <c r="G502" s="38">
        <v>844.26666666666665</v>
      </c>
      <c r="H502" s="38">
        <v>866.26666666666665</v>
      </c>
      <c r="I502" s="38">
        <v>871.13333333333321</v>
      </c>
      <c r="J502" s="38">
        <v>877.26666666666665</v>
      </c>
      <c r="K502" s="31">
        <v>865</v>
      </c>
      <c r="L502" s="31">
        <v>854</v>
      </c>
      <c r="M502" s="31">
        <v>0.42881000000000002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1459.9</v>
      </c>
      <c r="D503" s="38">
        <v>1462.7333333333333</v>
      </c>
      <c r="E503" s="38">
        <v>1448.9666666666667</v>
      </c>
      <c r="F503" s="38">
        <v>1438.0333333333333</v>
      </c>
      <c r="G503" s="38">
        <v>1424.2666666666667</v>
      </c>
      <c r="H503" s="38">
        <v>1473.6666666666667</v>
      </c>
      <c r="I503" s="38">
        <v>1487.4333333333336</v>
      </c>
      <c r="J503" s="38">
        <v>1498.3666666666668</v>
      </c>
      <c r="K503" s="31">
        <v>1476.5</v>
      </c>
      <c r="L503" s="31">
        <v>1451.8</v>
      </c>
      <c r="M503" s="31">
        <v>0.36337999999999998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381.7</v>
      </c>
      <c r="D504" s="38">
        <v>382.08333333333331</v>
      </c>
      <c r="E504" s="38">
        <v>380.41666666666663</v>
      </c>
      <c r="F504" s="38">
        <v>379.13333333333333</v>
      </c>
      <c r="G504" s="38">
        <v>377.46666666666664</v>
      </c>
      <c r="H504" s="38">
        <v>383.36666666666662</v>
      </c>
      <c r="I504" s="38">
        <v>385.03333333333325</v>
      </c>
      <c r="J504" s="38">
        <v>386.31666666666661</v>
      </c>
      <c r="K504" s="31">
        <v>383.75</v>
      </c>
      <c r="L504" s="31">
        <v>380.8</v>
      </c>
      <c r="M504" s="31">
        <v>35.700560000000003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16.2</v>
      </c>
      <c r="D505" s="38">
        <v>16.166666666666668</v>
      </c>
      <c r="E505" s="38">
        <v>15.983333333333334</v>
      </c>
      <c r="F505" s="38">
        <v>15.766666666666666</v>
      </c>
      <c r="G505" s="38">
        <v>15.583333333333332</v>
      </c>
      <c r="H505" s="38">
        <v>16.383333333333336</v>
      </c>
      <c r="I505" s="38">
        <v>16.566666666666666</v>
      </c>
      <c r="J505" s="31">
        <v>16.783333333333339</v>
      </c>
      <c r="K505" s="31">
        <v>16.350000000000001</v>
      </c>
      <c r="L505" s="31">
        <v>15.95</v>
      </c>
      <c r="M505" s="58">
        <v>635.02733999999998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177.5</v>
      </c>
      <c r="D506" s="38">
        <v>177.96666666666667</v>
      </c>
      <c r="E506" s="38">
        <v>176.03333333333333</v>
      </c>
      <c r="F506" s="38">
        <v>174.56666666666666</v>
      </c>
      <c r="G506" s="38">
        <v>172.63333333333333</v>
      </c>
      <c r="H506" s="38">
        <v>179.43333333333334</v>
      </c>
      <c r="I506" s="38">
        <v>181.36666666666667</v>
      </c>
      <c r="J506" s="31">
        <v>182.83333333333334</v>
      </c>
      <c r="K506" s="31">
        <v>179.9</v>
      </c>
      <c r="L506" s="31">
        <v>176.5</v>
      </c>
      <c r="M506" s="58">
        <v>79.196700000000007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381.75</v>
      </c>
      <c r="D507" s="38">
        <v>384.08333333333331</v>
      </c>
      <c r="E507" s="38">
        <v>378.21666666666664</v>
      </c>
      <c r="F507" s="38">
        <v>374.68333333333334</v>
      </c>
      <c r="G507" s="38">
        <v>368.81666666666666</v>
      </c>
      <c r="H507" s="38">
        <v>387.61666666666662</v>
      </c>
      <c r="I507" s="38">
        <v>393.48333333333329</v>
      </c>
      <c r="J507" s="38">
        <v>397.01666666666659</v>
      </c>
      <c r="K507" s="31">
        <v>389.95</v>
      </c>
      <c r="L507" s="31">
        <v>380.55</v>
      </c>
      <c r="M507" s="31">
        <v>7.4430699999999996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12176.85</v>
      </c>
      <c r="D508" s="38">
        <v>12118.950000000003</v>
      </c>
      <c r="E508" s="38">
        <v>11989.950000000004</v>
      </c>
      <c r="F508" s="38">
        <v>11803.050000000001</v>
      </c>
      <c r="G508" s="38">
        <v>11674.050000000003</v>
      </c>
      <c r="H508" s="38">
        <v>12305.850000000006</v>
      </c>
      <c r="I508" s="38">
        <v>12434.850000000002</v>
      </c>
      <c r="J508" s="38">
        <v>12621.750000000007</v>
      </c>
      <c r="K508" s="31">
        <v>12247.95</v>
      </c>
      <c r="L508" s="31">
        <v>11932.05</v>
      </c>
      <c r="M508" s="31">
        <v>2.3609999999999999E-2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74.900000000000006</v>
      </c>
      <c r="D509" s="38">
        <v>75.5</v>
      </c>
      <c r="E509" s="38">
        <v>74</v>
      </c>
      <c r="F509" s="38">
        <v>73.099999999999994</v>
      </c>
      <c r="G509" s="38">
        <v>71.599999999999994</v>
      </c>
      <c r="H509" s="38">
        <v>76.400000000000006</v>
      </c>
      <c r="I509" s="38">
        <v>77.900000000000006</v>
      </c>
      <c r="J509" s="31">
        <v>78.800000000000011</v>
      </c>
      <c r="K509" s="31">
        <v>77</v>
      </c>
      <c r="L509" s="31">
        <v>74.599999999999994</v>
      </c>
      <c r="M509" s="58">
        <v>305.74520999999999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582.45000000000005</v>
      </c>
      <c r="D510" s="38">
        <v>578.93333333333339</v>
      </c>
      <c r="E510" s="38">
        <v>568.76666666666677</v>
      </c>
      <c r="F510" s="38">
        <v>555.08333333333337</v>
      </c>
      <c r="G510" s="38">
        <v>544.91666666666674</v>
      </c>
      <c r="H510" s="38">
        <v>592.61666666666679</v>
      </c>
      <c r="I510" s="38">
        <v>602.7833333333333</v>
      </c>
      <c r="J510" s="38">
        <v>616.46666666666681</v>
      </c>
      <c r="K510" s="31">
        <v>589.1</v>
      </c>
      <c r="L510" s="31">
        <v>565.25</v>
      </c>
      <c r="M510" s="31">
        <v>24.424980000000001</v>
      </c>
      <c r="N510" s="1"/>
      <c r="O510" s="1"/>
    </row>
    <row r="511" spans="1:15" ht="12.75" customHeight="1">
      <c r="B511" s="1" t="s">
        <v>564</v>
      </c>
      <c r="C511" s="1">
        <v>1479.4</v>
      </c>
      <c r="D511" s="1">
        <v>1486.6166666666668</v>
      </c>
      <c r="E511" s="1">
        <v>1467.9833333333336</v>
      </c>
      <c r="F511" s="1">
        <v>1456.5666666666668</v>
      </c>
      <c r="G511" s="1">
        <v>1437.9333333333336</v>
      </c>
      <c r="H511" s="1">
        <v>1498.0333333333335</v>
      </c>
      <c r="I511" s="1">
        <v>1516.6666666666667</v>
      </c>
      <c r="J511" s="1">
        <v>1528.0833333333335</v>
      </c>
      <c r="K511" s="1">
        <v>1505.25</v>
      </c>
      <c r="L511" s="1">
        <v>1475.2</v>
      </c>
      <c r="M511" s="1">
        <v>5.6902200000000001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39"/>
      <c r="B5" s="440"/>
      <c r="C5" s="439"/>
      <c r="D5" s="440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441" t="s">
        <v>568</v>
      </c>
      <c r="C7" s="440"/>
      <c r="D7" s="7">
        <f>Main!B10</f>
        <v>45107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45105</v>
      </c>
      <c r="B10" s="32">
        <v>542580</v>
      </c>
      <c r="C10" s="31" t="s">
        <v>1162</v>
      </c>
      <c r="D10" s="31" t="s">
        <v>1091</v>
      </c>
      <c r="E10" s="31" t="s">
        <v>577</v>
      </c>
      <c r="F10" s="93">
        <v>168000</v>
      </c>
      <c r="G10" s="32">
        <v>109.7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45105</v>
      </c>
      <c r="B11" s="32">
        <v>542580</v>
      </c>
      <c r="C11" s="31" t="s">
        <v>1162</v>
      </c>
      <c r="D11" s="31" t="s">
        <v>1091</v>
      </c>
      <c r="E11" s="31" t="s">
        <v>578</v>
      </c>
      <c r="F11" s="93">
        <v>168000</v>
      </c>
      <c r="G11" s="32">
        <v>104.77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45105</v>
      </c>
      <c r="B12" s="32">
        <v>542580</v>
      </c>
      <c r="C12" s="31" t="s">
        <v>1162</v>
      </c>
      <c r="D12" s="31" t="s">
        <v>1163</v>
      </c>
      <c r="E12" s="31" t="s">
        <v>577</v>
      </c>
      <c r="F12" s="93">
        <v>70000</v>
      </c>
      <c r="G12" s="32">
        <v>105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45105</v>
      </c>
      <c r="B13" s="32">
        <v>543453</v>
      </c>
      <c r="C13" s="31" t="s">
        <v>1164</v>
      </c>
      <c r="D13" s="31" t="s">
        <v>1165</v>
      </c>
      <c r="E13" s="31" t="s">
        <v>578</v>
      </c>
      <c r="F13" s="93">
        <v>39000</v>
      </c>
      <c r="G13" s="32">
        <v>88.45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45105</v>
      </c>
      <c r="B14" s="32">
        <v>538465</v>
      </c>
      <c r="C14" s="31" t="s">
        <v>1120</v>
      </c>
      <c r="D14" s="31" t="s">
        <v>1166</v>
      </c>
      <c r="E14" s="31" t="s">
        <v>578</v>
      </c>
      <c r="F14" s="93">
        <v>34000</v>
      </c>
      <c r="G14" s="32">
        <v>28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45105</v>
      </c>
      <c r="B15" s="32">
        <v>542678</v>
      </c>
      <c r="C15" s="31" t="s">
        <v>1167</v>
      </c>
      <c r="D15" s="31" t="s">
        <v>1168</v>
      </c>
      <c r="E15" s="31" t="s">
        <v>578</v>
      </c>
      <c r="F15" s="93">
        <v>200000</v>
      </c>
      <c r="G15" s="32">
        <v>22.71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45105</v>
      </c>
      <c r="B16" s="32">
        <v>543410</v>
      </c>
      <c r="C16" s="31" t="s">
        <v>1169</v>
      </c>
      <c r="D16" s="31" t="s">
        <v>1170</v>
      </c>
      <c r="E16" s="31" t="s">
        <v>578</v>
      </c>
      <c r="F16" s="93">
        <v>24000</v>
      </c>
      <c r="G16" s="32">
        <v>35.6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45105</v>
      </c>
      <c r="B17" s="32">
        <v>542724</v>
      </c>
      <c r="C17" s="31" t="s">
        <v>1084</v>
      </c>
      <c r="D17" s="31" t="s">
        <v>1171</v>
      </c>
      <c r="E17" s="31" t="s">
        <v>578</v>
      </c>
      <c r="F17" s="93">
        <v>1547676</v>
      </c>
      <c r="G17" s="32">
        <v>1.91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45105</v>
      </c>
      <c r="B18" s="32">
        <v>542724</v>
      </c>
      <c r="C18" s="31" t="s">
        <v>1084</v>
      </c>
      <c r="D18" s="31" t="s">
        <v>1171</v>
      </c>
      <c r="E18" s="31" t="s">
        <v>577</v>
      </c>
      <c r="F18" s="93">
        <v>2005101</v>
      </c>
      <c r="G18" s="32">
        <v>1.91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45105</v>
      </c>
      <c r="B19" s="32">
        <v>542724</v>
      </c>
      <c r="C19" s="31" t="s">
        <v>1084</v>
      </c>
      <c r="D19" s="31" t="s">
        <v>1172</v>
      </c>
      <c r="E19" s="31" t="s">
        <v>578</v>
      </c>
      <c r="F19" s="93">
        <v>4426012</v>
      </c>
      <c r="G19" s="32">
        <v>1.99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45105</v>
      </c>
      <c r="B20" s="32">
        <v>542724</v>
      </c>
      <c r="C20" s="31" t="s">
        <v>1084</v>
      </c>
      <c r="D20" s="31" t="s">
        <v>1085</v>
      </c>
      <c r="E20" s="31" t="s">
        <v>578</v>
      </c>
      <c r="F20" s="93">
        <v>1996609</v>
      </c>
      <c r="G20" s="32">
        <v>2.15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45105</v>
      </c>
      <c r="B21" s="32">
        <v>542724</v>
      </c>
      <c r="C21" s="31" t="s">
        <v>1084</v>
      </c>
      <c r="D21" s="31" t="s">
        <v>1085</v>
      </c>
      <c r="E21" s="31" t="s">
        <v>577</v>
      </c>
      <c r="F21" s="93">
        <v>1653609</v>
      </c>
      <c r="G21" s="32">
        <v>1.91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45105</v>
      </c>
      <c r="B22" s="32">
        <v>543746</v>
      </c>
      <c r="C22" s="31" t="s">
        <v>1173</v>
      </c>
      <c r="D22" s="31" t="s">
        <v>1174</v>
      </c>
      <c r="E22" s="31" t="s">
        <v>577</v>
      </c>
      <c r="F22" s="93">
        <v>16200</v>
      </c>
      <c r="G22" s="32">
        <v>271.17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45105</v>
      </c>
      <c r="B23" s="32">
        <v>540190</v>
      </c>
      <c r="C23" s="31" t="s">
        <v>1175</v>
      </c>
      <c r="D23" s="31" t="s">
        <v>1176</v>
      </c>
      <c r="E23" s="31" t="s">
        <v>577</v>
      </c>
      <c r="F23" s="93">
        <v>100000</v>
      </c>
      <c r="G23" s="32">
        <v>12.8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45105</v>
      </c>
      <c r="B24" s="32">
        <v>540190</v>
      </c>
      <c r="C24" s="31" t="s">
        <v>1175</v>
      </c>
      <c r="D24" s="31" t="s">
        <v>1177</v>
      </c>
      <c r="E24" s="31" t="s">
        <v>578</v>
      </c>
      <c r="F24" s="93">
        <v>227855</v>
      </c>
      <c r="G24" s="32">
        <v>12.8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45105</v>
      </c>
      <c r="B25" s="32">
        <v>540190</v>
      </c>
      <c r="C25" s="31" t="s">
        <v>1175</v>
      </c>
      <c r="D25" s="31" t="s">
        <v>1178</v>
      </c>
      <c r="E25" s="31" t="s">
        <v>578</v>
      </c>
      <c r="F25" s="93">
        <v>28802</v>
      </c>
      <c r="G25" s="32">
        <v>12.8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45105</v>
      </c>
      <c r="B26" s="32">
        <v>540190</v>
      </c>
      <c r="C26" s="31" t="s">
        <v>1175</v>
      </c>
      <c r="D26" s="31" t="s">
        <v>1179</v>
      </c>
      <c r="E26" s="31" t="s">
        <v>577</v>
      </c>
      <c r="F26" s="93">
        <v>150000</v>
      </c>
      <c r="G26" s="32">
        <v>12.8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45105</v>
      </c>
      <c r="B27" s="32">
        <v>530663</v>
      </c>
      <c r="C27" s="31" t="s">
        <v>1121</v>
      </c>
      <c r="D27" s="31" t="s">
        <v>1180</v>
      </c>
      <c r="E27" s="31" t="s">
        <v>578</v>
      </c>
      <c r="F27" s="93">
        <v>415000</v>
      </c>
      <c r="G27" s="32">
        <v>1.73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45105</v>
      </c>
      <c r="B28" s="32">
        <v>530663</v>
      </c>
      <c r="C28" s="31" t="s">
        <v>1121</v>
      </c>
      <c r="D28" s="31" t="s">
        <v>1122</v>
      </c>
      <c r="E28" s="31" t="s">
        <v>577</v>
      </c>
      <c r="F28" s="93">
        <v>314500</v>
      </c>
      <c r="G28" s="32">
        <v>1.73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45105</v>
      </c>
      <c r="B29" s="32">
        <v>540777</v>
      </c>
      <c r="C29" s="31" t="s">
        <v>131</v>
      </c>
      <c r="D29" s="31" t="s">
        <v>1128</v>
      </c>
      <c r="E29" s="31" t="s">
        <v>577</v>
      </c>
      <c r="F29" s="93">
        <v>16578664</v>
      </c>
      <c r="G29" s="32">
        <v>674.87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45105</v>
      </c>
      <c r="B30" s="32">
        <v>500199</v>
      </c>
      <c r="C30" s="31" t="s">
        <v>1181</v>
      </c>
      <c r="D30" s="31" t="s">
        <v>1182</v>
      </c>
      <c r="E30" s="31" t="s">
        <v>578</v>
      </c>
      <c r="F30" s="93">
        <v>374526</v>
      </c>
      <c r="G30" s="32">
        <v>487.5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45105</v>
      </c>
      <c r="B31" s="32">
        <v>500199</v>
      </c>
      <c r="C31" s="31" t="s">
        <v>1181</v>
      </c>
      <c r="D31" s="31" t="s">
        <v>1183</v>
      </c>
      <c r="E31" s="31" t="s">
        <v>577</v>
      </c>
      <c r="F31" s="93">
        <v>470903</v>
      </c>
      <c r="G31" s="32">
        <v>487.5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45105</v>
      </c>
      <c r="B32" s="32">
        <v>539841</v>
      </c>
      <c r="C32" s="31" t="s">
        <v>1184</v>
      </c>
      <c r="D32" s="31" t="s">
        <v>1185</v>
      </c>
      <c r="E32" s="31" t="s">
        <v>577</v>
      </c>
      <c r="F32" s="93">
        <v>1200000</v>
      </c>
      <c r="G32" s="32">
        <v>141.5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45105</v>
      </c>
      <c r="B33" s="32">
        <v>539841</v>
      </c>
      <c r="C33" s="31" t="s">
        <v>1184</v>
      </c>
      <c r="D33" s="31" t="s">
        <v>1186</v>
      </c>
      <c r="E33" s="31" t="s">
        <v>578</v>
      </c>
      <c r="F33" s="93">
        <v>1200000</v>
      </c>
      <c r="G33" s="32">
        <v>141.5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45105</v>
      </c>
      <c r="B34" s="32">
        <v>506734</v>
      </c>
      <c r="C34" s="31" t="s">
        <v>1187</v>
      </c>
      <c r="D34" s="31" t="s">
        <v>1182</v>
      </c>
      <c r="E34" s="31" t="s">
        <v>578</v>
      </c>
      <c r="F34" s="93">
        <v>87904</v>
      </c>
      <c r="G34" s="32">
        <v>120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45105</v>
      </c>
      <c r="B35" s="32">
        <v>506734</v>
      </c>
      <c r="C35" s="31" t="s">
        <v>1187</v>
      </c>
      <c r="D35" s="31" t="s">
        <v>1188</v>
      </c>
      <c r="E35" s="31" t="s">
        <v>578</v>
      </c>
      <c r="F35" s="93">
        <v>154240</v>
      </c>
      <c r="G35" s="32">
        <v>120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45105</v>
      </c>
      <c r="B36" s="32">
        <v>506734</v>
      </c>
      <c r="C36" s="31" t="s">
        <v>1187</v>
      </c>
      <c r="D36" s="31" t="s">
        <v>1189</v>
      </c>
      <c r="E36" s="31" t="s">
        <v>577</v>
      </c>
      <c r="F36" s="93">
        <v>242144</v>
      </c>
      <c r="G36" s="32">
        <v>120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45105</v>
      </c>
      <c r="B37" s="32">
        <v>511644</v>
      </c>
      <c r="C37" s="31" t="s">
        <v>1190</v>
      </c>
      <c r="D37" s="31" t="s">
        <v>1191</v>
      </c>
      <c r="E37" s="31" t="s">
        <v>577</v>
      </c>
      <c r="F37" s="93">
        <v>5000</v>
      </c>
      <c r="G37" s="32">
        <v>95.1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45105</v>
      </c>
      <c r="B38" s="32">
        <v>511644</v>
      </c>
      <c r="C38" s="31" t="s">
        <v>1190</v>
      </c>
      <c r="D38" s="31" t="s">
        <v>1192</v>
      </c>
      <c r="E38" s="31" t="s">
        <v>578</v>
      </c>
      <c r="F38" s="93">
        <v>6395</v>
      </c>
      <c r="G38" s="32">
        <v>95.1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45105</v>
      </c>
      <c r="B39" s="32">
        <v>511644</v>
      </c>
      <c r="C39" s="31" t="s">
        <v>1190</v>
      </c>
      <c r="D39" s="31" t="s">
        <v>1193</v>
      </c>
      <c r="E39" s="31" t="s">
        <v>577</v>
      </c>
      <c r="F39" s="93">
        <v>14000</v>
      </c>
      <c r="G39" s="32">
        <v>95.1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45105</v>
      </c>
      <c r="B40" s="32">
        <v>511644</v>
      </c>
      <c r="C40" s="31" t="s">
        <v>1190</v>
      </c>
      <c r="D40" s="31" t="s">
        <v>1191</v>
      </c>
      <c r="E40" s="31" t="s">
        <v>577</v>
      </c>
      <c r="F40" s="93">
        <v>3000</v>
      </c>
      <c r="G40" s="32">
        <v>95.1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45105</v>
      </c>
      <c r="B41" s="32">
        <v>511644</v>
      </c>
      <c r="C41" s="31" t="s">
        <v>1190</v>
      </c>
      <c r="D41" s="31" t="s">
        <v>1194</v>
      </c>
      <c r="E41" s="31" t="s">
        <v>578</v>
      </c>
      <c r="F41" s="93">
        <v>24282</v>
      </c>
      <c r="G41" s="32">
        <v>95.1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45105</v>
      </c>
      <c r="B42" s="32">
        <v>511644</v>
      </c>
      <c r="C42" s="31" t="s">
        <v>1190</v>
      </c>
      <c r="D42" s="31" t="s">
        <v>1195</v>
      </c>
      <c r="E42" s="31" t="s">
        <v>577</v>
      </c>
      <c r="F42" s="93">
        <v>4900</v>
      </c>
      <c r="G42" s="32">
        <v>95.1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45105</v>
      </c>
      <c r="B43" s="32">
        <v>539495</v>
      </c>
      <c r="C43" s="31" t="s">
        <v>1196</v>
      </c>
      <c r="D43" s="31" t="s">
        <v>1197</v>
      </c>
      <c r="E43" s="31" t="s">
        <v>578</v>
      </c>
      <c r="F43" s="93">
        <v>13738</v>
      </c>
      <c r="G43" s="32">
        <v>28.66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45105</v>
      </c>
      <c r="B44" s="32">
        <v>539495</v>
      </c>
      <c r="C44" s="31" t="s">
        <v>1196</v>
      </c>
      <c r="D44" s="31" t="s">
        <v>1191</v>
      </c>
      <c r="E44" s="31" t="s">
        <v>577</v>
      </c>
      <c r="F44" s="93">
        <v>5500</v>
      </c>
      <c r="G44" s="32">
        <v>28.66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45105</v>
      </c>
      <c r="B45" s="32">
        <v>542145</v>
      </c>
      <c r="C45" s="31" t="s">
        <v>1087</v>
      </c>
      <c r="D45" s="31" t="s">
        <v>1088</v>
      </c>
      <c r="E45" s="31" t="s">
        <v>577</v>
      </c>
      <c r="F45" s="93">
        <v>36000</v>
      </c>
      <c r="G45" s="32">
        <v>36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45105</v>
      </c>
      <c r="B46" s="32">
        <v>538212</v>
      </c>
      <c r="C46" s="31" t="s">
        <v>1074</v>
      </c>
      <c r="D46" s="31" t="s">
        <v>1075</v>
      </c>
      <c r="E46" s="31" t="s">
        <v>578</v>
      </c>
      <c r="F46" s="93">
        <v>3491585</v>
      </c>
      <c r="G46" s="32">
        <v>0.72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45105</v>
      </c>
      <c r="B47" s="32">
        <v>540147</v>
      </c>
      <c r="C47" s="31" t="s">
        <v>1198</v>
      </c>
      <c r="D47" s="31" t="s">
        <v>1199</v>
      </c>
      <c r="E47" s="31" t="s">
        <v>577</v>
      </c>
      <c r="F47" s="93">
        <v>55000</v>
      </c>
      <c r="G47" s="32">
        <v>34.5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45105</v>
      </c>
      <c r="B48" s="32">
        <v>540147</v>
      </c>
      <c r="C48" s="31" t="s">
        <v>1198</v>
      </c>
      <c r="D48" s="31" t="s">
        <v>1200</v>
      </c>
      <c r="E48" s="31" t="s">
        <v>578</v>
      </c>
      <c r="F48" s="93">
        <v>132993</v>
      </c>
      <c r="G48" s="32">
        <v>34.65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45105</v>
      </c>
      <c r="B49" s="32">
        <v>538923</v>
      </c>
      <c r="C49" s="31" t="s">
        <v>1089</v>
      </c>
      <c r="D49" s="31" t="s">
        <v>1090</v>
      </c>
      <c r="E49" s="31" t="s">
        <v>577</v>
      </c>
      <c r="F49" s="93">
        <v>23000</v>
      </c>
      <c r="G49" s="32">
        <v>52.68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45105</v>
      </c>
      <c r="B50" s="32">
        <v>543924</v>
      </c>
      <c r="C50" s="31" t="s">
        <v>1009</v>
      </c>
      <c r="D50" s="31" t="s">
        <v>1201</v>
      </c>
      <c r="E50" s="31" t="s">
        <v>577</v>
      </c>
      <c r="F50" s="93">
        <v>12000</v>
      </c>
      <c r="G50" s="32">
        <v>45.13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45105</v>
      </c>
      <c r="B51" s="32">
        <v>543924</v>
      </c>
      <c r="C51" s="31" t="s">
        <v>1009</v>
      </c>
      <c r="D51" s="31" t="s">
        <v>1202</v>
      </c>
      <c r="E51" s="31" t="s">
        <v>577</v>
      </c>
      <c r="F51" s="93">
        <v>12000</v>
      </c>
      <c r="G51" s="32">
        <v>44.91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45105</v>
      </c>
      <c r="B52" s="32">
        <v>523425</v>
      </c>
      <c r="C52" s="31" t="s">
        <v>1203</v>
      </c>
      <c r="D52" s="31" t="s">
        <v>1191</v>
      </c>
      <c r="E52" s="31" t="s">
        <v>577</v>
      </c>
      <c r="F52" s="93">
        <v>33000</v>
      </c>
      <c r="G52" s="32">
        <v>7.14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45105</v>
      </c>
      <c r="B53" s="32">
        <v>511447</v>
      </c>
      <c r="C53" s="31" t="s">
        <v>1204</v>
      </c>
      <c r="D53" s="31" t="s">
        <v>1086</v>
      </c>
      <c r="E53" s="31" t="s">
        <v>577</v>
      </c>
      <c r="F53" s="93">
        <v>1356366</v>
      </c>
      <c r="G53" s="32">
        <v>3.22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45105</v>
      </c>
      <c r="B54" s="32">
        <v>511447</v>
      </c>
      <c r="C54" s="31" t="s">
        <v>1204</v>
      </c>
      <c r="D54" s="31" t="s">
        <v>1086</v>
      </c>
      <c r="E54" s="31" t="s">
        <v>578</v>
      </c>
      <c r="F54" s="93">
        <v>1414052</v>
      </c>
      <c r="G54" s="32">
        <v>3.23</v>
      </c>
      <c r="H54" s="32" t="s">
        <v>336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45105</v>
      </c>
      <c r="B55" s="32">
        <v>511447</v>
      </c>
      <c r="C55" s="31" t="s">
        <v>1204</v>
      </c>
      <c r="D55" s="31" t="s">
        <v>1205</v>
      </c>
      <c r="E55" s="31" t="s">
        <v>578</v>
      </c>
      <c r="F55" s="93">
        <v>1222000</v>
      </c>
      <c r="G55" s="32">
        <v>3.21</v>
      </c>
      <c r="H55" s="32" t="s">
        <v>336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45105</v>
      </c>
      <c r="B56" s="32">
        <v>543573</v>
      </c>
      <c r="C56" s="31" t="s">
        <v>1206</v>
      </c>
      <c r="D56" s="31" t="s">
        <v>1207</v>
      </c>
      <c r="E56" s="31" t="s">
        <v>578</v>
      </c>
      <c r="F56" s="93">
        <v>1368301</v>
      </c>
      <c r="G56" s="32">
        <v>460.57</v>
      </c>
      <c r="H56" s="32" t="s">
        <v>336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45105</v>
      </c>
      <c r="B57" s="32">
        <v>532159</v>
      </c>
      <c r="C57" s="31" t="s">
        <v>1123</v>
      </c>
      <c r="D57" s="31" t="s">
        <v>1124</v>
      </c>
      <c r="E57" s="31" t="s">
        <v>577</v>
      </c>
      <c r="F57" s="93">
        <v>792330</v>
      </c>
      <c r="G57" s="32">
        <v>13.59</v>
      </c>
      <c r="H57" s="32" t="s">
        <v>336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45105</v>
      </c>
      <c r="B58" s="32">
        <v>532159</v>
      </c>
      <c r="C58" s="31" t="s">
        <v>1123</v>
      </c>
      <c r="D58" s="31" t="s">
        <v>1125</v>
      </c>
      <c r="E58" s="31" t="s">
        <v>577</v>
      </c>
      <c r="F58" s="93">
        <v>900000</v>
      </c>
      <c r="G58" s="32">
        <v>13.6</v>
      </c>
      <c r="H58" s="32" t="s">
        <v>336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45105</v>
      </c>
      <c r="B59" s="32">
        <v>532159</v>
      </c>
      <c r="C59" s="31" t="s">
        <v>1123</v>
      </c>
      <c r="D59" s="31" t="s">
        <v>1126</v>
      </c>
      <c r="E59" s="31" t="s">
        <v>578</v>
      </c>
      <c r="F59" s="93">
        <v>2300000</v>
      </c>
      <c r="G59" s="32">
        <v>13.6</v>
      </c>
      <c r="H59" s="32" t="s">
        <v>336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45105</v>
      </c>
      <c r="B60" s="32">
        <v>540726</v>
      </c>
      <c r="C60" s="31" t="s">
        <v>1208</v>
      </c>
      <c r="D60" s="31" t="s">
        <v>1209</v>
      </c>
      <c r="E60" s="31" t="s">
        <v>578</v>
      </c>
      <c r="F60" s="93">
        <v>55001</v>
      </c>
      <c r="G60" s="32">
        <v>62.83</v>
      </c>
      <c r="H60" s="32" t="s">
        <v>336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45105</v>
      </c>
      <c r="B61" s="32">
        <v>540726</v>
      </c>
      <c r="C61" s="31" t="s">
        <v>1208</v>
      </c>
      <c r="D61" s="31" t="s">
        <v>1209</v>
      </c>
      <c r="E61" s="31" t="s">
        <v>577</v>
      </c>
      <c r="F61" s="93">
        <v>55001</v>
      </c>
      <c r="G61" s="32">
        <v>64.819999999999993</v>
      </c>
      <c r="H61" s="32" t="s">
        <v>336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45105</v>
      </c>
      <c r="B62" s="32">
        <v>539402</v>
      </c>
      <c r="C62" s="31" t="s">
        <v>1210</v>
      </c>
      <c r="D62" s="31" t="s">
        <v>1211</v>
      </c>
      <c r="E62" s="31" t="s">
        <v>578</v>
      </c>
      <c r="F62" s="93">
        <v>67336</v>
      </c>
      <c r="G62" s="32">
        <v>17.5</v>
      </c>
      <c r="H62" s="32" t="s">
        <v>336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45105</v>
      </c>
      <c r="B63" s="32">
        <v>539402</v>
      </c>
      <c r="C63" s="31" t="s">
        <v>1210</v>
      </c>
      <c r="D63" s="31" t="s">
        <v>1212</v>
      </c>
      <c r="E63" s="31" t="s">
        <v>577</v>
      </c>
      <c r="F63" s="93">
        <v>150000</v>
      </c>
      <c r="G63" s="32">
        <v>17.329999999999998</v>
      </c>
      <c r="H63" s="32" t="s">
        <v>336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45105</v>
      </c>
      <c r="B64" s="32">
        <v>539291</v>
      </c>
      <c r="C64" s="31" t="s">
        <v>1213</v>
      </c>
      <c r="D64" s="31" t="s">
        <v>1214</v>
      </c>
      <c r="E64" s="31" t="s">
        <v>578</v>
      </c>
      <c r="F64" s="93">
        <v>22988</v>
      </c>
      <c r="G64" s="32">
        <v>7.14</v>
      </c>
      <c r="H64" s="32" t="s">
        <v>336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45105</v>
      </c>
      <c r="B65" s="32">
        <v>514470</v>
      </c>
      <c r="C65" s="31" t="s">
        <v>1215</v>
      </c>
      <c r="D65" s="31" t="s">
        <v>1216</v>
      </c>
      <c r="E65" s="31" t="s">
        <v>578</v>
      </c>
      <c r="F65" s="93">
        <v>100000</v>
      </c>
      <c r="G65" s="32">
        <v>50.07</v>
      </c>
      <c r="H65" s="32" t="s">
        <v>336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45105</v>
      </c>
      <c r="B66" s="32" t="s">
        <v>267</v>
      </c>
      <c r="C66" s="31" t="s">
        <v>1217</v>
      </c>
      <c r="D66" s="31" t="s">
        <v>1218</v>
      </c>
      <c r="E66" s="31" t="s">
        <v>577</v>
      </c>
      <c r="F66" s="93">
        <v>11953804</v>
      </c>
      <c r="G66" s="32">
        <v>920.05</v>
      </c>
      <c r="H66" s="32" t="s">
        <v>579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45105</v>
      </c>
      <c r="B67" s="32" t="s">
        <v>1219</v>
      </c>
      <c r="C67" s="31" t="s">
        <v>1220</v>
      </c>
      <c r="D67" s="31" t="s">
        <v>1221</v>
      </c>
      <c r="E67" s="31" t="s">
        <v>577</v>
      </c>
      <c r="F67" s="93">
        <v>1000000</v>
      </c>
      <c r="G67" s="32">
        <v>270</v>
      </c>
      <c r="H67" s="32" t="s">
        <v>579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45105</v>
      </c>
      <c r="B68" s="32" t="s">
        <v>1222</v>
      </c>
      <c r="C68" s="31" t="s">
        <v>1223</v>
      </c>
      <c r="D68" s="31" t="s">
        <v>1127</v>
      </c>
      <c r="E68" s="31" t="s">
        <v>577</v>
      </c>
      <c r="F68" s="93">
        <v>29957</v>
      </c>
      <c r="G68" s="32">
        <v>304.06</v>
      </c>
      <c r="H68" s="32" t="s">
        <v>579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45105</v>
      </c>
      <c r="B69" s="32" t="s">
        <v>1222</v>
      </c>
      <c r="C69" s="31" t="s">
        <v>1223</v>
      </c>
      <c r="D69" s="31" t="s">
        <v>580</v>
      </c>
      <c r="E69" s="31" t="s">
        <v>577</v>
      </c>
      <c r="F69" s="93">
        <v>57350</v>
      </c>
      <c r="G69" s="32">
        <v>298.63</v>
      </c>
      <c r="H69" s="32" t="s">
        <v>579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45105</v>
      </c>
      <c r="B70" s="32" t="s">
        <v>1222</v>
      </c>
      <c r="C70" s="31" t="s">
        <v>1223</v>
      </c>
      <c r="D70" s="31" t="s">
        <v>1224</v>
      </c>
      <c r="E70" s="31" t="s">
        <v>577</v>
      </c>
      <c r="F70" s="93">
        <v>41037</v>
      </c>
      <c r="G70" s="32">
        <v>303.23</v>
      </c>
      <c r="H70" s="32" t="s">
        <v>579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45105</v>
      </c>
      <c r="B71" s="32" t="s">
        <v>1225</v>
      </c>
      <c r="C71" s="31" t="s">
        <v>1226</v>
      </c>
      <c r="D71" s="31" t="s">
        <v>580</v>
      </c>
      <c r="E71" s="31" t="s">
        <v>577</v>
      </c>
      <c r="F71" s="93">
        <v>104771</v>
      </c>
      <c r="G71" s="32">
        <v>382.23</v>
      </c>
      <c r="H71" s="32" t="s">
        <v>579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45105</v>
      </c>
      <c r="B72" s="32" t="s">
        <v>1227</v>
      </c>
      <c r="C72" s="31" t="s">
        <v>1228</v>
      </c>
      <c r="D72" s="31" t="s">
        <v>1229</v>
      </c>
      <c r="E72" s="31" t="s">
        <v>577</v>
      </c>
      <c r="F72" s="93">
        <v>477600</v>
      </c>
      <c r="G72" s="32">
        <v>100</v>
      </c>
      <c r="H72" s="32" t="s">
        <v>579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45105</v>
      </c>
      <c r="B73" s="32" t="s">
        <v>1227</v>
      </c>
      <c r="C73" s="31" t="s">
        <v>1228</v>
      </c>
      <c r="D73" s="31" t="s">
        <v>1092</v>
      </c>
      <c r="E73" s="31" t="s">
        <v>577</v>
      </c>
      <c r="F73" s="93">
        <v>199200</v>
      </c>
      <c r="G73" s="32">
        <v>100</v>
      </c>
      <c r="H73" s="32" t="s">
        <v>579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45105</v>
      </c>
      <c r="B74" s="32" t="s">
        <v>1227</v>
      </c>
      <c r="C74" s="31" t="s">
        <v>1228</v>
      </c>
      <c r="D74" s="31" t="s">
        <v>1230</v>
      </c>
      <c r="E74" s="31" t="s">
        <v>577</v>
      </c>
      <c r="F74" s="93">
        <v>1140000</v>
      </c>
      <c r="G74" s="32">
        <v>100</v>
      </c>
      <c r="H74" s="32" t="s">
        <v>579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45105</v>
      </c>
      <c r="B75" s="32" t="s">
        <v>1231</v>
      </c>
      <c r="C75" s="31" t="s">
        <v>1232</v>
      </c>
      <c r="D75" s="31" t="s">
        <v>1233</v>
      </c>
      <c r="E75" s="31" t="s">
        <v>577</v>
      </c>
      <c r="F75" s="93">
        <v>100000</v>
      </c>
      <c r="G75" s="32">
        <v>20.37</v>
      </c>
      <c r="H75" s="32" t="s">
        <v>579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45105</v>
      </c>
      <c r="B76" s="32" t="s">
        <v>1234</v>
      </c>
      <c r="C76" s="31" t="s">
        <v>1235</v>
      </c>
      <c r="D76" s="31" t="s">
        <v>580</v>
      </c>
      <c r="E76" s="31" t="s">
        <v>577</v>
      </c>
      <c r="F76" s="93">
        <v>210979</v>
      </c>
      <c r="G76" s="32">
        <v>277.79000000000002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45105</v>
      </c>
      <c r="B77" s="32" t="s">
        <v>1234</v>
      </c>
      <c r="C77" s="31" t="s">
        <v>1235</v>
      </c>
      <c r="D77" s="31" t="s">
        <v>1236</v>
      </c>
      <c r="E77" s="31" t="s">
        <v>577</v>
      </c>
      <c r="F77" s="93">
        <v>495632</v>
      </c>
      <c r="G77" s="32">
        <v>279.05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45105</v>
      </c>
      <c r="B78" s="32" t="s">
        <v>1234</v>
      </c>
      <c r="C78" s="31" t="s">
        <v>1235</v>
      </c>
      <c r="D78" s="31" t="s">
        <v>1237</v>
      </c>
      <c r="E78" s="31" t="s">
        <v>577</v>
      </c>
      <c r="F78" s="93">
        <v>158013</v>
      </c>
      <c r="G78" s="32">
        <v>274.72000000000003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45105</v>
      </c>
      <c r="B79" s="32" t="s">
        <v>1234</v>
      </c>
      <c r="C79" s="31" t="s">
        <v>1235</v>
      </c>
      <c r="D79" s="31" t="s">
        <v>1238</v>
      </c>
      <c r="E79" s="31" t="s">
        <v>577</v>
      </c>
      <c r="F79" s="93">
        <v>507000</v>
      </c>
      <c r="G79" s="32">
        <v>281.83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45105</v>
      </c>
      <c r="B80" s="32" t="s">
        <v>1234</v>
      </c>
      <c r="C80" s="31" t="s">
        <v>1235</v>
      </c>
      <c r="D80" s="31" t="s">
        <v>1239</v>
      </c>
      <c r="E80" s="31" t="s">
        <v>577</v>
      </c>
      <c r="F80" s="93">
        <v>174584</v>
      </c>
      <c r="G80" s="32">
        <v>280.62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45105</v>
      </c>
      <c r="B81" s="32" t="s">
        <v>1240</v>
      </c>
      <c r="C81" s="31" t="s">
        <v>1241</v>
      </c>
      <c r="D81" s="31" t="s">
        <v>1242</v>
      </c>
      <c r="E81" s="31" t="s">
        <v>577</v>
      </c>
      <c r="F81" s="93">
        <v>41600</v>
      </c>
      <c r="G81" s="32">
        <v>132.54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45105</v>
      </c>
      <c r="B82" s="32" t="s">
        <v>1240</v>
      </c>
      <c r="C82" s="31" t="s">
        <v>1241</v>
      </c>
      <c r="D82" s="31" t="s">
        <v>1243</v>
      </c>
      <c r="E82" s="31" t="s">
        <v>577</v>
      </c>
      <c r="F82" s="93">
        <v>1600</v>
      </c>
      <c r="G82" s="32">
        <v>135.25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45105</v>
      </c>
      <c r="B83" s="32" t="s">
        <v>1244</v>
      </c>
      <c r="C83" s="31" t="s">
        <v>1245</v>
      </c>
      <c r="D83" s="31" t="s">
        <v>1171</v>
      </c>
      <c r="E83" s="31" t="s">
        <v>577</v>
      </c>
      <c r="F83" s="93">
        <v>9000000</v>
      </c>
      <c r="G83" s="32">
        <v>2.85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45105</v>
      </c>
      <c r="B84" s="32" t="s">
        <v>1244</v>
      </c>
      <c r="C84" s="31" t="s">
        <v>1245</v>
      </c>
      <c r="D84" s="31" t="s">
        <v>1246</v>
      </c>
      <c r="E84" s="31" t="s">
        <v>577</v>
      </c>
      <c r="F84" s="93">
        <v>2748250</v>
      </c>
      <c r="G84" s="32">
        <v>2.88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45105</v>
      </c>
      <c r="B85" s="32" t="s">
        <v>1247</v>
      </c>
      <c r="C85" s="31" t="s">
        <v>1248</v>
      </c>
      <c r="D85" s="31" t="s">
        <v>580</v>
      </c>
      <c r="E85" s="31" t="s">
        <v>577</v>
      </c>
      <c r="F85" s="93">
        <v>81501</v>
      </c>
      <c r="G85" s="32">
        <v>743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45105</v>
      </c>
      <c r="B86" s="32" t="s">
        <v>1249</v>
      </c>
      <c r="C86" s="31" t="s">
        <v>1250</v>
      </c>
      <c r="D86" s="31" t="s">
        <v>580</v>
      </c>
      <c r="E86" s="31" t="s">
        <v>577</v>
      </c>
      <c r="F86" s="93">
        <v>87803</v>
      </c>
      <c r="G86" s="32">
        <v>705.82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45105</v>
      </c>
      <c r="B87" s="32" t="s">
        <v>1251</v>
      </c>
      <c r="C87" s="31" t="s">
        <v>1252</v>
      </c>
      <c r="D87" s="31" t="s">
        <v>1253</v>
      </c>
      <c r="E87" s="31" t="s">
        <v>577</v>
      </c>
      <c r="F87" s="93">
        <v>66000</v>
      </c>
      <c r="G87" s="32">
        <v>157.85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45105</v>
      </c>
      <c r="B88" s="32" t="s">
        <v>1251</v>
      </c>
      <c r="C88" s="31" t="s">
        <v>1252</v>
      </c>
      <c r="D88" s="31" t="s">
        <v>1092</v>
      </c>
      <c r="E88" s="31" t="s">
        <v>577</v>
      </c>
      <c r="F88" s="93">
        <v>60000</v>
      </c>
      <c r="G88" s="32">
        <v>157.85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45105</v>
      </c>
      <c r="B89" s="32" t="s">
        <v>1129</v>
      </c>
      <c r="C89" s="31" t="s">
        <v>1130</v>
      </c>
      <c r="D89" s="31" t="s">
        <v>1131</v>
      </c>
      <c r="E89" s="31" t="s">
        <v>577</v>
      </c>
      <c r="F89" s="93">
        <v>1724402</v>
      </c>
      <c r="G89" s="32">
        <v>125.29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45105</v>
      </c>
      <c r="B90" s="32" t="s">
        <v>1254</v>
      </c>
      <c r="C90" s="31" t="s">
        <v>1255</v>
      </c>
      <c r="D90" s="31" t="s">
        <v>581</v>
      </c>
      <c r="E90" s="31" t="s">
        <v>577</v>
      </c>
      <c r="F90" s="93">
        <v>931417</v>
      </c>
      <c r="G90" s="32">
        <v>63.92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45105</v>
      </c>
      <c r="B91" s="32" t="s">
        <v>1254</v>
      </c>
      <c r="C91" s="31" t="s">
        <v>1255</v>
      </c>
      <c r="D91" s="31" t="s">
        <v>1093</v>
      </c>
      <c r="E91" s="31" t="s">
        <v>577</v>
      </c>
      <c r="F91" s="93">
        <v>636000</v>
      </c>
      <c r="G91" s="32">
        <v>66.19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45105</v>
      </c>
      <c r="B92" s="32" t="s">
        <v>1044</v>
      </c>
      <c r="C92" s="31" t="s">
        <v>1045</v>
      </c>
      <c r="D92" s="31" t="s">
        <v>581</v>
      </c>
      <c r="E92" s="31" t="s">
        <v>577</v>
      </c>
      <c r="F92" s="93">
        <v>2698894</v>
      </c>
      <c r="G92" s="32">
        <v>15.78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45105</v>
      </c>
      <c r="B93" s="32" t="s">
        <v>1256</v>
      </c>
      <c r="C93" s="31" t="s">
        <v>1257</v>
      </c>
      <c r="D93" s="31" t="s">
        <v>1258</v>
      </c>
      <c r="E93" s="31" t="s">
        <v>577</v>
      </c>
      <c r="F93" s="93">
        <v>2420</v>
      </c>
      <c r="G93" s="32">
        <v>39.79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45105</v>
      </c>
      <c r="B94" s="32" t="s">
        <v>51</v>
      </c>
      <c r="C94" s="31" t="s">
        <v>1259</v>
      </c>
      <c r="D94" s="31" t="s">
        <v>1260</v>
      </c>
      <c r="E94" s="31" t="s">
        <v>578</v>
      </c>
      <c r="F94" s="93">
        <v>18000000</v>
      </c>
      <c r="G94" s="32">
        <v>2300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45105</v>
      </c>
      <c r="B95" s="32" t="s">
        <v>267</v>
      </c>
      <c r="C95" s="31" t="s">
        <v>1217</v>
      </c>
      <c r="D95" s="31" t="s">
        <v>1261</v>
      </c>
      <c r="E95" s="31" t="s">
        <v>578</v>
      </c>
      <c r="F95" s="93">
        <v>46000000</v>
      </c>
      <c r="G95" s="32">
        <v>920.03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45105</v>
      </c>
      <c r="B96" s="32" t="s">
        <v>1219</v>
      </c>
      <c r="C96" s="31" t="s">
        <v>1220</v>
      </c>
      <c r="D96" s="31" t="s">
        <v>1262</v>
      </c>
      <c r="E96" s="31" t="s">
        <v>578</v>
      </c>
      <c r="F96" s="93">
        <v>2550674</v>
      </c>
      <c r="G96" s="32">
        <v>270.08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45105</v>
      </c>
      <c r="B97" s="32" t="s">
        <v>1222</v>
      </c>
      <c r="C97" s="31" t="s">
        <v>1223</v>
      </c>
      <c r="D97" s="31" t="s">
        <v>580</v>
      </c>
      <c r="E97" s="31" t="s">
        <v>578</v>
      </c>
      <c r="F97" s="93">
        <v>57350</v>
      </c>
      <c r="G97" s="32">
        <v>300.75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45105</v>
      </c>
      <c r="B98" s="32" t="s">
        <v>1222</v>
      </c>
      <c r="C98" s="31" t="s">
        <v>1223</v>
      </c>
      <c r="D98" s="31" t="s">
        <v>1224</v>
      </c>
      <c r="E98" s="31" t="s">
        <v>578</v>
      </c>
      <c r="F98" s="93">
        <v>41037</v>
      </c>
      <c r="G98" s="32">
        <v>300.07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45105</v>
      </c>
      <c r="B99" s="32" t="s">
        <v>1222</v>
      </c>
      <c r="C99" s="31" t="s">
        <v>1223</v>
      </c>
      <c r="D99" s="31" t="s">
        <v>1127</v>
      </c>
      <c r="E99" s="31" t="s">
        <v>578</v>
      </c>
      <c r="F99" s="93">
        <v>37641</v>
      </c>
      <c r="G99" s="32">
        <v>300.89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45105</v>
      </c>
      <c r="B100" s="32" t="s">
        <v>1225</v>
      </c>
      <c r="C100" s="31" t="s">
        <v>1226</v>
      </c>
      <c r="D100" s="31" t="s">
        <v>580</v>
      </c>
      <c r="E100" s="31" t="s">
        <v>578</v>
      </c>
      <c r="F100" s="93">
        <v>104771</v>
      </c>
      <c r="G100" s="32">
        <v>382.68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45105</v>
      </c>
      <c r="B101" s="32" t="s">
        <v>1263</v>
      </c>
      <c r="C101" s="31" t="s">
        <v>1264</v>
      </c>
      <c r="D101" s="31" t="s">
        <v>1265</v>
      </c>
      <c r="E101" s="31" t="s">
        <v>578</v>
      </c>
      <c r="F101" s="93">
        <v>47000</v>
      </c>
      <c r="G101" s="32">
        <v>195.84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45105</v>
      </c>
      <c r="B102" s="32" t="s">
        <v>1263</v>
      </c>
      <c r="C102" s="31" t="s">
        <v>1264</v>
      </c>
      <c r="D102" s="31" t="s">
        <v>1266</v>
      </c>
      <c r="E102" s="31" t="s">
        <v>578</v>
      </c>
      <c r="F102" s="93">
        <v>52000</v>
      </c>
      <c r="G102" s="32">
        <v>195.82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45105</v>
      </c>
      <c r="B103" s="32" t="s">
        <v>1104</v>
      </c>
      <c r="C103" s="31" t="s">
        <v>1267</v>
      </c>
      <c r="D103" s="31" t="s">
        <v>1268</v>
      </c>
      <c r="E103" s="31" t="s">
        <v>578</v>
      </c>
      <c r="F103" s="93">
        <v>6055483</v>
      </c>
      <c r="G103" s="32">
        <v>422.67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45105</v>
      </c>
      <c r="B104" s="32" t="s">
        <v>1227</v>
      </c>
      <c r="C104" s="31" t="s">
        <v>1228</v>
      </c>
      <c r="D104" s="31" t="s">
        <v>1269</v>
      </c>
      <c r="E104" s="31" t="s">
        <v>578</v>
      </c>
      <c r="F104" s="93">
        <v>93600</v>
      </c>
      <c r="G104" s="32">
        <v>100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45105</v>
      </c>
      <c r="B105" s="32" t="s">
        <v>1270</v>
      </c>
      <c r="C105" s="31" t="s">
        <v>1271</v>
      </c>
      <c r="D105" s="31" t="s">
        <v>1272</v>
      </c>
      <c r="E105" s="31" t="s">
        <v>578</v>
      </c>
      <c r="F105" s="93">
        <v>625000</v>
      </c>
      <c r="G105" s="32">
        <v>204.16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45105</v>
      </c>
      <c r="B106" s="32" t="s">
        <v>1234</v>
      </c>
      <c r="C106" s="31" t="s">
        <v>1235</v>
      </c>
      <c r="D106" s="31" t="s">
        <v>580</v>
      </c>
      <c r="E106" s="31" t="s">
        <v>578</v>
      </c>
      <c r="F106" s="93">
        <v>210979</v>
      </c>
      <c r="G106" s="32">
        <v>278.14999999999998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45105</v>
      </c>
      <c r="B107" s="32" t="s">
        <v>1234</v>
      </c>
      <c r="C107" s="31" t="s">
        <v>1235</v>
      </c>
      <c r="D107" s="31" t="s">
        <v>1237</v>
      </c>
      <c r="E107" s="31" t="s">
        <v>578</v>
      </c>
      <c r="F107" s="93">
        <v>158013</v>
      </c>
      <c r="G107" s="32">
        <v>279.54000000000002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45105</v>
      </c>
      <c r="B108" s="32" t="s">
        <v>1234</v>
      </c>
      <c r="C108" s="31" t="s">
        <v>1235</v>
      </c>
      <c r="D108" s="31" t="s">
        <v>1236</v>
      </c>
      <c r="E108" s="31" t="s">
        <v>578</v>
      </c>
      <c r="F108" s="93">
        <v>369519</v>
      </c>
      <c r="G108" s="32">
        <v>280.58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45105</v>
      </c>
      <c r="B109" s="32" t="s">
        <v>1234</v>
      </c>
      <c r="C109" s="31" t="s">
        <v>1235</v>
      </c>
      <c r="D109" s="31" t="s">
        <v>1239</v>
      </c>
      <c r="E109" s="31" t="s">
        <v>578</v>
      </c>
      <c r="F109" s="93">
        <v>174584</v>
      </c>
      <c r="G109" s="32">
        <v>282.36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45105</v>
      </c>
      <c r="B110" s="32" t="s">
        <v>1234</v>
      </c>
      <c r="C110" s="31" t="s">
        <v>1235</v>
      </c>
      <c r="D110" s="31" t="s">
        <v>1238</v>
      </c>
      <c r="E110" s="31" t="s">
        <v>578</v>
      </c>
      <c r="F110" s="93">
        <v>6000</v>
      </c>
      <c r="G110" s="32">
        <v>280.79000000000002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45105</v>
      </c>
      <c r="B111" s="32" t="s">
        <v>1240</v>
      </c>
      <c r="C111" s="31" t="s">
        <v>1241</v>
      </c>
      <c r="D111" s="31" t="s">
        <v>1092</v>
      </c>
      <c r="E111" s="31" t="s">
        <v>578</v>
      </c>
      <c r="F111" s="93">
        <v>20800</v>
      </c>
      <c r="G111" s="32">
        <v>132.44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45105</v>
      </c>
      <c r="B112" s="32" t="s">
        <v>1240</v>
      </c>
      <c r="C112" s="31" t="s">
        <v>1241</v>
      </c>
      <c r="D112" s="31" t="s">
        <v>1243</v>
      </c>
      <c r="E112" s="31" t="s">
        <v>578</v>
      </c>
      <c r="F112" s="93">
        <v>44800</v>
      </c>
      <c r="G112" s="32">
        <v>131.86000000000001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45105</v>
      </c>
      <c r="B113" s="32" t="s">
        <v>1244</v>
      </c>
      <c r="C113" s="31" t="s">
        <v>1245</v>
      </c>
      <c r="D113" s="31" t="s">
        <v>1246</v>
      </c>
      <c r="E113" s="31" t="s">
        <v>578</v>
      </c>
      <c r="F113" s="93">
        <v>3474000</v>
      </c>
      <c r="G113" s="32">
        <v>2.86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45105</v>
      </c>
      <c r="B114" s="32" t="s">
        <v>1244</v>
      </c>
      <c r="C114" s="31" t="s">
        <v>1245</v>
      </c>
      <c r="D114" s="31" t="s">
        <v>1171</v>
      </c>
      <c r="E114" s="31" t="s">
        <v>578</v>
      </c>
      <c r="F114" s="93">
        <v>587500</v>
      </c>
      <c r="G114" s="32">
        <v>2.85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45105</v>
      </c>
      <c r="B115" s="32" t="s">
        <v>1244</v>
      </c>
      <c r="C115" s="31" t="s">
        <v>1245</v>
      </c>
      <c r="D115" s="31" t="s">
        <v>1273</v>
      </c>
      <c r="E115" s="31" t="s">
        <v>578</v>
      </c>
      <c r="F115" s="93">
        <v>12584786</v>
      </c>
      <c r="G115" s="32">
        <v>2.89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45105</v>
      </c>
      <c r="B116" s="32" t="s">
        <v>1247</v>
      </c>
      <c r="C116" s="31" t="s">
        <v>1248</v>
      </c>
      <c r="D116" s="31" t="s">
        <v>580</v>
      </c>
      <c r="E116" s="31" t="s">
        <v>578</v>
      </c>
      <c r="F116" s="93">
        <v>81501</v>
      </c>
      <c r="G116" s="32">
        <v>742.64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45105</v>
      </c>
      <c r="B117" s="32" t="s">
        <v>1249</v>
      </c>
      <c r="C117" s="31" t="s">
        <v>1250</v>
      </c>
      <c r="D117" s="31" t="s">
        <v>580</v>
      </c>
      <c r="E117" s="31" t="s">
        <v>578</v>
      </c>
      <c r="F117" s="93">
        <v>87803</v>
      </c>
      <c r="G117" s="32">
        <v>706.12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45105</v>
      </c>
      <c r="B118" s="32" t="s">
        <v>1206</v>
      </c>
      <c r="C118" s="31" t="s">
        <v>1274</v>
      </c>
      <c r="D118" s="31" t="s">
        <v>1275</v>
      </c>
      <c r="E118" s="31" t="s">
        <v>578</v>
      </c>
      <c r="F118" s="93">
        <v>1037868</v>
      </c>
      <c r="G118" s="32">
        <v>460.47</v>
      </c>
      <c r="H118" s="32" t="s">
        <v>579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45105</v>
      </c>
      <c r="B119" s="32" t="s">
        <v>1129</v>
      </c>
      <c r="C119" s="31" t="s">
        <v>1130</v>
      </c>
      <c r="D119" s="31" t="s">
        <v>1131</v>
      </c>
      <c r="E119" s="31" t="s">
        <v>578</v>
      </c>
      <c r="F119" s="93">
        <v>1760402</v>
      </c>
      <c r="G119" s="32">
        <v>125.25</v>
      </c>
      <c r="H119" s="32" t="s">
        <v>579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45105</v>
      </c>
      <c r="B120" s="32" t="s">
        <v>1254</v>
      </c>
      <c r="C120" s="31" t="s">
        <v>1255</v>
      </c>
      <c r="D120" s="31" t="s">
        <v>581</v>
      </c>
      <c r="E120" s="31" t="s">
        <v>578</v>
      </c>
      <c r="F120" s="93">
        <v>956417</v>
      </c>
      <c r="G120" s="32">
        <v>65.98</v>
      </c>
      <c r="H120" s="32" t="s">
        <v>579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45105</v>
      </c>
      <c r="B121" s="32" t="s">
        <v>1254</v>
      </c>
      <c r="C121" s="31" t="s">
        <v>1255</v>
      </c>
      <c r="D121" s="31" t="s">
        <v>1093</v>
      </c>
      <c r="E121" s="31" t="s">
        <v>578</v>
      </c>
      <c r="F121" s="93">
        <v>60000</v>
      </c>
      <c r="G121" s="32">
        <v>66.5</v>
      </c>
      <c r="H121" s="32" t="s">
        <v>579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45105</v>
      </c>
      <c r="B122" s="32" t="s">
        <v>1044</v>
      </c>
      <c r="C122" s="31" t="s">
        <v>1045</v>
      </c>
      <c r="D122" s="31" t="s">
        <v>581</v>
      </c>
      <c r="E122" s="31" t="s">
        <v>578</v>
      </c>
      <c r="F122" s="93">
        <v>2698894</v>
      </c>
      <c r="G122" s="32">
        <v>15.72</v>
      </c>
      <c r="H122" s="32" t="s">
        <v>579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45105</v>
      </c>
      <c r="B123" s="32" t="s">
        <v>1256</v>
      </c>
      <c r="C123" s="31" t="s">
        <v>1257</v>
      </c>
      <c r="D123" s="31" t="s">
        <v>1258</v>
      </c>
      <c r="E123" s="31" t="s">
        <v>578</v>
      </c>
      <c r="F123" s="93">
        <v>65000</v>
      </c>
      <c r="G123" s="32">
        <v>38.5</v>
      </c>
      <c r="H123" s="32" t="s">
        <v>579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45105</v>
      </c>
      <c r="B124" s="32" t="s">
        <v>564</v>
      </c>
      <c r="C124" s="31" t="s">
        <v>1276</v>
      </c>
      <c r="D124" s="31" t="s">
        <v>1277</v>
      </c>
      <c r="E124" s="31" t="s">
        <v>578</v>
      </c>
      <c r="F124" s="93">
        <v>500000</v>
      </c>
      <c r="G124" s="32">
        <v>1479</v>
      </c>
      <c r="H124" s="32" t="s">
        <v>579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/>
      <c r="B125" s="32"/>
      <c r="C125" s="31"/>
      <c r="D125" s="31"/>
      <c r="E125" s="31"/>
      <c r="F125" s="93"/>
      <c r="G125" s="32"/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/>
      <c r="B126" s="32"/>
      <c r="C126" s="31"/>
      <c r="D126" s="31"/>
      <c r="E126" s="31"/>
      <c r="F126" s="93"/>
      <c r="G126" s="32"/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/>
      <c r="B127" s="32"/>
      <c r="C127" s="31"/>
      <c r="D127" s="31"/>
      <c r="E127" s="31"/>
      <c r="F127" s="93"/>
      <c r="G127" s="32"/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/>
      <c r="B128" s="32"/>
      <c r="C128" s="31"/>
      <c r="D128" s="31"/>
      <c r="E128" s="31"/>
      <c r="F128" s="93"/>
      <c r="G128" s="32"/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0"/>
  <sheetViews>
    <sheetView zoomScale="90" zoomScaleNormal="90" workbookViewId="0">
      <selection activeCell="I27" sqref="I27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582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45107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583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584</v>
      </c>
      <c r="E9" s="104" t="s">
        <v>585</v>
      </c>
      <c r="F9" s="104" t="s">
        <v>586</v>
      </c>
      <c r="G9" s="104" t="s">
        <v>587</v>
      </c>
      <c r="H9" s="104" t="s">
        <v>588</v>
      </c>
      <c r="I9" s="104" t="s">
        <v>589</v>
      </c>
      <c r="J9" s="103" t="s">
        <v>590</v>
      </c>
      <c r="K9" s="104" t="s">
        <v>591</v>
      </c>
      <c r="L9" s="106" t="s">
        <v>592</v>
      </c>
      <c r="M9" s="106" t="s">
        <v>593</v>
      </c>
      <c r="N9" s="104" t="s">
        <v>594</v>
      </c>
      <c r="O9" s="105" t="s">
        <v>595</v>
      </c>
      <c r="P9" s="104" t="s">
        <v>596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07">
        <v>1</v>
      </c>
      <c r="B10" s="108">
        <v>45058</v>
      </c>
      <c r="C10" s="109"/>
      <c r="D10" s="110" t="s">
        <v>216</v>
      </c>
      <c r="E10" s="111" t="s">
        <v>597</v>
      </c>
      <c r="F10" s="107" t="s">
        <v>598</v>
      </c>
      <c r="G10" s="107">
        <v>538</v>
      </c>
      <c r="H10" s="107"/>
      <c r="I10" s="112" t="s">
        <v>599</v>
      </c>
      <c r="J10" s="113" t="s">
        <v>600</v>
      </c>
      <c r="K10" s="113"/>
      <c r="L10" s="114"/>
      <c r="M10" s="115"/>
      <c r="N10" s="113"/>
      <c r="O10" s="116"/>
      <c r="P10" s="114">
        <f>VLOOKUP(D10,'MidCap Intra'!B39:C538,2,0)</f>
        <v>569.79999999999995</v>
      </c>
      <c r="Q10" s="41"/>
      <c r="R10" s="41" t="s">
        <v>601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17">
        <v>2</v>
      </c>
      <c r="B11" s="118">
        <v>45068</v>
      </c>
      <c r="C11" s="119"/>
      <c r="D11" s="120" t="s">
        <v>161</v>
      </c>
      <c r="E11" s="121" t="s">
        <v>597</v>
      </c>
      <c r="F11" s="117">
        <v>691</v>
      </c>
      <c r="G11" s="117">
        <v>637</v>
      </c>
      <c r="H11" s="117">
        <v>732</v>
      </c>
      <c r="I11" s="122" t="s">
        <v>602</v>
      </c>
      <c r="J11" s="123" t="s">
        <v>603</v>
      </c>
      <c r="K11" s="123">
        <f>H11-F11</f>
        <v>41</v>
      </c>
      <c r="L11" s="124">
        <f>(F11*-0.7)/100</f>
        <v>-4.8369999999999997</v>
      </c>
      <c r="M11" s="125">
        <f>(K11+L11)/F11</f>
        <v>5.233429811866859E-2</v>
      </c>
      <c r="N11" s="123" t="s">
        <v>604</v>
      </c>
      <c r="O11" s="126">
        <v>45084</v>
      </c>
      <c r="P11" s="127"/>
      <c r="Q11" s="41"/>
      <c r="R11" s="41" t="s">
        <v>601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3.5" customHeight="1">
      <c r="A12" s="312">
        <v>3</v>
      </c>
      <c r="B12" s="319">
        <v>45077</v>
      </c>
      <c r="C12" s="350"/>
      <c r="D12" s="373" t="s">
        <v>406</v>
      </c>
      <c r="E12" s="370" t="s">
        <v>597</v>
      </c>
      <c r="F12" s="312">
        <v>157</v>
      </c>
      <c r="G12" s="312">
        <v>144</v>
      </c>
      <c r="H12" s="312">
        <v>166.5</v>
      </c>
      <c r="I12" s="374" t="s">
        <v>606</v>
      </c>
      <c r="J12" s="123" t="s">
        <v>1041</v>
      </c>
      <c r="K12" s="123">
        <f>H12-F12</f>
        <v>9.5</v>
      </c>
      <c r="L12" s="124">
        <f>(F12*-0.7)/100</f>
        <v>-1.099</v>
      </c>
      <c r="M12" s="125">
        <f>(K12+L12)/F12</f>
        <v>5.350955414012739E-2</v>
      </c>
      <c r="N12" s="123" t="s">
        <v>604</v>
      </c>
      <c r="O12" s="126">
        <v>45098</v>
      </c>
      <c r="P12" s="127"/>
      <c r="Q12" s="41"/>
      <c r="R12" s="41" t="s">
        <v>601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3.5" customHeight="1">
      <c r="A13" s="117">
        <v>4</v>
      </c>
      <c r="B13" s="118">
        <v>45082</v>
      </c>
      <c r="C13" s="119"/>
      <c r="D13" s="120" t="s">
        <v>501</v>
      </c>
      <c r="E13" s="121" t="s">
        <v>597</v>
      </c>
      <c r="F13" s="117">
        <v>180.5</v>
      </c>
      <c r="G13" s="117">
        <v>164</v>
      </c>
      <c r="H13" s="117">
        <v>193.5</v>
      </c>
      <c r="I13" s="122" t="s">
        <v>607</v>
      </c>
      <c r="J13" s="123" t="s">
        <v>608</v>
      </c>
      <c r="K13" s="123">
        <f>H13-F13</f>
        <v>13</v>
      </c>
      <c r="L13" s="124">
        <f>(F13*-0.7)/100</f>
        <v>-1.2634999999999998</v>
      </c>
      <c r="M13" s="125">
        <f>(K13+L13)/F13</f>
        <v>6.5022160664819945E-2</v>
      </c>
      <c r="N13" s="123" t="s">
        <v>604</v>
      </c>
      <c r="O13" s="126">
        <v>45091</v>
      </c>
      <c r="P13" s="127"/>
      <c r="Q13" s="41"/>
      <c r="R13" s="41" t="s">
        <v>601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3.5" customHeight="1">
      <c r="A14" s="107">
        <v>5</v>
      </c>
      <c r="B14" s="108">
        <v>45084</v>
      </c>
      <c r="C14" s="109"/>
      <c r="D14" s="110" t="s">
        <v>236</v>
      </c>
      <c r="E14" s="111" t="s">
        <v>597</v>
      </c>
      <c r="F14" s="107" t="s">
        <v>609</v>
      </c>
      <c r="G14" s="107">
        <v>1385</v>
      </c>
      <c r="H14" s="107"/>
      <c r="I14" s="112" t="s">
        <v>610</v>
      </c>
      <c r="J14" s="113" t="s">
        <v>600</v>
      </c>
      <c r="K14" s="113"/>
      <c r="L14" s="114"/>
      <c r="M14" s="115"/>
      <c r="N14" s="113"/>
      <c r="O14" s="116"/>
      <c r="P14" s="128">
        <f>VLOOKUP(D14,'MidCap Intra'!B43:C542,2,0)</f>
        <v>1505.15</v>
      </c>
      <c r="Q14" s="41"/>
      <c r="R14" s="41" t="s">
        <v>601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3.5" customHeight="1">
      <c r="A15" s="117">
        <v>6</v>
      </c>
      <c r="B15" s="118">
        <v>45086</v>
      </c>
      <c r="C15" s="119"/>
      <c r="D15" s="120" t="s">
        <v>440</v>
      </c>
      <c r="E15" s="121" t="s">
        <v>597</v>
      </c>
      <c r="F15" s="117">
        <v>230</v>
      </c>
      <c r="G15" s="117">
        <v>200</v>
      </c>
      <c r="H15" s="117">
        <v>248</v>
      </c>
      <c r="I15" s="122" t="s">
        <v>611</v>
      </c>
      <c r="J15" s="123" t="s">
        <v>1026</v>
      </c>
      <c r="K15" s="123">
        <f>H15-F15</f>
        <v>18</v>
      </c>
      <c r="L15" s="124">
        <f>(F15*-0.7)/100</f>
        <v>-1.61</v>
      </c>
      <c r="M15" s="125">
        <f>(K15+L15)/F15</f>
        <v>7.1260869565217391E-2</v>
      </c>
      <c r="N15" s="123" t="s">
        <v>604</v>
      </c>
      <c r="O15" s="126">
        <v>45096</v>
      </c>
      <c r="P15" s="127"/>
      <c r="Q15" s="41"/>
      <c r="R15" s="41" t="s">
        <v>601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3.5" customHeight="1">
      <c r="A16" s="312">
        <v>7</v>
      </c>
      <c r="B16" s="319">
        <v>45089</v>
      </c>
      <c r="C16" s="350"/>
      <c r="D16" s="373" t="s">
        <v>521</v>
      </c>
      <c r="E16" s="370" t="s">
        <v>597</v>
      </c>
      <c r="F16" s="312">
        <v>401</v>
      </c>
      <c r="G16" s="312">
        <v>370</v>
      </c>
      <c r="H16" s="312">
        <v>423</v>
      </c>
      <c r="I16" s="374" t="s">
        <v>612</v>
      </c>
      <c r="J16" s="123" t="s">
        <v>1028</v>
      </c>
      <c r="K16" s="123">
        <f>H16-F16</f>
        <v>22</v>
      </c>
      <c r="L16" s="124">
        <f>(F16*-0.7)/100</f>
        <v>-2.8069999999999999</v>
      </c>
      <c r="M16" s="125">
        <f>(K16+L16)/F16</f>
        <v>4.7862842892768084E-2</v>
      </c>
      <c r="N16" s="123" t="s">
        <v>604</v>
      </c>
      <c r="O16" s="126">
        <v>45096</v>
      </c>
      <c r="P16" s="127"/>
      <c r="Q16" s="41"/>
      <c r="R16" s="41" t="s">
        <v>601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29">
        <v>8</v>
      </c>
      <c r="B17" s="130">
        <v>45090</v>
      </c>
      <c r="C17" s="131"/>
      <c r="D17" s="336" t="s">
        <v>339</v>
      </c>
      <c r="E17" s="333" t="s">
        <v>597</v>
      </c>
      <c r="F17" s="338" t="s">
        <v>1042</v>
      </c>
      <c r="G17" s="113">
        <v>3900</v>
      </c>
      <c r="H17" s="132"/>
      <c r="I17" s="133" t="s">
        <v>613</v>
      </c>
      <c r="J17" s="134" t="s">
        <v>600</v>
      </c>
      <c r="K17" s="135"/>
      <c r="L17" s="136"/>
      <c r="M17" s="137"/>
      <c r="N17" s="138"/>
      <c r="O17" s="139"/>
      <c r="P17" s="128">
        <f>VLOOKUP(D17,'MidCap Intra'!B46:C545,2,0)</f>
        <v>4350.3999999999996</v>
      </c>
      <c r="Q17" s="41"/>
      <c r="R17" s="41" t="s">
        <v>601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129">
        <v>9</v>
      </c>
      <c r="B18" s="130">
        <v>45092</v>
      </c>
      <c r="C18" s="131"/>
      <c r="D18" s="336" t="s">
        <v>62</v>
      </c>
      <c r="E18" s="333" t="s">
        <v>597</v>
      </c>
      <c r="F18" s="107" t="s">
        <v>971</v>
      </c>
      <c r="G18" s="113">
        <v>6400</v>
      </c>
      <c r="H18" s="132"/>
      <c r="I18" s="334" t="s">
        <v>972</v>
      </c>
      <c r="J18" s="335" t="s">
        <v>600</v>
      </c>
      <c r="K18" s="135"/>
      <c r="L18" s="136"/>
      <c r="M18" s="137"/>
      <c r="N18" s="138"/>
      <c r="O18" s="139"/>
      <c r="P18" s="128">
        <f>VLOOKUP(D18,'MidCap Intra'!B47:C546,2,0)</f>
        <v>6946.65</v>
      </c>
      <c r="Q18" s="41"/>
      <c r="R18" s="41" t="s">
        <v>601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29">
        <v>10</v>
      </c>
      <c r="B19" s="130">
        <v>45092</v>
      </c>
      <c r="C19" s="131"/>
      <c r="D19" s="337" t="s">
        <v>193</v>
      </c>
      <c r="E19" s="333" t="s">
        <v>597</v>
      </c>
      <c r="F19" s="107" t="s">
        <v>973</v>
      </c>
      <c r="G19" s="113">
        <v>930</v>
      </c>
      <c r="H19" s="132"/>
      <c r="I19" s="334" t="s">
        <v>974</v>
      </c>
      <c r="J19" s="335" t="s">
        <v>600</v>
      </c>
      <c r="K19" s="135"/>
      <c r="L19" s="136"/>
      <c r="M19" s="137"/>
      <c r="N19" s="138"/>
      <c r="O19" s="139"/>
      <c r="P19" s="128">
        <f>VLOOKUP(D19,'MidCap Intra'!B48:C547,2,0)</f>
        <v>980.15</v>
      </c>
      <c r="Q19" s="41"/>
      <c r="R19" s="41" t="s">
        <v>601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12">
        <v>11</v>
      </c>
      <c r="B20" s="319">
        <v>45093</v>
      </c>
      <c r="C20" s="350"/>
      <c r="D20" s="373" t="s">
        <v>146</v>
      </c>
      <c r="E20" s="370" t="s">
        <v>597</v>
      </c>
      <c r="F20" s="312">
        <v>465</v>
      </c>
      <c r="G20" s="312">
        <v>434</v>
      </c>
      <c r="H20" s="312">
        <v>490.5</v>
      </c>
      <c r="I20" s="374" t="s">
        <v>983</v>
      </c>
      <c r="J20" s="123" t="s">
        <v>1049</v>
      </c>
      <c r="K20" s="123">
        <f>H20-F20</f>
        <v>25.5</v>
      </c>
      <c r="L20" s="124">
        <f>(F20*-0.7)/100</f>
        <v>-3.2549999999999999</v>
      </c>
      <c r="M20" s="125">
        <f>(K20+L20)/F20</f>
        <v>4.7838709677419357E-2</v>
      </c>
      <c r="N20" s="123" t="s">
        <v>604</v>
      </c>
      <c r="O20" s="126">
        <v>45099</v>
      </c>
      <c r="P20" s="127"/>
      <c r="Q20" s="41"/>
      <c r="R20" s="41" t="s">
        <v>601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29">
        <v>12</v>
      </c>
      <c r="B21" s="130">
        <v>45096</v>
      </c>
      <c r="C21" s="131"/>
      <c r="D21" s="336" t="s">
        <v>511</v>
      </c>
      <c r="E21" s="355" t="s">
        <v>597</v>
      </c>
      <c r="F21" s="107" t="s">
        <v>1008</v>
      </c>
      <c r="G21" s="113">
        <v>489</v>
      </c>
      <c r="H21" s="132"/>
      <c r="I21" s="133" t="s">
        <v>999</v>
      </c>
      <c r="J21" s="134" t="s">
        <v>600</v>
      </c>
      <c r="K21" s="135"/>
      <c r="L21" s="136"/>
      <c r="M21" s="137"/>
      <c r="N21" s="138"/>
      <c r="O21" s="139"/>
      <c r="P21" s="128">
        <f>VLOOKUP(D21,'MidCap Intra'!B50:C549,2,0)</f>
        <v>553.15</v>
      </c>
      <c r="Q21" s="41"/>
      <c r="R21" s="41" t="s">
        <v>601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375">
        <v>13</v>
      </c>
      <c r="B22" s="376">
        <v>45097</v>
      </c>
      <c r="C22" s="377"/>
      <c r="D22" s="378" t="s">
        <v>432</v>
      </c>
      <c r="E22" s="379" t="s">
        <v>597</v>
      </c>
      <c r="F22" s="312">
        <v>99.5</v>
      </c>
      <c r="G22" s="315">
        <v>89</v>
      </c>
      <c r="H22" s="312">
        <v>105.5</v>
      </c>
      <c r="I22" s="380" t="s">
        <v>1020</v>
      </c>
      <c r="J22" s="123" t="s">
        <v>681</v>
      </c>
      <c r="K22" s="123">
        <f>H22-F22</f>
        <v>6</v>
      </c>
      <c r="L22" s="124">
        <f>(F22*-0.7)/100</f>
        <v>-0.6964999999999999</v>
      </c>
      <c r="M22" s="125">
        <f>(K22+L22)/F22</f>
        <v>5.330150753768844E-2</v>
      </c>
      <c r="N22" s="123" t="s">
        <v>604</v>
      </c>
      <c r="O22" s="126">
        <v>45097</v>
      </c>
      <c r="P22" s="127"/>
      <c r="Q22" s="41"/>
      <c r="R22" s="41" t="s">
        <v>601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29">
        <v>14</v>
      </c>
      <c r="B23" s="130">
        <v>45097</v>
      </c>
      <c r="C23" s="131"/>
      <c r="D23" s="337" t="s">
        <v>478</v>
      </c>
      <c r="E23" s="355" t="s">
        <v>597</v>
      </c>
      <c r="F23" s="107" t="s">
        <v>605</v>
      </c>
      <c r="G23" s="113">
        <v>144</v>
      </c>
      <c r="H23" s="132"/>
      <c r="I23" s="133" t="s">
        <v>1021</v>
      </c>
      <c r="J23" s="134" t="s">
        <v>600</v>
      </c>
      <c r="K23" s="135"/>
      <c r="L23" s="136"/>
      <c r="M23" s="137"/>
      <c r="N23" s="138"/>
      <c r="O23" s="139"/>
      <c r="P23" s="128">
        <f>VLOOKUP(D23,'MidCap Intra'!B52:C551,2,0)</f>
        <v>160.19999999999999</v>
      </c>
      <c r="Q23" s="41"/>
      <c r="R23" s="41" t="s">
        <v>601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129">
        <v>15</v>
      </c>
      <c r="B24" s="130">
        <v>45098</v>
      </c>
      <c r="C24" s="131"/>
      <c r="D24" s="337" t="s">
        <v>432</v>
      </c>
      <c r="E24" s="355" t="s">
        <v>597</v>
      </c>
      <c r="F24" s="107" t="s">
        <v>1040</v>
      </c>
      <c r="G24" s="113">
        <v>94</v>
      </c>
      <c r="H24" s="132"/>
      <c r="I24" s="133" t="s">
        <v>1020</v>
      </c>
      <c r="J24" s="134" t="s">
        <v>600</v>
      </c>
      <c r="K24" s="135"/>
      <c r="L24" s="136"/>
      <c r="M24" s="137"/>
      <c r="N24" s="138"/>
      <c r="O24" s="139"/>
      <c r="P24" s="128">
        <f>VLOOKUP(D24,'MidCap Intra'!B53:C552,2,0)</f>
        <v>101.45</v>
      </c>
      <c r="Q24" s="41"/>
      <c r="R24" s="41" t="s">
        <v>601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29">
        <v>16</v>
      </c>
      <c r="B25" s="130">
        <v>45099</v>
      </c>
      <c r="C25" s="131"/>
      <c r="D25" s="337" t="s">
        <v>404</v>
      </c>
      <c r="E25" s="355" t="s">
        <v>597</v>
      </c>
      <c r="F25" s="107" t="s">
        <v>1053</v>
      </c>
      <c r="G25" s="113">
        <v>2840</v>
      </c>
      <c r="H25" s="132"/>
      <c r="I25" s="133" t="s">
        <v>1054</v>
      </c>
      <c r="J25" s="134" t="s">
        <v>600</v>
      </c>
      <c r="K25" s="135"/>
      <c r="L25" s="136"/>
      <c r="M25" s="137"/>
      <c r="N25" s="138"/>
      <c r="O25" s="139"/>
      <c r="P25" s="128">
        <f>VLOOKUP(D25,'MidCap Intra'!B54:C553,2,0)</f>
        <v>2955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75">
        <v>17</v>
      </c>
      <c r="B26" s="376">
        <v>45100</v>
      </c>
      <c r="C26" s="377"/>
      <c r="D26" s="378" t="s">
        <v>131</v>
      </c>
      <c r="E26" s="379" t="s">
        <v>597</v>
      </c>
      <c r="F26" s="312">
        <v>625</v>
      </c>
      <c r="G26" s="315">
        <v>567</v>
      </c>
      <c r="H26" s="312">
        <v>665.5</v>
      </c>
      <c r="I26" s="380" t="s">
        <v>1066</v>
      </c>
      <c r="J26" s="123" t="s">
        <v>1100</v>
      </c>
      <c r="K26" s="123">
        <f>H26-F26</f>
        <v>40.5</v>
      </c>
      <c r="L26" s="124">
        <f>(F26*-0.7)/100</f>
        <v>-4.375</v>
      </c>
      <c r="M26" s="125">
        <f>(K26+L26)/F26</f>
        <v>5.7799999999999997E-2</v>
      </c>
      <c r="N26" s="123" t="s">
        <v>604</v>
      </c>
      <c r="O26" s="126">
        <v>45104</v>
      </c>
      <c r="P26" s="127">
        <f>VLOOKUP(D26,'MidCap Intra'!B55:C554,2,0)</f>
        <v>651.95000000000005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410">
        <v>28</v>
      </c>
      <c r="B27" s="108">
        <v>45105</v>
      </c>
      <c r="C27" s="411"/>
      <c r="D27" s="412" t="s">
        <v>131</v>
      </c>
      <c r="E27" s="111" t="s">
        <v>597</v>
      </c>
      <c r="F27" s="107" t="s">
        <v>1132</v>
      </c>
      <c r="G27" s="113">
        <v>597</v>
      </c>
      <c r="H27" s="107"/>
      <c r="I27" s="107" t="s">
        <v>1133</v>
      </c>
      <c r="J27" s="113" t="s">
        <v>600</v>
      </c>
      <c r="K27" s="113"/>
      <c r="L27" s="114"/>
      <c r="M27" s="115"/>
      <c r="N27" s="113"/>
      <c r="O27" s="413"/>
      <c r="P27" s="302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410"/>
      <c r="B28" s="108"/>
      <c r="C28" s="411"/>
      <c r="D28" s="412"/>
      <c r="E28" s="111"/>
      <c r="F28" s="107"/>
      <c r="G28" s="113"/>
      <c r="H28" s="107"/>
      <c r="I28" s="107"/>
      <c r="J28" s="113"/>
      <c r="K28" s="113"/>
      <c r="L28" s="114"/>
      <c r="M28" s="115"/>
      <c r="N28" s="113"/>
      <c r="O28" s="413"/>
      <c r="P28" s="30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410"/>
      <c r="B29" s="108"/>
      <c r="C29" s="411"/>
      <c r="D29" s="412"/>
      <c r="E29" s="111"/>
      <c r="F29" s="107"/>
      <c r="G29" s="113"/>
      <c r="H29" s="107"/>
      <c r="I29" s="107"/>
      <c r="J29" s="113"/>
      <c r="K29" s="113"/>
      <c r="L29" s="114"/>
      <c r="M29" s="115"/>
      <c r="N29" s="113"/>
      <c r="O29" s="413"/>
      <c r="P29" s="302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3.5" customHeight="1">
      <c r="A30" s="107"/>
      <c r="B30" s="108"/>
      <c r="C30" s="109"/>
      <c r="D30" s="110"/>
      <c r="E30" s="111"/>
      <c r="F30" s="107"/>
      <c r="G30" s="107"/>
      <c r="H30" s="107"/>
      <c r="I30" s="112"/>
      <c r="J30" s="113"/>
      <c r="K30" s="113"/>
      <c r="L30" s="114"/>
      <c r="M30" s="115"/>
      <c r="N30" s="113"/>
      <c r="O30" s="116"/>
      <c r="P30" s="302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3" spans="1:38" ht="14.25" customHeight="1">
      <c r="A33" s="140"/>
      <c r="B33" s="141"/>
      <c r="C33" s="142"/>
      <c r="D33" s="143"/>
      <c r="E33" s="144"/>
      <c r="F33" s="144"/>
      <c r="G33" s="140"/>
      <c r="H33" s="144"/>
      <c r="I33" s="145"/>
      <c r="J33" s="146"/>
      <c r="K33" s="146"/>
      <c r="L33" s="147"/>
      <c r="M33" s="148"/>
      <c r="N33" s="149"/>
      <c r="O33" s="150"/>
      <c r="P33" s="15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52" t="s">
        <v>614</v>
      </c>
      <c r="B34" s="153"/>
      <c r="C34" s="154"/>
      <c r="E34" s="155"/>
      <c r="F34" s="155"/>
      <c r="G34" s="155"/>
      <c r="H34" s="155"/>
      <c r="I34" s="155"/>
      <c r="J34" s="156"/>
      <c r="K34" s="155"/>
      <c r="L34" s="157"/>
      <c r="M34" s="62"/>
      <c r="N34" s="156"/>
      <c r="O34" s="154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58" t="s">
        <v>615</v>
      </c>
      <c r="B35" s="152"/>
      <c r="C35" s="152"/>
      <c r="D35" s="152"/>
      <c r="E35" s="41"/>
      <c r="F35" s="159" t="s">
        <v>616</v>
      </c>
      <c r="G35" s="6"/>
      <c r="H35" s="6"/>
      <c r="I35" s="6"/>
      <c r="J35" s="160"/>
      <c r="K35" s="161"/>
      <c r="L35" s="161"/>
      <c r="M35" s="162"/>
      <c r="N35" s="1"/>
      <c r="O35" s="163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52" t="s">
        <v>617</v>
      </c>
      <c r="B36" s="152"/>
      <c r="C36" s="152"/>
      <c r="D36" s="152" t="s">
        <v>618</v>
      </c>
      <c r="E36" s="6"/>
      <c r="F36" s="159" t="s">
        <v>619</v>
      </c>
      <c r="G36" s="6"/>
      <c r="H36" s="6"/>
      <c r="I36" s="6"/>
      <c r="J36" s="160"/>
      <c r="K36" s="161"/>
      <c r="L36" s="161"/>
      <c r="M36" s="162"/>
      <c r="N36" s="1"/>
      <c r="O36" s="163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52"/>
      <c r="B37" s="152"/>
      <c r="C37" s="152"/>
      <c r="D37" s="152"/>
      <c r="E37" s="6"/>
      <c r="F37" s="6"/>
      <c r="G37" s="6"/>
      <c r="H37" s="6"/>
      <c r="I37" s="6"/>
      <c r="J37" s="164"/>
      <c r="K37" s="161"/>
      <c r="L37" s="161"/>
      <c r="M37" s="6"/>
      <c r="N37" s="165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66" t="s">
        <v>620</v>
      </c>
      <c r="C38" s="166"/>
      <c r="D38" s="166"/>
      <c r="E38" s="166"/>
      <c r="F38" s="167"/>
      <c r="G38" s="6"/>
      <c r="H38" s="6"/>
      <c r="I38" s="168"/>
      <c r="J38" s="169"/>
      <c r="K38" s="170"/>
      <c r="L38" s="169"/>
      <c r="M38" s="6"/>
      <c r="N38" s="1"/>
      <c r="O38" s="1"/>
      <c r="P38" s="1"/>
      <c r="R38" s="62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171" t="s">
        <v>16</v>
      </c>
      <c r="B39" s="171" t="s">
        <v>569</v>
      </c>
      <c r="C39" s="171"/>
      <c r="D39" s="91" t="s">
        <v>584</v>
      </c>
      <c r="E39" s="171" t="s">
        <v>585</v>
      </c>
      <c r="F39" s="171" t="s">
        <v>586</v>
      </c>
      <c r="G39" s="171" t="s">
        <v>621</v>
      </c>
      <c r="H39" s="171" t="s">
        <v>588</v>
      </c>
      <c r="I39" s="171" t="s">
        <v>589</v>
      </c>
      <c r="J39" s="106" t="s">
        <v>590</v>
      </c>
      <c r="K39" s="104" t="s">
        <v>622</v>
      </c>
      <c r="L39" s="172" t="s">
        <v>592</v>
      </c>
      <c r="M39" s="106" t="s">
        <v>593</v>
      </c>
      <c r="N39" s="103" t="s">
        <v>594</v>
      </c>
      <c r="O39" s="91" t="s">
        <v>595</v>
      </c>
      <c r="P39" s="41"/>
      <c r="Q39" s="1"/>
      <c r="R39" s="62"/>
      <c r="S39" s="62"/>
      <c r="T39" s="62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3.5" customHeight="1">
      <c r="A40" s="117">
        <v>1</v>
      </c>
      <c r="B40" s="173">
        <v>45069</v>
      </c>
      <c r="C40" s="119"/>
      <c r="D40" s="120" t="s">
        <v>50</v>
      </c>
      <c r="E40" s="121" t="s">
        <v>623</v>
      </c>
      <c r="F40" s="117">
        <v>1811</v>
      </c>
      <c r="G40" s="117">
        <v>1750</v>
      </c>
      <c r="H40" s="117">
        <v>1855</v>
      </c>
      <c r="I40" s="122" t="s">
        <v>624</v>
      </c>
      <c r="J40" s="123" t="s">
        <v>625</v>
      </c>
      <c r="K40" s="123">
        <f t="shared" ref="K40:K41" si="0">H40-F40</f>
        <v>44</v>
      </c>
      <c r="L40" s="124">
        <f t="shared" ref="L40:L41" si="1">(F40*-0.7)/100</f>
        <v>-12.676999999999998</v>
      </c>
      <c r="M40" s="125">
        <f t="shared" ref="M40:M41" si="2">(K40+L40)/F40</f>
        <v>1.7295969077857538E-2</v>
      </c>
      <c r="N40" s="123" t="s">
        <v>604</v>
      </c>
      <c r="O40" s="126">
        <v>45083</v>
      </c>
      <c r="P40" s="41"/>
      <c r="Q40" s="174"/>
      <c r="R40" s="174" t="s">
        <v>601</v>
      </c>
      <c r="S40" s="41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</row>
    <row r="41" spans="1:38" ht="13.5" customHeight="1">
      <c r="A41" s="176">
        <v>2</v>
      </c>
      <c r="B41" s="177">
        <v>45078</v>
      </c>
      <c r="C41" s="178"/>
      <c r="D41" s="179" t="s">
        <v>175</v>
      </c>
      <c r="E41" s="180" t="s">
        <v>623</v>
      </c>
      <c r="F41" s="176">
        <v>555.5</v>
      </c>
      <c r="G41" s="176">
        <v>539</v>
      </c>
      <c r="H41" s="176">
        <v>539</v>
      </c>
      <c r="I41" s="181" t="s">
        <v>626</v>
      </c>
      <c r="J41" s="182" t="s">
        <v>627</v>
      </c>
      <c r="K41" s="182">
        <f t="shared" si="0"/>
        <v>-16.5</v>
      </c>
      <c r="L41" s="183">
        <f t="shared" si="1"/>
        <v>-3.8884999999999996</v>
      </c>
      <c r="M41" s="184">
        <f t="shared" si="2"/>
        <v>-3.6702970297029701E-2</v>
      </c>
      <c r="N41" s="182" t="s">
        <v>628</v>
      </c>
      <c r="O41" s="185">
        <v>45086</v>
      </c>
      <c r="P41" s="41"/>
      <c r="Q41" s="174"/>
      <c r="R41" s="174" t="s">
        <v>601</v>
      </c>
      <c r="S41" s="41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</row>
    <row r="42" spans="1:38" ht="13.5" customHeight="1">
      <c r="A42" s="107">
        <v>3</v>
      </c>
      <c r="B42" s="186">
        <v>45078</v>
      </c>
      <c r="C42" s="109"/>
      <c r="D42" s="110" t="s">
        <v>94</v>
      </c>
      <c r="E42" s="111" t="s">
        <v>623</v>
      </c>
      <c r="F42" s="107" t="s">
        <v>629</v>
      </c>
      <c r="G42" s="107">
        <v>222</v>
      </c>
      <c r="H42" s="107"/>
      <c r="I42" s="112" t="s">
        <v>630</v>
      </c>
      <c r="J42" s="113" t="s">
        <v>600</v>
      </c>
      <c r="K42" s="113"/>
      <c r="L42" s="114"/>
      <c r="M42" s="115"/>
      <c r="N42" s="113"/>
      <c r="O42" s="116"/>
      <c r="P42" s="41"/>
      <c r="Q42" s="174"/>
      <c r="R42" s="174" t="s">
        <v>601</v>
      </c>
      <c r="S42" s="41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</row>
    <row r="43" spans="1:38" ht="13.5" customHeight="1">
      <c r="A43" s="176">
        <v>4</v>
      </c>
      <c r="B43" s="177">
        <v>45079</v>
      </c>
      <c r="C43" s="178"/>
      <c r="D43" s="179" t="s">
        <v>631</v>
      </c>
      <c r="E43" s="180" t="s">
        <v>623</v>
      </c>
      <c r="F43" s="176">
        <v>293</v>
      </c>
      <c r="G43" s="176">
        <v>284</v>
      </c>
      <c r="H43" s="176">
        <v>284</v>
      </c>
      <c r="I43" s="181" t="s">
        <v>632</v>
      </c>
      <c r="J43" s="182" t="s">
        <v>633</v>
      </c>
      <c r="K43" s="182">
        <f>H43-F43</f>
        <v>-9</v>
      </c>
      <c r="L43" s="183">
        <f>(F43*-0.7)/100</f>
        <v>-2.0510000000000002</v>
      </c>
      <c r="M43" s="184">
        <f>(K43+L43)/F43</f>
        <v>-3.7716723549488053E-2</v>
      </c>
      <c r="N43" s="182" t="s">
        <v>628</v>
      </c>
      <c r="O43" s="185">
        <v>45085</v>
      </c>
      <c r="P43" s="41"/>
      <c r="Q43" s="174"/>
      <c r="R43" s="174" t="s">
        <v>601</v>
      </c>
      <c r="S43" s="41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</row>
    <row r="44" spans="1:38" ht="13.5" customHeight="1">
      <c r="A44" s="400">
        <v>5</v>
      </c>
      <c r="B44" s="401">
        <v>45084</v>
      </c>
      <c r="C44" s="402"/>
      <c r="D44" s="403" t="s">
        <v>50</v>
      </c>
      <c r="E44" s="404" t="s">
        <v>623</v>
      </c>
      <c r="F44" s="400">
        <v>1843</v>
      </c>
      <c r="G44" s="400">
        <v>1785</v>
      </c>
      <c r="H44" s="400">
        <v>1850</v>
      </c>
      <c r="I44" s="405" t="s">
        <v>634</v>
      </c>
      <c r="J44" s="406" t="s">
        <v>697</v>
      </c>
      <c r="K44" s="406">
        <f t="shared" ref="K44" si="3">H44-F44</f>
        <v>7</v>
      </c>
      <c r="L44" s="407">
        <f t="shared" ref="L44" si="4">(F44*-0.7)/100</f>
        <v>-12.901</v>
      </c>
      <c r="M44" s="408">
        <f t="shared" ref="M44" si="5">(K44+L44)/F44</f>
        <v>-3.2018448182311449E-3</v>
      </c>
      <c r="N44" s="406" t="s">
        <v>665</v>
      </c>
      <c r="O44" s="409">
        <v>45099</v>
      </c>
      <c r="P44" s="41"/>
      <c r="Q44" s="174"/>
      <c r="R44" s="174" t="s">
        <v>601</v>
      </c>
      <c r="S44" s="41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</row>
    <row r="45" spans="1:38" ht="13.5" customHeight="1">
      <c r="A45" s="176">
        <v>6</v>
      </c>
      <c r="B45" s="177">
        <v>45084</v>
      </c>
      <c r="C45" s="178"/>
      <c r="D45" s="179" t="s">
        <v>91</v>
      </c>
      <c r="E45" s="180" t="s">
        <v>623</v>
      </c>
      <c r="F45" s="176">
        <v>280.5</v>
      </c>
      <c r="G45" s="176">
        <v>272.5</v>
      </c>
      <c r="H45" s="176">
        <v>272.5</v>
      </c>
      <c r="I45" s="181" t="s">
        <v>635</v>
      </c>
      <c r="J45" s="182" t="s">
        <v>1064</v>
      </c>
      <c r="K45" s="182">
        <f>H45-F45</f>
        <v>-8</v>
      </c>
      <c r="L45" s="183">
        <f>(F45*-0.7)/100</f>
        <v>-1.9635</v>
      </c>
      <c r="M45" s="184">
        <f>(K45+L45)/F45</f>
        <v>-3.55204991087344E-2</v>
      </c>
      <c r="N45" s="182" t="s">
        <v>628</v>
      </c>
      <c r="O45" s="185">
        <v>45100</v>
      </c>
      <c r="P45" s="41"/>
      <c r="Q45" s="174"/>
      <c r="R45" s="174" t="s">
        <v>636</v>
      </c>
      <c r="S45" s="41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</row>
    <row r="46" spans="1:38" ht="13.5" customHeight="1">
      <c r="A46" s="312">
        <v>7</v>
      </c>
      <c r="B46" s="349">
        <v>45092</v>
      </c>
      <c r="C46" s="350"/>
      <c r="D46" s="351" t="s">
        <v>478</v>
      </c>
      <c r="E46" s="352" t="s">
        <v>623</v>
      </c>
      <c r="F46" s="353">
        <v>158</v>
      </c>
      <c r="G46" s="312">
        <v>153</v>
      </c>
      <c r="H46" s="312">
        <v>163.25</v>
      </c>
      <c r="I46" s="354" t="s">
        <v>975</v>
      </c>
      <c r="J46" s="123" t="s">
        <v>981</v>
      </c>
      <c r="K46" s="123">
        <f t="shared" ref="K46" si="6">H46-F46</f>
        <v>5.25</v>
      </c>
      <c r="L46" s="124">
        <f t="shared" ref="L46" si="7">(F46*-0.7)/100</f>
        <v>-1.1059999999999999</v>
      </c>
      <c r="M46" s="125">
        <f t="shared" ref="M46" si="8">(K46+L46)/F46</f>
        <v>2.6227848101265824E-2</v>
      </c>
      <c r="N46" s="123" t="s">
        <v>604</v>
      </c>
      <c r="O46" s="126">
        <v>45093</v>
      </c>
      <c r="P46" s="41"/>
      <c r="Q46" s="174"/>
      <c r="R46" s="174" t="s">
        <v>601</v>
      </c>
      <c r="S46" s="41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</row>
    <row r="47" spans="1:38" ht="13.5" customHeight="1">
      <c r="A47" s="312">
        <v>8</v>
      </c>
      <c r="B47" s="349">
        <v>45096</v>
      </c>
      <c r="C47" s="350"/>
      <c r="D47" s="351" t="s">
        <v>157</v>
      </c>
      <c r="E47" s="370" t="s">
        <v>623</v>
      </c>
      <c r="F47" s="353">
        <v>661.5</v>
      </c>
      <c r="G47" s="312">
        <v>645</v>
      </c>
      <c r="H47" s="312">
        <v>674</v>
      </c>
      <c r="I47" s="354" t="s">
        <v>988</v>
      </c>
      <c r="J47" s="123" t="s">
        <v>996</v>
      </c>
      <c r="K47" s="123">
        <f t="shared" ref="K47" si="9">H47-F47</f>
        <v>12.5</v>
      </c>
      <c r="L47" s="124">
        <f>(F47*-0.07)/100</f>
        <v>-0.46305000000000007</v>
      </c>
      <c r="M47" s="125">
        <f t="shared" ref="M47" si="10">(K47+L47)/F47</f>
        <v>1.8196447467876038E-2</v>
      </c>
      <c r="N47" s="123" t="s">
        <v>604</v>
      </c>
      <c r="O47" s="126">
        <v>45096</v>
      </c>
      <c r="P47" s="41"/>
      <c r="Q47" s="174"/>
      <c r="R47" s="174" t="s">
        <v>601</v>
      </c>
      <c r="S47" s="41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</row>
    <row r="48" spans="1:38" ht="13.5" customHeight="1">
      <c r="A48" s="176">
        <v>9</v>
      </c>
      <c r="B48" s="177">
        <v>45096</v>
      </c>
      <c r="C48" s="178"/>
      <c r="D48" s="179" t="s">
        <v>157</v>
      </c>
      <c r="E48" s="180" t="s">
        <v>623</v>
      </c>
      <c r="F48" s="176">
        <v>662.5</v>
      </c>
      <c r="G48" s="176">
        <v>644</v>
      </c>
      <c r="H48" s="176">
        <v>644</v>
      </c>
      <c r="I48" s="181" t="s">
        <v>988</v>
      </c>
      <c r="J48" s="182" t="s">
        <v>1065</v>
      </c>
      <c r="K48" s="182">
        <f>H48-F48</f>
        <v>-18.5</v>
      </c>
      <c r="L48" s="183">
        <f>(F48*-0.7)/100</f>
        <v>-4.6374999999999993</v>
      </c>
      <c r="M48" s="184">
        <f>(K48+L48)/F48</f>
        <v>-3.492452830188679E-2</v>
      </c>
      <c r="N48" s="182" t="s">
        <v>628</v>
      </c>
      <c r="O48" s="185">
        <v>45100</v>
      </c>
      <c r="P48" s="41"/>
      <c r="Q48" s="174"/>
      <c r="R48" s="174" t="s">
        <v>601</v>
      </c>
      <c r="S48" s="41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</row>
    <row r="49" spans="1:38" ht="13.5" customHeight="1">
      <c r="A49" s="58"/>
      <c r="B49" s="58"/>
      <c r="C49" s="109"/>
      <c r="D49" s="110"/>
      <c r="E49" s="111"/>
      <c r="F49" s="107"/>
      <c r="G49" s="107"/>
      <c r="H49" s="107"/>
      <c r="I49" s="112"/>
      <c r="J49" s="113"/>
      <c r="K49" s="113"/>
      <c r="L49" s="114"/>
      <c r="M49" s="115"/>
      <c r="N49" s="113"/>
      <c r="O49" s="116"/>
      <c r="P49" s="41"/>
      <c r="Q49" s="174"/>
      <c r="R49" s="174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44.25" customHeight="1">
      <c r="A50" s="152" t="s">
        <v>614</v>
      </c>
      <c r="B50" s="187"/>
      <c r="C50" s="187"/>
      <c r="D50" s="1"/>
      <c r="E50" s="6"/>
      <c r="F50" s="6"/>
      <c r="G50" s="6"/>
      <c r="H50" s="6" t="s">
        <v>637</v>
      </c>
      <c r="I50" s="6"/>
      <c r="J50" s="6"/>
      <c r="K50" s="148"/>
      <c r="L50" s="188"/>
      <c r="M50" s="148"/>
      <c r="N50" s="149"/>
      <c r="O50" s="148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58" t="s">
        <v>615</v>
      </c>
      <c r="B51" s="152"/>
      <c r="C51" s="152"/>
      <c r="D51" s="152"/>
      <c r="E51" s="41"/>
      <c r="F51" s="159" t="s">
        <v>616</v>
      </c>
      <c r="G51" s="62"/>
      <c r="H51" s="41"/>
      <c r="I51" s="62"/>
      <c r="J51" s="6"/>
      <c r="K51" s="189"/>
      <c r="L51" s="190"/>
      <c r="M51" s="6"/>
      <c r="N51" s="142"/>
      <c r="O51" s="19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58"/>
      <c r="B52" s="152"/>
      <c r="C52" s="152"/>
      <c r="D52" s="152"/>
      <c r="E52" s="6"/>
      <c r="F52" s="159" t="s">
        <v>619</v>
      </c>
      <c r="G52" s="62"/>
      <c r="H52" s="41"/>
      <c r="I52" s="62"/>
      <c r="J52" s="6"/>
      <c r="K52" s="189"/>
      <c r="L52" s="190"/>
      <c r="M52" s="6"/>
      <c r="N52" s="142"/>
      <c r="O52" s="19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52"/>
      <c r="B53" s="152"/>
      <c r="C53" s="152"/>
      <c r="D53" s="152"/>
      <c r="E53" s="6"/>
      <c r="F53" s="6"/>
      <c r="G53" s="6"/>
      <c r="H53" s="6"/>
      <c r="I53" s="6"/>
      <c r="J53" s="164"/>
      <c r="K53" s="161"/>
      <c r="L53" s="162"/>
      <c r="M53" s="6"/>
      <c r="N53" s="165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92" t="s">
        <v>638</v>
      </c>
      <c r="B54" s="192"/>
      <c r="C54" s="192"/>
      <c r="D54" s="192"/>
      <c r="E54" s="6"/>
      <c r="F54" s="6"/>
      <c r="G54" s="6"/>
      <c r="H54" s="6"/>
      <c r="I54" s="6"/>
      <c r="J54" s="6"/>
      <c r="K54" s="6"/>
      <c r="L54" s="6"/>
      <c r="M54" s="6"/>
      <c r="N54" s="6"/>
      <c r="O54" s="24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104" t="s">
        <v>16</v>
      </c>
      <c r="B55" s="104" t="s">
        <v>569</v>
      </c>
      <c r="C55" s="104"/>
      <c r="D55" s="105" t="s">
        <v>584</v>
      </c>
      <c r="E55" s="104" t="s">
        <v>585</v>
      </c>
      <c r="F55" s="104" t="s">
        <v>586</v>
      </c>
      <c r="G55" s="104" t="s">
        <v>621</v>
      </c>
      <c r="H55" s="104" t="s">
        <v>588</v>
      </c>
      <c r="I55" s="104" t="s">
        <v>589</v>
      </c>
      <c r="J55" s="103" t="s">
        <v>590</v>
      </c>
      <c r="K55" s="193" t="s">
        <v>639</v>
      </c>
      <c r="L55" s="106" t="s">
        <v>592</v>
      </c>
      <c r="M55" s="193" t="s">
        <v>640</v>
      </c>
      <c r="N55" s="104" t="s">
        <v>641</v>
      </c>
      <c r="O55" s="103" t="s">
        <v>594</v>
      </c>
      <c r="P55" s="105" t="s">
        <v>595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17">
        <v>1</v>
      </c>
      <c r="B56" s="194">
        <v>45079</v>
      </c>
      <c r="C56" s="195"/>
      <c r="D56" s="195" t="s">
        <v>642</v>
      </c>
      <c r="E56" s="117" t="s">
        <v>623</v>
      </c>
      <c r="F56" s="117">
        <v>2245</v>
      </c>
      <c r="G56" s="117">
        <v>2197</v>
      </c>
      <c r="H56" s="123">
        <v>2276</v>
      </c>
      <c r="I56" s="123" t="s">
        <v>643</v>
      </c>
      <c r="J56" s="123" t="s">
        <v>644</v>
      </c>
      <c r="K56" s="117">
        <f t="shared" ref="K56:K57" si="11">H56-F56</f>
        <v>31</v>
      </c>
      <c r="L56" s="124">
        <f t="shared" ref="L56:L60" si="12">(H56*N56)*0.07%</f>
        <v>477.96000000000009</v>
      </c>
      <c r="M56" s="196">
        <f t="shared" ref="M56:M60" si="13">(K56*N56)-L56</f>
        <v>8822.0399999999991</v>
      </c>
      <c r="N56" s="117">
        <v>300</v>
      </c>
      <c r="O56" s="123" t="s">
        <v>604</v>
      </c>
      <c r="P56" s="118">
        <v>45082</v>
      </c>
      <c r="Q56" s="197"/>
      <c r="R56" s="62" t="s">
        <v>601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98"/>
      <c r="AG56" s="199"/>
      <c r="AH56" s="197"/>
      <c r="AI56" s="197"/>
      <c r="AJ56" s="198"/>
      <c r="AK56" s="198"/>
      <c r="AL56" s="198"/>
    </row>
    <row r="57" spans="1:38" ht="12.75" customHeight="1">
      <c r="A57" s="176">
        <v>2</v>
      </c>
      <c r="B57" s="200">
        <v>45084</v>
      </c>
      <c r="C57" s="201"/>
      <c r="D57" s="201" t="s">
        <v>645</v>
      </c>
      <c r="E57" s="176" t="s">
        <v>623</v>
      </c>
      <c r="F57" s="176">
        <v>1065</v>
      </c>
      <c r="G57" s="176">
        <v>1053</v>
      </c>
      <c r="H57" s="182">
        <v>1052</v>
      </c>
      <c r="I57" s="182" t="s">
        <v>646</v>
      </c>
      <c r="J57" s="182" t="s">
        <v>647</v>
      </c>
      <c r="K57" s="176">
        <f t="shared" si="11"/>
        <v>-13</v>
      </c>
      <c r="L57" s="183">
        <f t="shared" si="12"/>
        <v>736.40000000000009</v>
      </c>
      <c r="M57" s="202">
        <f t="shared" si="13"/>
        <v>-13736.4</v>
      </c>
      <c r="N57" s="176">
        <v>1000</v>
      </c>
      <c r="O57" s="182" t="s">
        <v>628</v>
      </c>
      <c r="P57" s="203">
        <v>45086</v>
      </c>
      <c r="Q57" s="197"/>
      <c r="R57" s="62" t="s">
        <v>636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98"/>
      <c r="AG57" s="199"/>
      <c r="AH57" s="197"/>
      <c r="AI57" s="197"/>
      <c r="AJ57" s="198"/>
      <c r="AK57" s="198"/>
      <c r="AL57" s="198"/>
    </row>
    <row r="58" spans="1:38" ht="12.75" customHeight="1">
      <c r="A58" s="176">
        <v>3</v>
      </c>
      <c r="B58" s="200">
        <v>45089</v>
      </c>
      <c r="C58" s="201"/>
      <c r="D58" s="201" t="s">
        <v>648</v>
      </c>
      <c r="E58" s="176" t="s">
        <v>649</v>
      </c>
      <c r="F58" s="176">
        <v>161</v>
      </c>
      <c r="G58" s="176">
        <v>165</v>
      </c>
      <c r="H58" s="182">
        <v>165</v>
      </c>
      <c r="I58" s="182">
        <v>152</v>
      </c>
      <c r="J58" s="182" t="s">
        <v>650</v>
      </c>
      <c r="K58" s="176">
        <f t="shared" ref="K58:K59" si="14">F58-H58</f>
        <v>-4</v>
      </c>
      <c r="L58" s="183">
        <f t="shared" si="12"/>
        <v>323.40000000000003</v>
      </c>
      <c r="M58" s="202">
        <f t="shared" si="13"/>
        <v>-11523.4</v>
      </c>
      <c r="N58" s="176">
        <v>2800</v>
      </c>
      <c r="O58" s="182" t="s">
        <v>628</v>
      </c>
      <c r="P58" s="203">
        <v>45090</v>
      </c>
      <c r="Q58" s="197"/>
      <c r="R58" s="62" t="s">
        <v>636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98"/>
      <c r="AG58" s="199"/>
      <c r="AH58" s="197"/>
      <c r="AI58" s="197"/>
      <c r="AJ58" s="198"/>
      <c r="AK58" s="198"/>
      <c r="AL58" s="198"/>
    </row>
    <row r="59" spans="1:38" ht="12.75" customHeight="1">
      <c r="A59" s="176">
        <v>4</v>
      </c>
      <c r="B59" s="200">
        <v>45089</v>
      </c>
      <c r="C59" s="201"/>
      <c r="D59" s="201" t="s">
        <v>651</v>
      </c>
      <c r="E59" s="176" t="s">
        <v>649</v>
      </c>
      <c r="F59" s="176">
        <v>367.5</v>
      </c>
      <c r="G59" s="176">
        <v>374</v>
      </c>
      <c r="H59" s="182">
        <v>374</v>
      </c>
      <c r="I59" s="182" t="s">
        <v>652</v>
      </c>
      <c r="J59" s="182" t="s">
        <v>653</v>
      </c>
      <c r="K59" s="176">
        <f t="shared" si="14"/>
        <v>-6.5</v>
      </c>
      <c r="L59" s="183">
        <f t="shared" si="12"/>
        <v>523.6</v>
      </c>
      <c r="M59" s="202">
        <f t="shared" si="13"/>
        <v>-13523.6</v>
      </c>
      <c r="N59" s="176">
        <v>2000</v>
      </c>
      <c r="O59" s="182" t="s">
        <v>628</v>
      </c>
      <c r="P59" s="203">
        <v>45090</v>
      </c>
      <c r="Q59" s="197"/>
      <c r="R59" s="62" t="s">
        <v>601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98"/>
      <c r="AG59" s="199"/>
      <c r="AH59" s="197"/>
      <c r="AI59" s="197"/>
      <c r="AJ59" s="198"/>
      <c r="AK59" s="198"/>
      <c r="AL59" s="198"/>
    </row>
    <row r="60" spans="1:38" ht="12.75" customHeight="1">
      <c r="A60" s="312">
        <v>5</v>
      </c>
      <c r="B60" s="313">
        <v>45091</v>
      </c>
      <c r="C60" s="314"/>
      <c r="D60" s="314" t="s">
        <v>969</v>
      </c>
      <c r="E60" s="312" t="s">
        <v>649</v>
      </c>
      <c r="F60" s="312">
        <v>932</v>
      </c>
      <c r="G60" s="312">
        <v>950</v>
      </c>
      <c r="H60" s="315">
        <v>921.5</v>
      </c>
      <c r="I60" s="315" t="s">
        <v>970</v>
      </c>
      <c r="J60" s="123" t="s">
        <v>1027</v>
      </c>
      <c r="K60" s="117">
        <f>F60-H60</f>
        <v>10.5</v>
      </c>
      <c r="L60" s="124">
        <f t="shared" si="12"/>
        <v>451.53500000000008</v>
      </c>
      <c r="M60" s="196">
        <f t="shared" si="13"/>
        <v>6898.4650000000001</v>
      </c>
      <c r="N60" s="117">
        <v>700</v>
      </c>
      <c r="O60" s="123" t="s">
        <v>604</v>
      </c>
      <c r="P60" s="118">
        <v>45097</v>
      </c>
      <c r="Q60" s="197"/>
      <c r="R60" s="62" t="s">
        <v>601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98"/>
      <c r="AG60" s="199"/>
      <c r="AH60" s="197"/>
      <c r="AI60" s="197"/>
      <c r="AJ60" s="198"/>
      <c r="AK60" s="198"/>
      <c r="AL60" s="198"/>
    </row>
    <row r="61" spans="1:38" ht="12.75" customHeight="1">
      <c r="A61" s="312">
        <v>6</v>
      </c>
      <c r="B61" s="313">
        <v>45096</v>
      </c>
      <c r="C61" s="314"/>
      <c r="D61" s="314" t="s">
        <v>991</v>
      </c>
      <c r="E61" s="312" t="s">
        <v>623</v>
      </c>
      <c r="F61" s="312">
        <v>606</v>
      </c>
      <c r="G61" s="312">
        <v>595</v>
      </c>
      <c r="H61" s="315">
        <v>617</v>
      </c>
      <c r="I61" s="315" t="s">
        <v>992</v>
      </c>
      <c r="J61" s="123" t="s">
        <v>1000</v>
      </c>
      <c r="K61" s="117">
        <f t="shared" ref="K61" si="15">H61-F61</f>
        <v>11</v>
      </c>
      <c r="L61" s="124">
        <f t="shared" ref="L61" si="16">(H61*N61)*0.07%</f>
        <v>475.09000000000009</v>
      </c>
      <c r="M61" s="196">
        <f t="shared" ref="M61" si="17">(K61*N61)-L61</f>
        <v>11624.91</v>
      </c>
      <c r="N61" s="117">
        <v>1100</v>
      </c>
      <c r="O61" s="123" t="s">
        <v>604</v>
      </c>
      <c r="P61" s="118">
        <v>45096</v>
      </c>
      <c r="Q61" s="197"/>
      <c r="R61" s="62" t="s">
        <v>601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98"/>
      <c r="AG61" s="199"/>
      <c r="AH61" s="197"/>
      <c r="AI61" s="197"/>
      <c r="AJ61" s="198"/>
      <c r="AK61" s="198"/>
      <c r="AL61" s="198"/>
    </row>
    <row r="62" spans="1:38" ht="12.75" customHeight="1">
      <c r="A62" s="312">
        <v>7</v>
      </c>
      <c r="B62" s="313">
        <v>45096</v>
      </c>
      <c r="C62" s="314"/>
      <c r="D62" s="314" t="s">
        <v>994</v>
      </c>
      <c r="E62" s="312" t="s">
        <v>623</v>
      </c>
      <c r="F62" s="312">
        <v>1572</v>
      </c>
      <c r="G62" s="312">
        <v>1548</v>
      </c>
      <c r="H62" s="315">
        <v>1591</v>
      </c>
      <c r="I62" s="315" t="s">
        <v>995</v>
      </c>
      <c r="J62" s="123" t="s">
        <v>1016</v>
      </c>
      <c r="K62" s="117">
        <f t="shared" ref="K62" si="18">H62-F62</f>
        <v>19</v>
      </c>
      <c r="L62" s="124">
        <f t="shared" ref="L62" si="19">(H62*N62)*0.07%</f>
        <v>556.85000000000014</v>
      </c>
      <c r="M62" s="196">
        <f t="shared" ref="M62" si="20">(K62*N62)-L62</f>
        <v>8943.15</v>
      </c>
      <c r="N62" s="117">
        <v>500</v>
      </c>
      <c r="O62" s="123" t="s">
        <v>604</v>
      </c>
      <c r="P62" s="118">
        <v>45097</v>
      </c>
      <c r="Q62" s="197"/>
      <c r="R62" s="62" t="s">
        <v>601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98"/>
      <c r="AG62" s="199"/>
      <c r="AH62" s="197"/>
      <c r="AI62" s="197"/>
      <c r="AJ62" s="198"/>
      <c r="AK62" s="198"/>
      <c r="AL62" s="198"/>
    </row>
    <row r="63" spans="1:38" ht="12.75" customHeight="1">
      <c r="A63" s="312">
        <v>8</v>
      </c>
      <c r="B63" s="313">
        <v>45099</v>
      </c>
      <c r="C63" s="314"/>
      <c r="D63" s="314" t="s">
        <v>1047</v>
      </c>
      <c r="E63" s="312" t="s">
        <v>623</v>
      </c>
      <c r="F63" s="312">
        <v>1161</v>
      </c>
      <c r="G63" s="312">
        <v>1143</v>
      </c>
      <c r="H63" s="315">
        <v>1172.5</v>
      </c>
      <c r="I63" s="315" t="s">
        <v>1048</v>
      </c>
      <c r="J63" s="123" t="s">
        <v>1076</v>
      </c>
      <c r="K63" s="117">
        <f t="shared" ref="K63" si="21">H63-F63</f>
        <v>11.5</v>
      </c>
      <c r="L63" s="124">
        <f t="shared" ref="L63:L64" si="22">(H63*N63)*0.07%</f>
        <v>574.52500000000009</v>
      </c>
      <c r="M63" s="196">
        <f t="shared" ref="M63:M64" si="23">(K63*N63)-L63</f>
        <v>7475.4750000000004</v>
      </c>
      <c r="N63" s="117">
        <v>700</v>
      </c>
      <c r="O63" s="123" t="s">
        <v>604</v>
      </c>
      <c r="P63" s="118">
        <v>45103</v>
      </c>
      <c r="Q63" s="197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98"/>
      <c r="AG63" s="199"/>
      <c r="AH63" s="197"/>
      <c r="AI63" s="197"/>
      <c r="AJ63" s="198"/>
      <c r="AK63" s="198"/>
      <c r="AL63" s="198"/>
    </row>
    <row r="64" spans="1:38" ht="15" customHeight="1">
      <c r="A64" s="215">
        <v>9</v>
      </c>
      <c r="B64" s="216">
        <v>45100</v>
      </c>
      <c r="C64" s="217"/>
      <c r="D64" s="217" t="s">
        <v>1067</v>
      </c>
      <c r="E64" s="215" t="s">
        <v>649</v>
      </c>
      <c r="F64" s="215">
        <v>18745</v>
      </c>
      <c r="G64" s="215">
        <v>19020</v>
      </c>
      <c r="H64" s="218">
        <v>18735</v>
      </c>
      <c r="I64" s="219">
        <v>18500</v>
      </c>
      <c r="J64" s="218" t="s">
        <v>679</v>
      </c>
      <c r="K64" s="215">
        <f t="shared" ref="K64" si="24">F64-H64</f>
        <v>10</v>
      </c>
      <c r="L64" s="220">
        <f t="shared" si="22"/>
        <v>655.72500000000014</v>
      </c>
      <c r="M64" s="221">
        <f t="shared" si="23"/>
        <v>-155.72500000000014</v>
      </c>
      <c r="N64" s="215">
        <v>50</v>
      </c>
      <c r="O64" s="218" t="s">
        <v>665</v>
      </c>
      <c r="P64" s="222">
        <v>45104</v>
      </c>
      <c r="Q64" s="41"/>
      <c r="R64" s="62"/>
      <c r="S64" s="41"/>
      <c r="T64" s="41"/>
      <c r="U64" s="41"/>
      <c r="V64" s="41"/>
      <c r="W64" s="41"/>
      <c r="X64" s="62"/>
      <c r="Y64" s="41"/>
      <c r="Z64" s="41"/>
      <c r="AA64" s="41"/>
      <c r="AB64" s="41"/>
      <c r="AC64" s="41"/>
      <c r="AD64" s="62"/>
      <c r="AE64" s="41"/>
      <c r="AF64" s="41"/>
      <c r="AG64" s="41"/>
      <c r="AH64" s="41"/>
      <c r="AI64" s="41"/>
      <c r="AJ64" s="62"/>
      <c r="AK64" s="41"/>
      <c r="AL64" s="41"/>
    </row>
    <row r="65" spans="1:38" ht="12.75" customHeight="1">
      <c r="A65" s="312">
        <v>10</v>
      </c>
      <c r="B65" s="313">
        <v>45103</v>
      </c>
      <c r="C65" s="314"/>
      <c r="D65" s="314" t="s">
        <v>1077</v>
      </c>
      <c r="E65" s="312" t="s">
        <v>649</v>
      </c>
      <c r="F65" s="312">
        <v>298</v>
      </c>
      <c r="G65" s="312">
        <v>303</v>
      </c>
      <c r="H65" s="315">
        <v>294.5</v>
      </c>
      <c r="I65" s="315" t="s">
        <v>1078</v>
      </c>
      <c r="J65" s="123" t="s">
        <v>1033</v>
      </c>
      <c r="K65" s="117">
        <f>F65-H65</f>
        <v>3.5</v>
      </c>
      <c r="L65" s="124">
        <f t="shared" ref="L65" si="25">(H65*N65)*0.07%</f>
        <v>556.60500000000013</v>
      </c>
      <c r="M65" s="196">
        <f t="shared" ref="M65" si="26">(K65*N65)-L65</f>
        <v>8893.3950000000004</v>
      </c>
      <c r="N65" s="117">
        <v>2700</v>
      </c>
      <c r="O65" s="123" t="s">
        <v>604</v>
      </c>
      <c r="P65" s="118">
        <v>45103</v>
      </c>
      <c r="Q65" s="197"/>
      <c r="R65" s="6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98"/>
      <c r="AG65" s="199"/>
      <c r="AH65" s="197"/>
      <c r="AI65" s="197"/>
      <c r="AJ65" s="198"/>
      <c r="AK65" s="198"/>
      <c r="AL65" s="198"/>
    </row>
    <row r="66" spans="1:38" ht="12.75" customHeight="1">
      <c r="A66" s="312">
        <v>11</v>
      </c>
      <c r="B66" s="313">
        <v>45103</v>
      </c>
      <c r="C66" s="314"/>
      <c r="D66" s="314" t="s">
        <v>1079</v>
      </c>
      <c r="E66" s="312" t="s">
        <v>623</v>
      </c>
      <c r="F66" s="312">
        <v>851</v>
      </c>
      <c r="G66" s="312">
        <v>837</v>
      </c>
      <c r="H66" s="315">
        <v>857.5</v>
      </c>
      <c r="I66" s="315" t="s">
        <v>1080</v>
      </c>
      <c r="J66" s="123" t="s">
        <v>1082</v>
      </c>
      <c r="K66" s="117">
        <f>H66-F66</f>
        <v>6.5</v>
      </c>
      <c r="L66" s="124">
        <f t="shared" ref="L66" si="27">(H66*N66)*0.07%</f>
        <v>570.23750000000007</v>
      </c>
      <c r="M66" s="196">
        <f t="shared" ref="M66" si="28">(K66*N66)-L66</f>
        <v>5604.7624999999998</v>
      </c>
      <c r="N66" s="117">
        <v>950</v>
      </c>
      <c r="O66" s="123" t="s">
        <v>604</v>
      </c>
      <c r="P66" s="118">
        <v>45103</v>
      </c>
      <c r="Q66" s="197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98"/>
      <c r="AG66" s="199"/>
      <c r="AH66" s="197"/>
      <c r="AI66" s="197"/>
      <c r="AJ66" s="198"/>
      <c r="AK66" s="198"/>
      <c r="AL66" s="198"/>
    </row>
    <row r="67" spans="1:38" ht="12.75" customHeight="1">
      <c r="A67" s="107">
        <v>12</v>
      </c>
      <c r="B67" s="204">
        <v>45105</v>
      </c>
      <c r="C67" s="205"/>
      <c r="D67" s="205" t="s">
        <v>1136</v>
      </c>
      <c r="E67" s="107" t="s">
        <v>623</v>
      </c>
      <c r="F67" s="107" t="s">
        <v>1137</v>
      </c>
      <c r="G67" s="107">
        <v>1645</v>
      </c>
      <c r="H67" s="113"/>
      <c r="I67" s="113" t="s">
        <v>1138</v>
      </c>
      <c r="J67" s="320" t="s">
        <v>600</v>
      </c>
      <c r="K67" s="107"/>
      <c r="L67" s="114"/>
      <c r="M67" s="208"/>
      <c r="N67" s="107"/>
      <c r="O67" s="113"/>
      <c r="P67" s="108"/>
      <c r="Q67" s="197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98"/>
      <c r="AG67" s="199"/>
      <c r="AH67" s="197"/>
      <c r="AI67" s="197"/>
      <c r="AJ67" s="198"/>
      <c r="AK67" s="198"/>
      <c r="AL67" s="198"/>
    </row>
    <row r="68" spans="1:38" ht="12.75" customHeight="1">
      <c r="A68" s="107">
        <v>13</v>
      </c>
      <c r="B68" s="204">
        <v>45105</v>
      </c>
      <c r="C68" s="205"/>
      <c r="D68" s="205" t="s">
        <v>1140</v>
      </c>
      <c r="E68" s="107" t="s">
        <v>623</v>
      </c>
      <c r="F68" s="107" t="s">
        <v>1141</v>
      </c>
      <c r="G68" s="107">
        <v>2635</v>
      </c>
      <c r="H68" s="113"/>
      <c r="I68" s="113" t="s">
        <v>1142</v>
      </c>
      <c r="J68" s="320" t="s">
        <v>600</v>
      </c>
      <c r="K68" s="107"/>
      <c r="L68" s="114"/>
      <c r="M68" s="208"/>
      <c r="N68" s="107"/>
      <c r="O68" s="113"/>
      <c r="P68" s="108"/>
      <c r="Q68" s="197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98"/>
      <c r="AG68" s="199"/>
      <c r="AH68" s="197"/>
      <c r="AI68" s="197"/>
      <c r="AJ68" s="198"/>
      <c r="AK68" s="198"/>
      <c r="AL68" s="198"/>
    </row>
    <row r="69" spans="1:38" ht="12.75" customHeight="1">
      <c r="A69" s="107">
        <v>14</v>
      </c>
      <c r="B69" s="204">
        <v>45105</v>
      </c>
      <c r="C69" s="205"/>
      <c r="D69" s="205" t="s">
        <v>1148</v>
      </c>
      <c r="E69" s="107" t="s">
        <v>623</v>
      </c>
      <c r="F69" s="107" t="s">
        <v>1149</v>
      </c>
      <c r="G69" s="107">
        <v>5020</v>
      </c>
      <c r="H69" s="113"/>
      <c r="I69" s="113" t="s">
        <v>1150</v>
      </c>
      <c r="J69" s="320" t="s">
        <v>600</v>
      </c>
      <c r="K69" s="107"/>
      <c r="L69" s="114"/>
      <c r="M69" s="208"/>
      <c r="N69" s="107"/>
      <c r="O69" s="113"/>
      <c r="P69" s="108"/>
      <c r="Q69" s="197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98"/>
      <c r="AG69" s="199"/>
      <c r="AH69" s="197"/>
      <c r="AI69" s="197"/>
      <c r="AJ69" s="198"/>
      <c r="AK69" s="198"/>
      <c r="AL69" s="198"/>
    </row>
    <row r="70" spans="1:38" ht="15" customHeight="1">
      <c r="A70" s="392">
        <v>31</v>
      </c>
      <c r="B70" s="393">
        <v>45105</v>
      </c>
      <c r="C70" s="394"/>
      <c r="D70" s="395" t="s">
        <v>1156</v>
      </c>
      <c r="E70" s="394" t="s">
        <v>623</v>
      </c>
      <c r="F70" s="396" t="s">
        <v>1157</v>
      </c>
      <c r="G70" s="394">
        <v>564</v>
      </c>
      <c r="H70" s="394"/>
      <c r="I70" s="394" t="s">
        <v>1158</v>
      </c>
      <c r="J70" s="394"/>
      <c r="K70" s="392"/>
      <c r="L70" s="397"/>
      <c r="M70" s="398"/>
      <c r="N70" s="392"/>
      <c r="O70" s="394"/>
      <c r="P70" s="393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</row>
    <row r="71" spans="1:38" ht="12.75" customHeight="1">
      <c r="A71" s="107"/>
      <c r="B71" s="204"/>
      <c r="C71" s="205"/>
      <c r="D71" s="205"/>
      <c r="E71" s="107"/>
      <c r="F71" s="107"/>
      <c r="G71" s="107"/>
      <c r="H71" s="113"/>
      <c r="I71" s="113"/>
      <c r="J71" s="320"/>
      <c r="K71" s="107"/>
      <c r="L71" s="114"/>
      <c r="M71" s="208"/>
      <c r="N71" s="107"/>
      <c r="O71" s="113"/>
      <c r="P71" s="108"/>
      <c r="Q71" s="197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98"/>
      <c r="AG71" s="199"/>
      <c r="AH71" s="197"/>
      <c r="AI71" s="197"/>
      <c r="AJ71" s="198"/>
      <c r="AK71" s="198"/>
      <c r="AL71" s="198"/>
    </row>
    <row r="72" spans="1:38" ht="12.75" customHeight="1">
      <c r="A72" s="107"/>
      <c r="B72" s="204"/>
      <c r="C72" s="205"/>
      <c r="D72" s="205"/>
      <c r="E72" s="107"/>
      <c r="F72" s="107"/>
      <c r="G72" s="107"/>
      <c r="H72" s="113"/>
      <c r="I72" s="113"/>
      <c r="J72" s="206"/>
      <c r="K72" s="107"/>
      <c r="L72" s="207"/>
      <c r="M72" s="208"/>
      <c r="N72" s="107"/>
      <c r="O72" s="113"/>
      <c r="P72" s="108"/>
      <c r="Q72" s="197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98"/>
      <c r="AG72" s="199"/>
      <c r="AH72" s="197"/>
      <c r="AI72" s="197"/>
      <c r="AJ72" s="198"/>
      <c r="AK72" s="198"/>
      <c r="AL72" s="198"/>
    </row>
    <row r="73" spans="1:38" ht="12.75" customHeight="1">
      <c r="A73" s="198"/>
      <c r="B73" s="209"/>
      <c r="C73" s="197"/>
      <c r="D73" s="197"/>
      <c r="E73" s="198"/>
      <c r="F73" s="198"/>
      <c r="G73" s="198"/>
      <c r="H73" s="210"/>
      <c r="I73" s="210"/>
      <c r="J73" s="210"/>
      <c r="K73" s="197"/>
      <c r="L73" s="198"/>
      <c r="M73" s="198"/>
      <c r="N73" s="198"/>
      <c r="O73" s="210"/>
      <c r="P73" s="210"/>
      <c r="Q73" s="197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98"/>
      <c r="AG73" s="199"/>
      <c r="AH73" s="197"/>
      <c r="AI73" s="197"/>
      <c r="AJ73" s="198"/>
      <c r="AK73" s="198"/>
      <c r="AL73" s="198"/>
    </row>
    <row r="74" spans="1:38" ht="38.25" customHeight="1">
      <c r="A74" s="211" t="s">
        <v>654</v>
      </c>
      <c r="B74" s="211"/>
      <c r="C74" s="211"/>
      <c r="D74" s="211"/>
      <c r="E74" s="212"/>
      <c r="F74" s="145"/>
      <c r="G74" s="145"/>
      <c r="H74" s="145"/>
      <c r="I74" s="145"/>
      <c r="J74" s="1"/>
      <c r="K74" s="6"/>
      <c r="L74" s="6"/>
      <c r="M74" s="6"/>
      <c r="N74" s="1"/>
      <c r="O74" s="1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15.75" customHeight="1">
      <c r="A75" s="104" t="s">
        <v>16</v>
      </c>
      <c r="B75" s="104" t="s">
        <v>569</v>
      </c>
      <c r="C75" s="104"/>
      <c r="D75" s="105" t="s">
        <v>584</v>
      </c>
      <c r="E75" s="104" t="s">
        <v>585</v>
      </c>
      <c r="F75" s="104" t="s">
        <v>586</v>
      </c>
      <c r="G75" s="104" t="s">
        <v>621</v>
      </c>
      <c r="H75" s="104" t="s">
        <v>588</v>
      </c>
      <c r="I75" s="104" t="s">
        <v>589</v>
      </c>
      <c r="J75" s="103" t="s">
        <v>590</v>
      </c>
      <c r="K75" s="103" t="s">
        <v>655</v>
      </c>
      <c r="L75" s="106" t="s">
        <v>592</v>
      </c>
      <c r="M75" s="193" t="s">
        <v>640</v>
      </c>
      <c r="N75" s="104" t="s">
        <v>641</v>
      </c>
      <c r="O75" s="104" t="s">
        <v>594</v>
      </c>
      <c r="P75" s="105" t="s">
        <v>595</v>
      </c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5" customHeight="1">
      <c r="A76" s="117">
        <v>1</v>
      </c>
      <c r="B76" s="194">
        <v>45078</v>
      </c>
      <c r="C76" s="195"/>
      <c r="D76" s="195" t="s">
        <v>656</v>
      </c>
      <c r="E76" s="117" t="s">
        <v>623</v>
      </c>
      <c r="F76" s="117">
        <v>1.5</v>
      </c>
      <c r="G76" s="117">
        <v>0.4</v>
      </c>
      <c r="H76" s="123">
        <v>2.15</v>
      </c>
      <c r="I76" s="124" t="s">
        <v>657</v>
      </c>
      <c r="J76" s="123" t="s">
        <v>658</v>
      </c>
      <c r="K76" s="117">
        <f t="shared" ref="K76:K78" si="29">H76-F76</f>
        <v>0.64999999999999991</v>
      </c>
      <c r="L76" s="213">
        <v>100</v>
      </c>
      <c r="M76" s="196">
        <f t="shared" ref="M76:M81" si="30">(K76*N76)-100</f>
        <v>2629.9999999999995</v>
      </c>
      <c r="N76" s="117">
        <v>4200</v>
      </c>
      <c r="O76" s="123" t="s">
        <v>604</v>
      </c>
      <c r="P76" s="118">
        <v>45079</v>
      </c>
      <c r="Q76" s="41"/>
      <c r="R76" s="62" t="s">
        <v>601</v>
      </c>
      <c r="S76" s="41"/>
      <c r="T76" s="41"/>
      <c r="U76" s="41"/>
      <c r="V76" s="41"/>
      <c r="W76" s="41"/>
      <c r="X76" s="62"/>
      <c r="Y76" s="41"/>
      <c r="Z76" s="41"/>
      <c r="AA76" s="41"/>
      <c r="AB76" s="41"/>
      <c r="AC76" s="41"/>
      <c r="AD76" s="62"/>
      <c r="AE76" s="41"/>
      <c r="AF76" s="41"/>
      <c r="AG76" s="41"/>
      <c r="AH76" s="41"/>
      <c r="AI76" s="41"/>
      <c r="AJ76" s="62"/>
      <c r="AK76" s="41"/>
      <c r="AL76" s="41"/>
    </row>
    <row r="77" spans="1:38" ht="15" customHeight="1">
      <c r="A77" s="176">
        <v>2</v>
      </c>
      <c r="B77" s="200">
        <v>45078</v>
      </c>
      <c r="C77" s="201"/>
      <c r="D77" s="201" t="s">
        <v>659</v>
      </c>
      <c r="E77" s="176" t="s">
        <v>623</v>
      </c>
      <c r="F77" s="176">
        <v>47.5</v>
      </c>
      <c r="G77" s="176">
        <v>18</v>
      </c>
      <c r="H77" s="182">
        <v>17</v>
      </c>
      <c r="I77" s="183" t="s">
        <v>660</v>
      </c>
      <c r="J77" s="182" t="s">
        <v>661</v>
      </c>
      <c r="K77" s="176">
        <f t="shared" si="29"/>
        <v>-30.5</v>
      </c>
      <c r="L77" s="214">
        <v>100</v>
      </c>
      <c r="M77" s="202">
        <f t="shared" si="30"/>
        <v>-1625</v>
      </c>
      <c r="N77" s="176">
        <v>50</v>
      </c>
      <c r="O77" s="182" t="s">
        <v>628</v>
      </c>
      <c r="P77" s="203">
        <v>45082</v>
      </c>
      <c r="Q77" s="41"/>
      <c r="R77" s="62" t="s">
        <v>601</v>
      </c>
      <c r="S77" s="41"/>
      <c r="T77" s="41"/>
      <c r="U77" s="41"/>
      <c r="V77" s="41"/>
      <c r="W77" s="41"/>
      <c r="X77" s="62"/>
      <c r="Y77" s="41"/>
      <c r="Z77" s="41"/>
      <c r="AA77" s="41"/>
      <c r="AB77" s="41"/>
      <c r="AC77" s="41"/>
      <c r="AD77" s="62"/>
      <c r="AE77" s="41"/>
      <c r="AF77" s="41"/>
      <c r="AG77" s="41"/>
      <c r="AH77" s="41"/>
      <c r="AI77" s="41"/>
      <c r="AJ77" s="62"/>
      <c r="AK77" s="41"/>
      <c r="AL77" s="41"/>
    </row>
    <row r="78" spans="1:38" ht="15" customHeight="1">
      <c r="A78" s="215">
        <v>3</v>
      </c>
      <c r="B78" s="216">
        <v>45078</v>
      </c>
      <c r="C78" s="217"/>
      <c r="D78" s="217" t="s">
        <v>662</v>
      </c>
      <c r="E78" s="215" t="s">
        <v>623</v>
      </c>
      <c r="F78" s="215">
        <v>210</v>
      </c>
      <c r="G78" s="215">
        <v>115</v>
      </c>
      <c r="H78" s="218">
        <v>225</v>
      </c>
      <c r="I78" s="219" t="s">
        <v>663</v>
      </c>
      <c r="J78" s="218" t="s">
        <v>664</v>
      </c>
      <c r="K78" s="215">
        <f t="shared" si="29"/>
        <v>15</v>
      </c>
      <c r="L78" s="220">
        <v>100</v>
      </c>
      <c r="M78" s="221">
        <f t="shared" si="30"/>
        <v>275</v>
      </c>
      <c r="N78" s="215">
        <v>25</v>
      </c>
      <c r="O78" s="218" t="s">
        <v>665</v>
      </c>
      <c r="P78" s="222">
        <v>45079</v>
      </c>
      <c r="Q78" s="41"/>
      <c r="R78" s="62" t="s">
        <v>601</v>
      </c>
      <c r="S78" s="41"/>
      <c r="T78" s="41"/>
      <c r="U78" s="41"/>
      <c r="V78" s="41"/>
      <c r="W78" s="41"/>
      <c r="X78" s="62"/>
      <c r="Y78" s="41"/>
      <c r="Z78" s="41"/>
      <c r="AA78" s="41"/>
      <c r="AB78" s="41"/>
      <c r="AC78" s="41"/>
      <c r="AD78" s="62"/>
      <c r="AE78" s="41"/>
      <c r="AF78" s="41"/>
      <c r="AG78" s="41"/>
      <c r="AH78" s="41"/>
      <c r="AI78" s="41"/>
      <c r="AJ78" s="62"/>
      <c r="AK78" s="41"/>
      <c r="AL78" s="41"/>
    </row>
    <row r="79" spans="1:38" ht="15" customHeight="1">
      <c r="A79" s="117">
        <v>4</v>
      </c>
      <c r="B79" s="118">
        <v>45079</v>
      </c>
      <c r="C79" s="195"/>
      <c r="D79" s="195" t="s">
        <v>666</v>
      </c>
      <c r="E79" s="117" t="s">
        <v>649</v>
      </c>
      <c r="F79" s="117">
        <v>82.5</v>
      </c>
      <c r="G79" s="117">
        <v>145</v>
      </c>
      <c r="H79" s="123">
        <v>62.5</v>
      </c>
      <c r="I79" s="124" t="s">
        <v>667</v>
      </c>
      <c r="J79" s="123" t="s">
        <v>668</v>
      </c>
      <c r="K79" s="117">
        <f t="shared" ref="K79:K80" si="31">F79-H79</f>
        <v>20</v>
      </c>
      <c r="L79" s="213">
        <v>100</v>
      </c>
      <c r="M79" s="196">
        <f t="shared" si="30"/>
        <v>900</v>
      </c>
      <c r="N79" s="117">
        <v>50</v>
      </c>
      <c r="O79" s="123" t="s">
        <v>604</v>
      </c>
      <c r="P79" s="118">
        <v>45079</v>
      </c>
      <c r="Q79" s="41"/>
      <c r="R79" s="62" t="s">
        <v>601</v>
      </c>
      <c r="S79" s="41"/>
      <c r="T79" s="41"/>
      <c r="U79" s="41"/>
      <c r="V79" s="41"/>
      <c r="W79" s="41"/>
      <c r="X79" s="62"/>
      <c r="Y79" s="41"/>
      <c r="Z79" s="41"/>
      <c r="AA79" s="41"/>
      <c r="AB79" s="41"/>
      <c r="AC79" s="41"/>
      <c r="AD79" s="62"/>
      <c r="AE79" s="41"/>
      <c r="AF79" s="41"/>
      <c r="AG79" s="41"/>
      <c r="AH79" s="41"/>
      <c r="AI79" s="41"/>
      <c r="AJ79" s="62"/>
      <c r="AK79" s="41"/>
      <c r="AL79" s="41"/>
    </row>
    <row r="80" spans="1:38" ht="15" customHeight="1">
      <c r="A80" s="117">
        <v>5</v>
      </c>
      <c r="B80" s="118">
        <v>45079</v>
      </c>
      <c r="C80" s="195"/>
      <c r="D80" s="195" t="s">
        <v>666</v>
      </c>
      <c r="E80" s="117" t="s">
        <v>649</v>
      </c>
      <c r="F80" s="117">
        <v>85</v>
      </c>
      <c r="G80" s="117">
        <v>145</v>
      </c>
      <c r="H80" s="123">
        <v>64</v>
      </c>
      <c r="I80" s="124" t="s">
        <v>667</v>
      </c>
      <c r="J80" s="123" t="s">
        <v>669</v>
      </c>
      <c r="K80" s="117">
        <f t="shared" si="31"/>
        <v>21</v>
      </c>
      <c r="L80" s="213">
        <v>100</v>
      </c>
      <c r="M80" s="196">
        <f t="shared" si="30"/>
        <v>950</v>
      </c>
      <c r="N80" s="117">
        <v>50</v>
      </c>
      <c r="O80" s="123" t="s">
        <v>604</v>
      </c>
      <c r="P80" s="118">
        <v>45079</v>
      </c>
      <c r="Q80" s="41"/>
      <c r="R80" s="62" t="s">
        <v>601</v>
      </c>
      <c r="S80" s="41"/>
      <c r="T80" s="41"/>
      <c r="U80" s="41"/>
      <c r="V80" s="41"/>
      <c r="W80" s="41"/>
      <c r="X80" s="62"/>
      <c r="Y80" s="41"/>
      <c r="Z80" s="41"/>
      <c r="AA80" s="41"/>
      <c r="AB80" s="41"/>
      <c r="AC80" s="41"/>
      <c r="AD80" s="62"/>
      <c r="AE80" s="41"/>
      <c r="AF80" s="41"/>
      <c r="AG80" s="41"/>
      <c r="AH80" s="41"/>
      <c r="AI80" s="41"/>
      <c r="AJ80" s="62"/>
      <c r="AK80" s="41"/>
      <c r="AL80" s="41"/>
    </row>
    <row r="81" spans="1:38" ht="15" customHeight="1">
      <c r="A81" s="312">
        <v>6</v>
      </c>
      <c r="B81" s="313">
        <v>45079</v>
      </c>
      <c r="C81" s="314"/>
      <c r="D81" s="314" t="s">
        <v>670</v>
      </c>
      <c r="E81" s="312" t="s">
        <v>623</v>
      </c>
      <c r="F81" s="312">
        <v>10.5</v>
      </c>
      <c r="G81" s="312">
        <v>4</v>
      </c>
      <c r="H81" s="315">
        <v>14.5</v>
      </c>
      <c r="I81" s="316" t="s">
        <v>671</v>
      </c>
      <c r="J81" s="123" t="s">
        <v>968</v>
      </c>
      <c r="K81" s="117">
        <f t="shared" ref="K81" si="32">H81-F81</f>
        <v>4</v>
      </c>
      <c r="L81" s="213">
        <v>100</v>
      </c>
      <c r="M81" s="196">
        <f t="shared" si="30"/>
        <v>2700</v>
      </c>
      <c r="N81" s="117">
        <v>700</v>
      </c>
      <c r="O81" s="123" t="s">
        <v>604</v>
      </c>
      <c r="P81" s="118">
        <v>45092</v>
      </c>
      <c r="Q81" s="41"/>
      <c r="R81" s="62" t="s">
        <v>601</v>
      </c>
      <c r="S81" s="41"/>
      <c r="T81" s="41"/>
      <c r="U81" s="41"/>
      <c r="V81" s="41"/>
      <c r="W81" s="41"/>
      <c r="X81" s="62"/>
      <c r="Y81" s="41"/>
      <c r="Z81" s="41"/>
      <c r="AA81" s="41"/>
      <c r="AB81" s="41"/>
      <c r="AC81" s="41"/>
      <c r="AD81" s="62"/>
      <c r="AE81" s="41"/>
      <c r="AF81" s="41"/>
      <c r="AG81" s="41"/>
      <c r="AH81" s="41"/>
      <c r="AI81" s="41"/>
      <c r="AJ81" s="62"/>
      <c r="AK81" s="41"/>
      <c r="AL81" s="41"/>
    </row>
    <row r="82" spans="1:38" ht="15" customHeight="1">
      <c r="A82" s="117">
        <v>7</v>
      </c>
      <c r="B82" s="194">
        <v>45082</v>
      </c>
      <c r="C82" s="195"/>
      <c r="D82" s="195" t="s">
        <v>672</v>
      </c>
      <c r="E82" s="117" t="s">
        <v>623</v>
      </c>
      <c r="F82" s="117">
        <v>130</v>
      </c>
      <c r="G82" s="117">
        <v>45</v>
      </c>
      <c r="H82" s="123">
        <v>152.5</v>
      </c>
      <c r="I82" s="124" t="s">
        <v>673</v>
      </c>
      <c r="J82" s="123" t="s">
        <v>674</v>
      </c>
      <c r="K82" s="117">
        <f>H82-F82</f>
        <v>22.5</v>
      </c>
      <c r="L82" s="213">
        <v>100</v>
      </c>
      <c r="M82" s="196">
        <f t="shared" ref="M82:M87" si="33">(K82*N82)-100</f>
        <v>462.5</v>
      </c>
      <c r="N82" s="117">
        <v>25</v>
      </c>
      <c r="O82" s="123" t="s">
        <v>604</v>
      </c>
      <c r="P82" s="118">
        <v>45083</v>
      </c>
      <c r="Q82" s="41"/>
      <c r="R82" s="62" t="s">
        <v>601</v>
      </c>
      <c r="S82" s="41"/>
      <c r="T82" s="41"/>
      <c r="U82" s="41"/>
      <c r="V82" s="41"/>
      <c r="W82" s="41"/>
      <c r="X82" s="62"/>
      <c r="Y82" s="41"/>
      <c r="Z82" s="41"/>
      <c r="AA82" s="41"/>
      <c r="AB82" s="41"/>
      <c r="AC82" s="41"/>
      <c r="AD82" s="62"/>
      <c r="AE82" s="41"/>
      <c r="AF82" s="41"/>
      <c r="AG82" s="41"/>
      <c r="AH82" s="41"/>
      <c r="AI82" s="41"/>
      <c r="AJ82" s="62"/>
      <c r="AK82" s="41"/>
      <c r="AL82" s="41"/>
    </row>
    <row r="83" spans="1:38" ht="15" customHeight="1">
      <c r="A83" s="117">
        <v>8</v>
      </c>
      <c r="B83" s="194">
        <v>45082</v>
      </c>
      <c r="C83" s="195"/>
      <c r="D83" s="195" t="s">
        <v>675</v>
      </c>
      <c r="E83" s="117" t="s">
        <v>649</v>
      </c>
      <c r="F83" s="117">
        <v>7.35</v>
      </c>
      <c r="G83" s="117">
        <v>12</v>
      </c>
      <c r="H83" s="123">
        <v>5.8</v>
      </c>
      <c r="I83" s="124">
        <v>1</v>
      </c>
      <c r="J83" s="123" t="s">
        <v>676</v>
      </c>
      <c r="K83" s="117">
        <f>F83-H83</f>
        <v>1.5499999999999998</v>
      </c>
      <c r="L83" s="213">
        <v>100</v>
      </c>
      <c r="M83" s="196">
        <f t="shared" si="33"/>
        <v>2031.2499999999995</v>
      </c>
      <c r="N83" s="117">
        <v>1375</v>
      </c>
      <c r="O83" s="123" t="s">
        <v>604</v>
      </c>
      <c r="P83" s="118">
        <v>45083</v>
      </c>
      <c r="Q83" s="41"/>
      <c r="R83" s="62" t="s">
        <v>601</v>
      </c>
      <c r="S83" s="41"/>
      <c r="T83" s="41"/>
      <c r="U83" s="41"/>
      <c r="V83" s="41"/>
      <c r="W83" s="41"/>
      <c r="X83" s="62"/>
      <c r="Y83" s="41"/>
      <c r="Z83" s="41"/>
      <c r="AA83" s="41"/>
      <c r="AB83" s="41"/>
      <c r="AC83" s="41"/>
      <c r="AD83" s="62"/>
      <c r="AE83" s="41"/>
      <c r="AF83" s="41"/>
      <c r="AG83" s="41"/>
      <c r="AH83" s="41"/>
      <c r="AI83" s="41"/>
      <c r="AJ83" s="62"/>
      <c r="AK83" s="41"/>
      <c r="AL83" s="41"/>
    </row>
    <row r="84" spans="1:38" ht="15" customHeight="1">
      <c r="A84" s="117">
        <v>9</v>
      </c>
      <c r="B84" s="194">
        <v>45083</v>
      </c>
      <c r="C84" s="195"/>
      <c r="D84" s="195" t="s">
        <v>677</v>
      </c>
      <c r="E84" s="117" t="s">
        <v>623</v>
      </c>
      <c r="F84" s="117">
        <v>11.5</v>
      </c>
      <c r="G84" s="117"/>
      <c r="H84" s="123">
        <v>21.5</v>
      </c>
      <c r="I84" s="124" t="s">
        <v>678</v>
      </c>
      <c r="J84" s="123" t="s">
        <v>679</v>
      </c>
      <c r="K84" s="117">
        <f t="shared" ref="K84:K85" si="34">H84-F84</f>
        <v>10</v>
      </c>
      <c r="L84" s="213">
        <v>100</v>
      </c>
      <c r="M84" s="196">
        <f t="shared" si="33"/>
        <v>300</v>
      </c>
      <c r="N84" s="117">
        <v>40</v>
      </c>
      <c r="O84" s="123" t="s">
        <v>604</v>
      </c>
      <c r="P84" s="118">
        <v>45083</v>
      </c>
      <c r="Q84" s="41"/>
      <c r="R84" s="62" t="s">
        <v>601</v>
      </c>
      <c r="S84" s="41"/>
      <c r="T84" s="41"/>
      <c r="U84" s="41"/>
      <c r="V84" s="41"/>
      <c r="W84" s="41"/>
      <c r="X84" s="62"/>
      <c r="Y84" s="41"/>
      <c r="Z84" s="41"/>
      <c r="AA84" s="41"/>
      <c r="AB84" s="41"/>
      <c r="AC84" s="41"/>
      <c r="AD84" s="62"/>
      <c r="AE84" s="41"/>
      <c r="AF84" s="41"/>
      <c r="AG84" s="41"/>
      <c r="AH84" s="41"/>
      <c r="AI84" s="41"/>
      <c r="AJ84" s="62"/>
      <c r="AK84" s="41"/>
      <c r="AL84" s="41"/>
    </row>
    <row r="85" spans="1:38" ht="15" customHeight="1">
      <c r="A85" s="117">
        <v>10</v>
      </c>
      <c r="B85" s="194">
        <v>45083</v>
      </c>
      <c r="C85" s="195"/>
      <c r="D85" s="195" t="s">
        <v>680</v>
      </c>
      <c r="E85" s="117" t="s">
        <v>623</v>
      </c>
      <c r="F85" s="117">
        <v>47</v>
      </c>
      <c r="G85" s="117">
        <v>29</v>
      </c>
      <c r="H85" s="123">
        <v>53</v>
      </c>
      <c r="I85" s="124" t="s">
        <v>667</v>
      </c>
      <c r="J85" s="123" t="s">
        <v>681</v>
      </c>
      <c r="K85" s="117">
        <f t="shared" si="34"/>
        <v>6</v>
      </c>
      <c r="L85" s="213">
        <v>100</v>
      </c>
      <c r="M85" s="196">
        <f t="shared" si="33"/>
        <v>1400</v>
      </c>
      <c r="N85" s="117">
        <v>250</v>
      </c>
      <c r="O85" s="123" t="s">
        <v>604</v>
      </c>
      <c r="P85" s="118">
        <v>45084</v>
      </c>
      <c r="Q85" s="41"/>
      <c r="R85" s="62" t="s">
        <v>601</v>
      </c>
      <c r="S85" s="41"/>
      <c r="T85" s="41"/>
      <c r="U85" s="41"/>
      <c r="V85" s="41"/>
      <c r="W85" s="41"/>
      <c r="X85" s="62"/>
      <c r="Y85" s="41"/>
      <c r="Z85" s="41"/>
      <c r="AA85" s="41"/>
      <c r="AB85" s="41"/>
      <c r="AC85" s="41"/>
      <c r="AD85" s="62"/>
      <c r="AE85" s="41"/>
      <c r="AF85" s="41"/>
      <c r="AG85" s="41"/>
      <c r="AH85" s="41"/>
      <c r="AI85" s="41"/>
      <c r="AJ85" s="62"/>
      <c r="AK85" s="41"/>
      <c r="AL85" s="41"/>
    </row>
    <row r="86" spans="1:38" ht="15" customHeight="1">
      <c r="A86" s="117">
        <v>11</v>
      </c>
      <c r="B86" s="194">
        <v>45084</v>
      </c>
      <c r="C86" s="195"/>
      <c r="D86" s="195" t="s">
        <v>666</v>
      </c>
      <c r="E86" s="117" t="s">
        <v>649</v>
      </c>
      <c r="F86" s="117">
        <f>(87.5+120)/2</f>
        <v>103.75</v>
      </c>
      <c r="G86" s="117">
        <v>145</v>
      </c>
      <c r="H86" s="123">
        <v>68.5</v>
      </c>
      <c r="I86" s="124" t="s">
        <v>667</v>
      </c>
      <c r="J86" s="123" t="s">
        <v>682</v>
      </c>
      <c r="K86" s="117">
        <f>F86-H86</f>
        <v>35.25</v>
      </c>
      <c r="L86" s="213">
        <v>100</v>
      </c>
      <c r="M86" s="196">
        <f t="shared" si="33"/>
        <v>1662.5</v>
      </c>
      <c r="N86" s="117">
        <v>50</v>
      </c>
      <c r="O86" s="123" t="s">
        <v>604</v>
      </c>
      <c r="P86" s="118">
        <v>45086</v>
      </c>
      <c r="Q86" s="41"/>
      <c r="R86" s="62" t="s">
        <v>601</v>
      </c>
      <c r="S86" s="41"/>
      <c r="T86" s="41"/>
      <c r="U86" s="41"/>
      <c r="V86" s="41"/>
      <c r="W86" s="41"/>
      <c r="X86" s="62"/>
      <c r="Y86" s="41"/>
      <c r="Z86" s="41"/>
      <c r="AA86" s="41"/>
      <c r="AB86" s="41"/>
      <c r="AC86" s="41"/>
      <c r="AD86" s="62"/>
      <c r="AE86" s="41"/>
      <c r="AF86" s="41"/>
      <c r="AG86" s="41"/>
      <c r="AH86" s="41"/>
      <c r="AI86" s="41"/>
      <c r="AJ86" s="62"/>
      <c r="AK86" s="41"/>
      <c r="AL86" s="41"/>
    </row>
    <row r="87" spans="1:38" ht="15" customHeight="1">
      <c r="A87" s="176">
        <v>12</v>
      </c>
      <c r="B87" s="200">
        <v>45084</v>
      </c>
      <c r="C87" s="201"/>
      <c r="D87" s="201" t="s">
        <v>683</v>
      </c>
      <c r="E87" s="176" t="s">
        <v>623</v>
      </c>
      <c r="F87" s="176">
        <v>119</v>
      </c>
      <c r="G87" s="176">
        <v>35</v>
      </c>
      <c r="H87" s="182">
        <v>35</v>
      </c>
      <c r="I87" s="183" t="s">
        <v>673</v>
      </c>
      <c r="J87" s="182" t="s">
        <v>684</v>
      </c>
      <c r="K87" s="176">
        <f>H87-F87</f>
        <v>-84</v>
      </c>
      <c r="L87" s="214">
        <v>100</v>
      </c>
      <c r="M87" s="202">
        <f t="shared" si="33"/>
        <v>-2200</v>
      </c>
      <c r="N87" s="176">
        <v>25</v>
      </c>
      <c r="O87" s="182" t="s">
        <v>628</v>
      </c>
      <c r="P87" s="203">
        <v>45085</v>
      </c>
      <c r="Q87" s="41"/>
      <c r="R87" s="62" t="s">
        <v>601</v>
      </c>
      <c r="S87" s="41"/>
      <c r="T87" s="41"/>
      <c r="U87" s="41"/>
      <c r="V87" s="41"/>
      <c r="W87" s="41"/>
      <c r="X87" s="62"/>
      <c r="Y87" s="41"/>
      <c r="Z87" s="41"/>
      <c r="AA87" s="41"/>
      <c r="AB87" s="41"/>
      <c r="AC87" s="41"/>
      <c r="AD87" s="62"/>
      <c r="AE87" s="41"/>
      <c r="AF87" s="41"/>
      <c r="AG87" s="41"/>
      <c r="AH87" s="41"/>
      <c r="AI87" s="41"/>
      <c r="AJ87" s="62"/>
      <c r="AK87" s="41"/>
      <c r="AL87" s="41"/>
    </row>
    <row r="88" spans="1:38" ht="15" customHeight="1">
      <c r="A88" s="176">
        <v>13</v>
      </c>
      <c r="B88" s="200">
        <v>45085</v>
      </c>
      <c r="C88" s="201"/>
      <c r="D88" s="201" t="s">
        <v>685</v>
      </c>
      <c r="E88" s="176" t="s">
        <v>623</v>
      </c>
      <c r="F88" s="176">
        <v>19.5</v>
      </c>
      <c r="G88" s="176">
        <v>8</v>
      </c>
      <c r="H88" s="182">
        <v>8</v>
      </c>
      <c r="I88" s="183" t="s">
        <v>686</v>
      </c>
      <c r="J88" s="182" t="s">
        <v>1046</v>
      </c>
      <c r="K88" s="176">
        <f>H88-F88</f>
        <v>-11.5</v>
      </c>
      <c r="L88" s="214">
        <v>100</v>
      </c>
      <c r="M88" s="202">
        <f t="shared" ref="M88" si="35">(K88*N88)-100</f>
        <v>-4700</v>
      </c>
      <c r="N88" s="176">
        <v>400</v>
      </c>
      <c r="O88" s="182" t="s">
        <v>628</v>
      </c>
      <c r="P88" s="203">
        <v>45099</v>
      </c>
      <c r="Q88" s="41"/>
      <c r="R88" s="62" t="s">
        <v>636</v>
      </c>
      <c r="S88" s="41"/>
      <c r="T88" s="41"/>
      <c r="U88" s="41"/>
      <c r="V88" s="41"/>
      <c r="W88" s="41"/>
      <c r="X88" s="62"/>
      <c r="Y88" s="41"/>
      <c r="Z88" s="41"/>
      <c r="AA88" s="41"/>
      <c r="AB88" s="41"/>
      <c r="AC88" s="41"/>
      <c r="AD88" s="62"/>
      <c r="AE88" s="41"/>
      <c r="AF88" s="41"/>
      <c r="AG88" s="41"/>
      <c r="AH88" s="41"/>
      <c r="AI88" s="41"/>
      <c r="AJ88" s="62"/>
      <c r="AK88" s="41"/>
      <c r="AL88" s="41"/>
    </row>
    <row r="89" spans="1:38" ht="15" customHeight="1">
      <c r="A89" s="117">
        <v>14</v>
      </c>
      <c r="B89" s="194">
        <v>45086</v>
      </c>
      <c r="C89" s="195"/>
      <c r="D89" s="195" t="s">
        <v>687</v>
      </c>
      <c r="E89" s="117" t="s">
        <v>623</v>
      </c>
      <c r="F89" s="117">
        <v>52.5</v>
      </c>
      <c r="G89" s="117">
        <v>19</v>
      </c>
      <c r="H89" s="123">
        <v>73.5</v>
      </c>
      <c r="I89" s="124" t="s">
        <v>660</v>
      </c>
      <c r="J89" s="123" t="s">
        <v>669</v>
      </c>
      <c r="K89" s="117">
        <f>H89-F89</f>
        <v>21</v>
      </c>
      <c r="L89" s="213">
        <v>100</v>
      </c>
      <c r="M89" s="196">
        <f t="shared" ref="M89:M100" si="36">(K89*N89)-100</f>
        <v>950</v>
      </c>
      <c r="N89" s="117">
        <v>50</v>
      </c>
      <c r="O89" s="123" t="s">
        <v>604</v>
      </c>
      <c r="P89" s="118">
        <v>45086</v>
      </c>
      <c r="Q89" s="41"/>
      <c r="R89" s="62" t="s">
        <v>601</v>
      </c>
      <c r="S89" s="41"/>
      <c r="T89" s="41"/>
      <c r="U89" s="41"/>
      <c r="V89" s="41"/>
      <c r="W89" s="41"/>
      <c r="X89" s="62"/>
      <c r="Y89" s="41"/>
      <c r="Z89" s="41"/>
      <c r="AA89" s="41"/>
      <c r="AB89" s="41"/>
      <c r="AC89" s="41"/>
      <c r="AD89" s="62"/>
      <c r="AE89" s="41"/>
      <c r="AF89" s="41"/>
      <c r="AG89" s="41"/>
      <c r="AH89" s="41"/>
      <c r="AI89" s="41"/>
      <c r="AJ89" s="62"/>
      <c r="AK89" s="41"/>
      <c r="AL89" s="41"/>
    </row>
    <row r="90" spans="1:38" ht="15" customHeight="1">
      <c r="A90" s="117">
        <v>15</v>
      </c>
      <c r="B90" s="194">
        <v>45086</v>
      </c>
      <c r="C90" s="195"/>
      <c r="D90" s="195" t="s">
        <v>688</v>
      </c>
      <c r="E90" s="117" t="s">
        <v>649</v>
      </c>
      <c r="F90" s="117">
        <v>20</v>
      </c>
      <c r="G90" s="117">
        <v>32</v>
      </c>
      <c r="H90" s="123">
        <v>14.5</v>
      </c>
      <c r="I90" s="124">
        <v>1</v>
      </c>
      <c r="J90" s="123" t="s">
        <v>689</v>
      </c>
      <c r="K90" s="117">
        <f t="shared" ref="K90:K92" si="37">F90-H90</f>
        <v>5.5</v>
      </c>
      <c r="L90" s="213">
        <v>100</v>
      </c>
      <c r="M90" s="196">
        <f t="shared" si="36"/>
        <v>1962.5</v>
      </c>
      <c r="N90" s="117">
        <v>375</v>
      </c>
      <c r="O90" s="123" t="s">
        <v>604</v>
      </c>
      <c r="P90" s="118">
        <v>45086</v>
      </c>
      <c r="Q90" s="41"/>
      <c r="R90" s="62" t="s">
        <v>601</v>
      </c>
      <c r="S90" s="41"/>
      <c r="T90" s="41"/>
      <c r="U90" s="41"/>
      <c r="V90" s="41"/>
      <c r="W90" s="41"/>
      <c r="X90" s="62"/>
      <c r="Y90" s="41"/>
      <c r="Z90" s="41"/>
      <c r="AA90" s="41"/>
      <c r="AB90" s="41"/>
      <c r="AC90" s="41"/>
      <c r="AD90" s="62"/>
      <c r="AE90" s="41"/>
      <c r="AF90" s="41"/>
      <c r="AG90" s="41"/>
      <c r="AH90" s="41"/>
      <c r="AI90" s="41"/>
      <c r="AJ90" s="62"/>
      <c r="AK90" s="41"/>
      <c r="AL90" s="41"/>
    </row>
    <row r="91" spans="1:38" ht="15" customHeight="1">
      <c r="A91" s="176">
        <v>16</v>
      </c>
      <c r="B91" s="200">
        <v>45086</v>
      </c>
      <c r="C91" s="201"/>
      <c r="D91" s="201" t="s">
        <v>690</v>
      </c>
      <c r="E91" s="176" t="s">
        <v>649</v>
      </c>
      <c r="F91" s="176">
        <v>1.1499999999999999</v>
      </c>
      <c r="G91" s="176">
        <v>1.7</v>
      </c>
      <c r="H91" s="182">
        <v>1.7</v>
      </c>
      <c r="I91" s="183">
        <v>0.1</v>
      </c>
      <c r="J91" s="182" t="s">
        <v>691</v>
      </c>
      <c r="K91" s="176">
        <f t="shared" si="37"/>
        <v>-0.55000000000000004</v>
      </c>
      <c r="L91" s="214">
        <v>100</v>
      </c>
      <c r="M91" s="202">
        <f t="shared" si="36"/>
        <v>-5008.2000000000007</v>
      </c>
      <c r="N91" s="176">
        <v>8924</v>
      </c>
      <c r="O91" s="182" t="s">
        <v>628</v>
      </c>
      <c r="P91" s="203">
        <v>45090</v>
      </c>
      <c r="Q91" s="41"/>
      <c r="R91" s="62" t="s">
        <v>601</v>
      </c>
      <c r="S91" s="41"/>
      <c r="T91" s="41"/>
      <c r="U91" s="41"/>
      <c r="V91" s="41"/>
      <c r="W91" s="41"/>
      <c r="X91" s="62"/>
      <c r="Y91" s="41"/>
      <c r="Z91" s="41"/>
      <c r="AA91" s="41"/>
      <c r="AB91" s="41"/>
      <c r="AC91" s="41"/>
      <c r="AD91" s="62"/>
      <c r="AE91" s="41"/>
      <c r="AF91" s="41"/>
      <c r="AG91" s="41"/>
      <c r="AH91" s="41"/>
      <c r="AI91" s="41"/>
      <c r="AJ91" s="62"/>
      <c r="AK91" s="41"/>
      <c r="AL91" s="41"/>
    </row>
    <row r="92" spans="1:38" ht="15" customHeight="1">
      <c r="A92" s="176">
        <v>17</v>
      </c>
      <c r="B92" s="200">
        <v>45086</v>
      </c>
      <c r="C92" s="201"/>
      <c r="D92" s="201" t="s">
        <v>692</v>
      </c>
      <c r="E92" s="176" t="s">
        <v>649</v>
      </c>
      <c r="F92" s="176">
        <v>2</v>
      </c>
      <c r="G92" s="176">
        <v>3.2</v>
      </c>
      <c r="H92" s="182">
        <v>3.1</v>
      </c>
      <c r="I92" s="183">
        <v>0.1</v>
      </c>
      <c r="J92" s="182" t="s">
        <v>693</v>
      </c>
      <c r="K92" s="176">
        <f t="shared" si="37"/>
        <v>-1.1000000000000001</v>
      </c>
      <c r="L92" s="214">
        <v>100</v>
      </c>
      <c r="M92" s="202">
        <f t="shared" si="36"/>
        <v>-8900</v>
      </c>
      <c r="N92" s="176">
        <v>8000</v>
      </c>
      <c r="O92" s="182" t="s">
        <v>628</v>
      </c>
      <c r="P92" s="203">
        <v>45086</v>
      </c>
      <c r="Q92" s="41"/>
      <c r="R92" s="62" t="s">
        <v>601</v>
      </c>
      <c r="S92" s="41"/>
      <c r="T92" s="41"/>
      <c r="U92" s="41"/>
      <c r="V92" s="41"/>
      <c r="W92" s="41"/>
      <c r="X92" s="62"/>
      <c r="Y92" s="41"/>
      <c r="Z92" s="41"/>
      <c r="AA92" s="41"/>
      <c r="AB92" s="41"/>
      <c r="AC92" s="41"/>
      <c r="AD92" s="62"/>
      <c r="AE92" s="41"/>
      <c r="AF92" s="41"/>
      <c r="AG92" s="41"/>
      <c r="AH92" s="41"/>
      <c r="AI92" s="41"/>
      <c r="AJ92" s="62"/>
      <c r="AK92" s="41"/>
      <c r="AL92" s="41"/>
    </row>
    <row r="93" spans="1:38" ht="15" customHeight="1">
      <c r="A93" s="117">
        <v>18</v>
      </c>
      <c r="B93" s="194">
        <v>45086</v>
      </c>
      <c r="C93" s="195"/>
      <c r="D93" s="195" t="s">
        <v>687</v>
      </c>
      <c r="E93" s="117" t="s">
        <v>623</v>
      </c>
      <c r="F93" s="117">
        <v>52.5</v>
      </c>
      <c r="G93" s="117">
        <v>19</v>
      </c>
      <c r="H93" s="123">
        <v>72</v>
      </c>
      <c r="I93" s="124" t="s">
        <v>660</v>
      </c>
      <c r="J93" s="123" t="s">
        <v>694</v>
      </c>
      <c r="K93" s="117">
        <f t="shared" ref="K93:K94" si="38">H93-F93</f>
        <v>19.5</v>
      </c>
      <c r="L93" s="213">
        <v>100</v>
      </c>
      <c r="M93" s="196">
        <f t="shared" si="36"/>
        <v>875</v>
      </c>
      <c r="N93" s="117">
        <v>50</v>
      </c>
      <c r="O93" s="123" t="s">
        <v>604</v>
      </c>
      <c r="P93" s="118">
        <v>45086</v>
      </c>
      <c r="Q93" s="41"/>
      <c r="R93" s="62" t="s">
        <v>601</v>
      </c>
      <c r="S93" s="41"/>
      <c r="T93" s="41"/>
      <c r="U93" s="41"/>
      <c r="V93" s="41"/>
      <c r="W93" s="41"/>
      <c r="X93" s="62"/>
      <c r="Y93" s="41"/>
      <c r="Z93" s="41"/>
      <c r="AA93" s="41"/>
      <c r="AB93" s="41"/>
      <c r="AC93" s="41"/>
      <c r="AD93" s="62"/>
      <c r="AE93" s="41"/>
      <c r="AF93" s="41"/>
      <c r="AG93" s="41"/>
      <c r="AH93" s="41"/>
      <c r="AI93" s="41"/>
      <c r="AJ93" s="62"/>
      <c r="AK93" s="41"/>
      <c r="AL93" s="41"/>
    </row>
    <row r="94" spans="1:38" ht="15" customHeight="1">
      <c r="A94" s="117">
        <v>19</v>
      </c>
      <c r="B94" s="194">
        <v>45086</v>
      </c>
      <c r="C94" s="195"/>
      <c r="D94" s="195" t="s">
        <v>695</v>
      </c>
      <c r="E94" s="117" t="s">
        <v>623</v>
      </c>
      <c r="F94" s="117">
        <v>23.5</v>
      </c>
      <c r="G94" s="117">
        <v>8</v>
      </c>
      <c r="H94" s="123">
        <v>30.5</v>
      </c>
      <c r="I94" s="124" t="s">
        <v>696</v>
      </c>
      <c r="J94" s="123" t="s">
        <v>697</v>
      </c>
      <c r="K94" s="117">
        <f t="shared" si="38"/>
        <v>7</v>
      </c>
      <c r="L94" s="213">
        <v>100</v>
      </c>
      <c r="M94" s="196">
        <f t="shared" si="36"/>
        <v>2525</v>
      </c>
      <c r="N94" s="117">
        <v>375</v>
      </c>
      <c r="O94" s="123" t="s">
        <v>604</v>
      </c>
      <c r="P94" s="118">
        <v>45089</v>
      </c>
      <c r="Q94" s="41"/>
      <c r="R94" s="62" t="s">
        <v>601</v>
      </c>
      <c r="S94" s="41"/>
      <c r="T94" s="41"/>
      <c r="U94" s="41"/>
      <c r="V94" s="41"/>
      <c r="W94" s="41"/>
      <c r="X94" s="62"/>
      <c r="Y94" s="41"/>
      <c r="Z94" s="41"/>
      <c r="AA94" s="41"/>
      <c r="AB94" s="41"/>
      <c r="AC94" s="41"/>
      <c r="AD94" s="62"/>
      <c r="AE94" s="41"/>
      <c r="AF94" s="41"/>
      <c r="AG94" s="41"/>
      <c r="AH94" s="41"/>
      <c r="AI94" s="41"/>
      <c r="AJ94" s="62"/>
      <c r="AK94" s="41"/>
      <c r="AL94" s="41"/>
    </row>
    <row r="95" spans="1:38" ht="15" customHeight="1">
      <c r="A95" s="117">
        <v>20</v>
      </c>
      <c r="B95" s="194">
        <v>45086</v>
      </c>
      <c r="C95" s="195"/>
      <c r="D95" s="195" t="s">
        <v>698</v>
      </c>
      <c r="E95" s="117" t="s">
        <v>649</v>
      </c>
      <c r="F95" s="117">
        <v>190</v>
      </c>
      <c r="G95" s="117">
        <v>290</v>
      </c>
      <c r="H95" s="123">
        <v>142.5</v>
      </c>
      <c r="I95" s="124">
        <v>0.1</v>
      </c>
      <c r="J95" s="123" t="s">
        <v>699</v>
      </c>
      <c r="K95" s="117">
        <f>F95-H95</f>
        <v>47.5</v>
      </c>
      <c r="L95" s="213">
        <v>100</v>
      </c>
      <c r="M95" s="196">
        <f t="shared" si="36"/>
        <v>1087.5</v>
      </c>
      <c r="N95" s="117">
        <v>25</v>
      </c>
      <c r="O95" s="123" t="s">
        <v>604</v>
      </c>
      <c r="P95" s="118">
        <v>45086</v>
      </c>
      <c r="Q95" s="41"/>
      <c r="R95" s="62" t="s">
        <v>601</v>
      </c>
      <c r="S95" s="41"/>
      <c r="T95" s="41"/>
      <c r="U95" s="41"/>
      <c r="V95" s="41"/>
      <c r="W95" s="41"/>
      <c r="X95" s="62"/>
      <c r="Y95" s="41"/>
      <c r="Z95" s="41"/>
      <c r="AA95" s="41"/>
      <c r="AB95" s="41"/>
      <c r="AC95" s="41"/>
      <c r="AD95" s="62"/>
      <c r="AE95" s="41"/>
      <c r="AF95" s="41"/>
      <c r="AG95" s="41"/>
      <c r="AH95" s="41"/>
      <c r="AI95" s="41"/>
      <c r="AJ95" s="62"/>
      <c r="AK95" s="41"/>
      <c r="AL95" s="41"/>
    </row>
    <row r="96" spans="1:38" ht="15" customHeight="1">
      <c r="A96" s="117">
        <v>21</v>
      </c>
      <c r="B96" s="194">
        <v>45086</v>
      </c>
      <c r="C96" s="195"/>
      <c r="D96" s="195" t="s">
        <v>700</v>
      </c>
      <c r="E96" s="117" t="s">
        <v>623</v>
      </c>
      <c r="F96" s="117">
        <v>52.5</v>
      </c>
      <c r="G96" s="117">
        <v>15</v>
      </c>
      <c r="H96" s="123">
        <v>76</v>
      </c>
      <c r="I96" s="124" t="s">
        <v>701</v>
      </c>
      <c r="J96" s="123" t="s">
        <v>702</v>
      </c>
      <c r="K96" s="117">
        <f t="shared" ref="K96:K97" si="39">H96-F96</f>
        <v>23.5</v>
      </c>
      <c r="L96" s="213">
        <v>100</v>
      </c>
      <c r="M96" s="196">
        <f t="shared" si="36"/>
        <v>840</v>
      </c>
      <c r="N96" s="117">
        <v>40</v>
      </c>
      <c r="O96" s="123" t="s">
        <v>604</v>
      </c>
      <c r="P96" s="118">
        <v>45086</v>
      </c>
      <c r="Q96" s="41"/>
      <c r="R96" s="62" t="s">
        <v>636</v>
      </c>
      <c r="S96" s="41"/>
      <c r="T96" s="41"/>
      <c r="U96" s="41"/>
      <c r="V96" s="41"/>
      <c r="W96" s="41"/>
      <c r="X96" s="62"/>
      <c r="Y96" s="41"/>
      <c r="Z96" s="41"/>
      <c r="AA96" s="41"/>
      <c r="AB96" s="41"/>
      <c r="AC96" s="41"/>
      <c r="AD96" s="62"/>
      <c r="AE96" s="41"/>
      <c r="AF96" s="41"/>
      <c r="AG96" s="41"/>
      <c r="AH96" s="41"/>
      <c r="AI96" s="41"/>
      <c r="AJ96" s="62"/>
      <c r="AK96" s="41"/>
      <c r="AL96" s="41"/>
    </row>
    <row r="97" spans="1:38" ht="15" customHeight="1">
      <c r="A97" s="363">
        <v>22</v>
      </c>
      <c r="B97" s="367">
        <v>45089</v>
      </c>
      <c r="C97" s="368"/>
      <c r="D97" s="368" t="s">
        <v>703</v>
      </c>
      <c r="E97" s="363" t="s">
        <v>623</v>
      </c>
      <c r="F97" s="363">
        <v>36</v>
      </c>
      <c r="G97" s="363">
        <v>15</v>
      </c>
      <c r="H97" s="362">
        <v>15</v>
      </c>
      <c r="I97" s="369" t="s">
        <v>704</v>
      </c>
      <c r="J97" s="362" t="s">
        <v>705</v>
      </c>
      <c r="K97" s="363">
        <f t="shared" si="39"/>
        <v>-21</v>
      </c>
      <c r="L97" s="364">
        <v>100</v>
      </c>
      <c r="M97" s="365">
        <f t="shared" si="36"/>
        <v>-1150</v>
      </c>
      <c r="N97" s="363">
        <v>50</v>
      </c>
      <c r="O97" s="362" t="s">
        <v>628</v>
      </c>
      <c r="P97" s="366">
        <v>45090</v>
      </c>
      <c r="Q97" s="41"/>
      <c r="R97" s="62" t="s">
        <v>601</v>
      </c>
      <c r="S97" s="41"/>
      <c r="T97" s="41"/>
      <c r="U97" s="41"/>
      <c r="V97" s="41"/>
      <c r="W97" s="41"/>
      <c r="X97" s="62"/>
      <c r="Y97" s="41"/>
      <c r="Z97" s="41"/>
      <c r="AA97" s="41"/>
      <c r="AB97" s="41"/>
      <c r="AC97" s="41"/>
      <c r="AD97" s="62"/>
      <c r="AE97" s="41"/>
      <c r="AF97" s="41"/>
      <c r="AG97" s="41"/>
      <c r="AH97" s="41"/>
      <c r="AI97" s="41"/>
      <c r="AJ97" s="62"/>
      <c r="AK97" s="41"/>
      <c r="AL97" s="41"/>
    </row>
    <row r="98" spans="1:38" ht="15" customHeight="1">
      <c r="A98" s="363">
        <v>23</v>
      </c>
      <c r="B98" s="367">
        <v>45089</v>
      </c>
      <c r="C98" s="368"/>
      <c r="D98" s="368" t="s">
        <v>706</v>
      </c>
      <c r="E98" s="363" t="s">
        <v>649</v>
      </c>
      <c r="F98" s="363">
        <v>103.5</v>
      </c>
      <c r="G98" s="363">
        <v>147</v>
      </c>
      <c r="H98" s="362">
        <v>147</v>
      </c>
      <c r="I98" s="369" t="s">
        <v>707</v>
      </c>
      <c r="J98" s="362" t="s">
        <v>708</v>
      </c>
      <c r="K98" s="363">
        <f>F98-H98</f>
        <v>-43.5</v>
      </c>
      <c r="L98" s="364">
        <v>100</v>
      </c>
      <c r="M98" s="365">
        <f t="shared" si="36"/>
        <v>-2275</v>
      </c>
      <c r="N98" s="363">
        <v>50</v>
      </c>
      <c r="O98" s="362" t="s">
        <v>628</v>
      </c>
      <c r="P98" s="366">
        <v>45091</v>
      </c>
      <c r="Q98" s="41"/>
      <c r="R98" s="62" t="s">
        <v>601</v>
      </c>
      <c r="S98" s="41"/>
      <c r="T98" s="41"/>
      <c r="U98" s="41"/>
      <c r="V98" s="41"/>
      <c r="W98" s="41"/>
      <c r="X98" s="62"/>
      <c r="Y98" s="41"/>
      <c r="Z98" s="41"/>
      <c r="AA98" s="41"/>
      <c r="AB98" s="41"/>
      <c r="AC98" s="41"/>
      <c r="AD98" s="62"/>
      <c r="AE98" s="41"/>
      <c r="AF98" s="41"/>
      <c r="AG98" s="41"/>
      <c r="AH98" s="41"/>
      <c r="AI98" s="41"/>
      <c r="AJ98" s="62"/>
      <c r="AK98" s="41"/>
      <c r="AL98" s="41"/>
    </row>
    <row r="99" spans="1:38" ht="15" customHeight="1">
      <c r="A99" s="215">
        <v>24</v>
      </c>
      <c r="B99" s="216">
        <v>45089</v>
      </c>
      <c r="C99" s="217"/>
      <c r="D99" s="217" t="s">
        <v>709</v>
      </c>
      <c r="E99" s="215" t="s">
        <v>623</v>
      </c>
      <c r="F99" s="215">
        <v>33</v>
      </c>
      <c r="G99" s="215"/>
      <c r="H99" s="218">
        <v>36</v>
      </c>
      <c r="I99" s="219">
        <v>100</v>
      </c>
      <c r="J99" s="218" t="s">
        <v>710</v>
      </c>
      <c r="K99" s="215">
        <f t="shared" ref="K99:K101" si="40">H99-F99</f>
        <v>3</v>
      </c>
      <c r="L99" s="220">
        <v>100</v>
      </c>
      <c r="M99" s="221">
        <f t="shared" si="36"/>
        <v>20</v>
      </c>
      <c r="N99" s="215">
        <v>40</v>
      </c>
      <c r="O99" s="218" t="s">
        <v>665</v>
      </c>
      <c r="P99" s="222">
        <v>45089</v>
      </c>
      <c r="Q99" s="41"/>
      <c r="R99" s="62" t="s">
        <v>636</v>
      </c>
      <c r="S99" s="41"/>
      <c r="T99" s="41"/>
      <c r="U99" s="41"/>
      <c r="V99" s="41"/>
      <c r="W99" s="41"/>
      <c r="X99" s="62"/>
      <c r="Y99" s="41"/>
      <c r="Z99" s="41"/>
      <c r="AA99" s="41"/>
      <c r="AB99" s="41"/>
      <c r="AC99" s="41"/>
      <c r="AD99" s="62"/>
      <c r="AE99" s="41"/>
      <c r="AF99" s="41"/>
      <c r="AG99" s="41"/>
      <c r="AH99" s="41"/>
      <c r="AI99" s="41"/>
      <c r="AJ99" s="62"/>
      <c r="AK99" s="41"/>
      <c r="AL99" s="41"/>
    </row>
    <row r="100" spans="1:38" ht="15" customHeight="1">
      <c r="A100" s="117">
        <v>25</v>
      </c>
      <c r="B100" s="194">
        <v>45089</v>
      </c>
      <c r="C100" s="195"/>
      <c r="D100" s="195" t="s">
        <v>711</v>
      </c>
      <c r="E100" s="117" t="s">
        <v>623</v>
      </c>
      <c r="F100" s="117">
        <v>200</v>
      </c>
      <c r="G100" s="117">
        <v>90</v>
      </c>
      <c r="H100" s="123">
        <v>250</v>
      </c>
      <c r="I100" s="124" t="s">
        <v>712</v>
      </c>
      <c r="J100" s="123" t="s">
        <v>713</v>
      </c>
      <c r="K100" s="117">
        <f t="shared" si="40"/>
        <v>50</v>
      </c>
      <c r="L100" s="213">
        <v>100</v>
      </c>
      <c r="M100" s="196">
        <f t="shared" si="36"/>
        <v>1150</v>
      </c>
      <c r="N100" s="117">
        <v>25</v>
      </c>
      <c r="O100" s="123" t="s">
        <v>604</v>
      </c>
      <c r="P100" s="118">
        <v>45089</v>
      </c>
      <c r="Q100" s="41"/>
      <c r="R100" s="62" t="s">
        <v>601</v>
      </c>
      <c r="S100" s="41"/>
      <c r="T100" s="41"/>
      <c r="U100" s="41"/>
      <c r="V100" s="41"/>
      <c r="W100" s="41"/>
      <c r="X100" s="62"/>
      <c r="Y100" s="41"/>
      <c r="Z100" s="41"/>
      <c r="AA100" s="41"/>
      <c r="AB100" s="41"/>
      <c r="AC100" s="41"/>
      <c r="AD100" s="62"/>
      <c r="AE100" s="41"/>
      <c r="AF100" s="41"/>
      <c r="AG100" s="41"/>
      <c r="AH100" s="41"/>
      <c r="AI100" s="41"/>
      <c r="AJ100" s="62"/>
      <c r="AK100" s="41"/>
      <c r="AL100" s="41"/>
    </row>
    <row r="101" spans="1:38" ht="15" customHeight="1">
      <c r="A101" s="304">
        <v>26</v>
      </c>
      <c r="B101" s="311">
        <v>45089</v>
      </c>
      <c r="C101" s="205"/>
      <c r="D101" s="303" t="s">
        <v>695</v>
      </c>
      <c r="E101" s="304" t="s">
        <v>623</v>
      </c>
      <c r="F101" s="304">
        <v>26</v>
      </c>
      <c r="G101" s="304">
        <v>12</v>
      </c>
      <c r="H101" s="305">
        <v>12</v>
      </c>
      <c r="I101" s="306" t="s">
        <v>696</v>
      </c>
      <c r="J101" s="182" t="s">
        <v>961</v>
      </c>
      <c r="K101" s="176">
        <f t="shared" si="40"/>
        <v>-14</v>
      </c>
      <c r="L101" s="214">
        <v>100</v>
      </c>
      <c r="M101" s="202">
        <f t="shared" ref="M101" si="41">(K101*N101)-100</f>
        <v>-5350</v>
      </c>
      <c r="N101" s="176">
        <v>375</v>
      </c>
      <c r="O101" s="182" t="s">
        <v>628</v>
      </c>
      <c r="P101" s="203">
        <v>45092</v>
      </c>
      <c r="Q101" s="41"/>
      <c r="R101" s="62" t="s">
        <v>601</v>
      </c>
      <c r="S101" s="41"/>
      <c r="T101" s="41"/>
      <c r="U101" s="41"/>
      <c r="V101" s="41"/>
      <c r="W101" s="41"/>
      <c r="X101" s="62"/>
      <c r="Y101" s="41"/>
      <c r="Z101" s="41"/>
      <c r="AA101" s="41"/>
      <c r="AB101" s="41"/>
      <c r="AC101" s="41"/>
      <c r="AD101" s="62"/>
      <c r="AE101" s="41"/>
      <c r="AF101" s="41"/>
      <c r="AG101" s="41"/>
      <c r="AH101" s="41"/>
      <c r="AI101" s="41"/>
      <c r="AJ101" s="62"/>
      <c r="AK101" s="41"/>
      <c r="AL101" s="41"/>
    </row>
    <row r="102" spans="1:38" ht="15" customHeight="1">
      <c r="A102" s="117">
        <v>27</v>
      </c>
      <c r="B102" s="194">
        <v>45090</v>
      </c>
      <c r="C102" s="195"/>
      <c r="D102" s="195" t="s">
        <v>711</v>
      </c>
      <c r="E102" s="117" t="s">
        <v>623</v>
      </c>
      <c r="F102" s="117">
        <v>120</v>
      </c>
      <c r="G102" s="117">
        <v>40</v>
      </c>
      <c r="H102" s="123">
        <v>170</v>
      </c>
      <c r="I102" s="124" t="s">
        <v>714</v>
      </c>
      <c r="J102" s="123" t="s">
        <v>713</v>
      </c>
      <c r="K102" s="117">
        <f t="shared" ref="K102:K104" si="42">H102-F102</f>
        <v>50</v>
      </c>
      <c r="L102" s="213">
        <v>100</v>
      </c>
      <c r="M102" s="196">
        <f t="shared" ref="M102:M103" si="43">(K102*N102)-100</f>
        <v>1150</v>
      </c>
      <c r="N102" s="117">
        <v>25</v>
      </c>
      <c r="O102" s="123" t="s">
        <v>604</v>
      </c>
      <c r="P102" s="118">
        <v>45091</v>
      </c>
      <c r="Q102" s="41"/>
      <c r="R102" s="62" t="s">
        <v>601</v>
      </c>
      <c r="S102" s="41"/>
      <c r="T102" s="41"/>
      <c r="U102" s="41"/>
      <c r="V102" s="41"/>
      <c r="W102" s="41"/>
      <c r="X102" s="62"/>
      <c r="Y102" s="41"/>
      <c r="Z102" s="41"/>
      <c r="AA102" s="41"/>
      <c r="AB102" s="41"/>
      <c r="AC102" s="41"/>
      <c r="AD102" s="62"/>
      <c r="AE102" s="41"/>
      <c r="AF102" s="41"/>
      <c r="AG102" s="41"/>
      <c r="AH102" s="41"/>
      <c r="AI102" s="41"/>
      <c r="AJ102" s="62"/>
      <c r="AK102" s="41"/>
      <c r="AL102" s="41"/>
    </row>
    <row r="103" spans="1:38" ht="15" customHeight="1">
      <c r="A103" s="117">
        <v>28</v>
      </c>
      <c r="B103" s="223">
        <v>45090</v>
      </c>
      <c r="C103" s="123"/>
      <c r="D103" s="224" t="s">
        <v>700</v>
      </c>
      <c r="E103" s="123" t="s">
        <v>623</v>
      </c>
      <c r="F103" s="123">
        <v>20</v>
      </c>
      <c r="G103" s="123">
        <v>0</v>
      </c>
      <c r="H103" s="123">
        <v>44</v>
      </c>
      <c r="I103" s="123" t="s">
        <v>715</v>
      </c>
      <c r="J103" s="123" t="s">
        <v>966</v>
      </c>
      <c r="K103" s="117">
        <f t="shared" si="42"/>
        <v>24</v>
      </c>
      <c r="L103" s="213">
        <v>100</v>
      </c>
      <c r="M103" s="196">
        <f t="shared" si="43"/>
        <v>860</v>
      </c>
      <c r="N103" s="117">
        <v>40</v>
      </c>
      <c r="O103" s="123" t="s">
        <v>604</v>
      </c>
      <c r="P103" s="118">
        <v>45090</v>
      </c>
      <c r="Q103" s="225"/>
      <c r="R103" s="225" t="s">
        <v>636</v>
      </c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198"/>
      <c r="AI103" s="198"/>
      <c r="AJ103" s="198"/>
      <c r="AK103" s="198"/>
      <c r="AL103" s="198"/>
    </row>
    <row r="104" spans="1:38" ht="15" customHeight="1">
      <c r="A104" s="448">
        <v>27</v>
      </c>
      <c r="B104" s="450">
        <v>45091</v>
      </c>
      <c r="C104" s="321"/>
      <c r="D104" s="322" t="s">
        <v>717</v>
      </c>
      <c r="E104" s="323" t="s">
        <v>623</v>
      </c>
      <c r="F104" s="324">
        <v>230</v>
      </c>
      <c r="G104" s="324"/>
      <c r="H104" s="123">
        <v>300</v>
      </c>
      <c r="I104" s="325"/>
      <c r="J104" s="448" t="s">
        <v>842</v>
      </c>
      <c r="K104" s="326">
        <f t="shared" si="42"/>
        <v>70</v>
      </c>
      <c r="L104" s="340">
        <v>100</v>
      </c>
      <c r="M104" s="453">
        <v>1175</v>
      </c>
      <c r="N104" s="455">
        <v>25</v>
      </c>
      <c r="O104" s="444" t="s">
        <v>604</v>
      </c>
      <c r="P104" s="446">
        <v>45092</v>
      </c>
      <c r="Q104" s="198"/>
      <c r="R104" s="198" t="s">
        <v>601</v>
      </c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</row>
    <row r="105" spans="1:38" ht="15" customHeight="1">
      <c r="A105" s="449"/>
      <c r="B105" s="451"/>
      <c r="C105" s="321"/>
      <c r="D105" s="327" t="s">
        <v>718</v>
      </c>
      <c r="E105" s="328" t="s">
        <v>649</v>
      </c>
      <c r="F105" s="329">
        <v>65</v>
      </c>
      <c r="G105" s="330"/>
      <c r="H105" s="123">
        <v>80</v>
      </c>
      <c r="I105" s="331"/>
      <c r="J105" s="452"/>
      <c r="K105" s="332">
        <f>F105-H105</f>
        <v>-15</v>
      </c>
      <c r="L105" s="341">
        <v>100</v>
      </c>
      <c r="M105" s="454"/>
      <c r="N105" s="445"/>
      <c r="O105" s="445"/>
      <c r="P105" s="447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</row>
    <row r="106" spans="1:38" ht="15" customHeight="1">
      <c r="A106" s="328">
        <v>28</v>
      </c>
      <c r="B106" s="360">
        <v>45091</v>
      </c>
      <c r="C106" s="321"/>
      <c r="D106" s="327" t="s">
        <v>720</v>
      </c>
      <c r="E106" s="328" t="s">
        <v>623</v>
      </c>
      <c r="F106" s="329">
        <v>12.75</v>
      </c>
      <c r="G106" s="329">
        <v>8</v>
      </c>
      <c r="H106" s="330">
        <v>24</v>
      </c>
      <c r="I106" s="361" t="s">
        <v>671</v>
      </c>
      <c r="J106" s="123" t="s">
        <v>989</v>
      </c>
      <c r="K106" s="117">
        <f t="shared" ref="K106" si="44">H106-F106</f>
        <v>11.25</v>
      </c>
      <c r="L106" s="213">
        <v>100</v>
      </c>
      <c r="M106" s="196">
        <f t="shared" ref="M106" si="45">(K106*N106)-100</f>
        <v>13962.5</v>
      </c>
      <c r="N106" s="117">
        <v>1250</v>
      </c>
      <c r="O106" s="123" t="s">
        <v>604</v>
      </c>
      <c r="P106" s="118">
        <v>45096</v>
      </c>
      <c r="Q106" s="198"/>
      <c r="R106" s="198" t="s">
        <v>636</v>
      </c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</row>
    <row r="107" spans="1:38" ht="15" customHeight="1">
      <c r="A107" s="328">
        <v>29</v>
      </c>
      <c r="B107" s="342">
        <v>45091</v>
      </c>
      <c r="C107" s="343"/>
      <c r="D107" s="344" t="s">
        <v>963</v>
      </c>
      <c r="E107" s="345" t="s">
        <v>623</v>
      </c>
      <c r="F107" s="346">
        <v>40</v>
      </c>
      <c r="G107" s="346">
        <v>23</v>
      </c>
      <c r="H107" s="347">
        <v>45</v>
      </c>
      <c r="I107" s="348" t="s">
        <v>719</v>
      </c>
      <c r="J107" s="123" t="s">
        <v>976</v>
      </c>
      <c r="K107" s="117">
        <f t="shared" ref="K107" si="46">H107-F107</f>
        <v>5</v>
      </c>
      <c r="L107" s="213">
        <v>100</v>
      </c>
      <c r="M107" s="196">
        <f t="shared" ref="M107" si="47">(K107*N107)-100</f>
        <v>1775</v>
      </c>
      <c r="N107" s="117">
        <v>375</v>
      </c>
      <c r="O107" s="123" t="s">
        <v>604</v>
      </c>
      <c r="P107" s="118">
        <v>45093</v>
      </c>
      <c r="Q107" s="198"/>
      <c r="R107" s="198" t="s">
        <v>636</v>
      </c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</row>
    <row r="108" spans="1:38" ht="15" customHeight="1">
      <c r="A108" s="307">
        <v>30</v>
      </c>
      <c r="B108" s="308">
        <v>45092</v>
      </c>
      <c r="C108" s="309"/>
      <c r="D108" s="310" t="s">
        <v>962</v>
      </c>
      <c r="E108" s="309" t="s">
        <v>623</v>
      </c>
      <c r="F108" s="309">
        <v>22</v>
      </c>
      <c r="G108" s="309">
        <v>0</v>
      </c>
      <c r="H108" s="309">
        <v>35</v>
      </c>
      <c r="I108" s="309" t="s">
        <v>715</v>
      </c>
      <c r="J108" s="123" t="s">
        <v>608</v>
      </c>
      <c r="K108" s="117">
        <f t="shared" ref="K108" si="48">H108-F108</f>
        <v>13</v>
      </c>
      <c r="L108" s="213">
        <v>100</v>
      </c>
      <c r="M108" s="196">
        <f t="shared" ref="M108" si="49">(K108*N108)-100</f>
        <v>550</v>
      </c>
      <c r="N108" s="117">
        <v>50</v>
      </c>
      <c r="O108" s="123" t="s">
        <v>604</v>
      </c>
      <c r="P108" s="118">
        <v>45092</v>
      </c>
      <c r="Q108" s="198"/>
      <c r="R108" s="198" t="s">
        <v>601</v>
      </c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</row>
    <row r="109" spans="1:38" ht="15" customHeight="1">
      <c r="A109" s="307">
        <v>31</v>
      </c>
      <c r="B109" s="308">
        <v>45092</v>
      </c>
      <c r="C109" s="309"/>
      <c r="D109" s="310" t="s">
        <v>711</v>
      </c>
      <c r="E109" s="309" t="s">
        <v>623</v>
      </c>
      <c r="F109" s="309">
        <v>102.5</v>
      </c>
      <c r="G109" s="309">
        <v>0</v>
      </c>
      <c r="H109" s="309">
        <v>147.5</v>
      </c>
      <c r="I109" s="309" t="s">
        <v>964</v>
      </c>
      <c r="J109" s="123" t="s">
        <v>965</v>
      </c>
      <c r="K109" s="117">
        <f t="shared" ref="K109" si="50">H109-F109</f>
        <v>45</v>
      </c>
      <c r="L109" s="213">
        <v>100</v>
      </c>
      <c r="M109" s="196">
        <f t="shared" ref="M109" si="51">(K109*N109)-100</f>
        <v>1025</v>
      </c>
      <c r="N109" s="117">
        <v>25</v>
      </c>
      <c r="O109" s="123" t="s">
        <v>604</v>
      </c>
      <c r="P109" s="118">
        <v>45092</v>
      </c>
      <c r="Q109" s="198"/>
      <c r="R109" s="198" t="s">
        <v>601</v>
      </c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</row>
    <row r="110" spans="1:38" ht="15" customHeight="1">
      <c r="A110" s="307">
        <v>32</v>
      </c>
      <c r="B110" s="308">
        <v>45092</v>
      </c>
      <c r="C110" s="309"/>
      <c r="D110" s="310" t="s">
        <v>967</v>
      </c>
      <c r="E110" s="309" t="s">
        <v>623</v>
      </c>
      <c r="F110" s="309">
        <v>61.5</v>
      </c>
      <c r="G110" s="309">
        <v>30</v>
      </c>
      <c r="H110" s="309">
        <v>81.5</v>
      </c>
      <c r="I110" s="309" t="s">
        <v>701</v>
      </c>
      <c r="J110" s="315" t="s">
        <v>668</v>
      </c>
      <c r="K110" s="312">
        <f t="shared" ref="K110:K111" si="52">H110-F110</f>
        <v>20</v>
      </c>
      <c r="L110" s="317">
        <v>100</v>
      </c>
      <c r="M110" s="318">
        <f t="shared" ref="M110:M111" si="53">(K110*N110)-100</f>
        <v>900</v>
      </c>
      <c r="N110" s="312">
        <v>50</v>
      </c>
      <c r="O110" s="315" t="s">
        <v>604</v>
      </c>
      <c r="P110" s="319">
        <v>45092</v>
      </c>
      <c r="Q110" s="198"/>
      <c r="R110" s="198" t="s">
        <v>601</v>
      </c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</row>
    <row r="111" spans="1:38" ht="15" customHeight="1">
      <c r="A111" s="356">
        <v>33</v>
      </c>
      <c r="B111" s="357">
        <v>45093</v>
      </c>
      <c r="C111" s="358"/>
      <c r="D111" s="359" t="s">
        <v>977</v>
      </c>
      <c r="E111" s="358" t="s">
        <v>623</v>
      </c>
      <c r="F111" s="358">
        <v>160</v>
      </c>
      <c r="G111" s="358">
        <v>70</v>
      </c>
      <c r="H111" s="358">
        <v>90</v>
      </c>
      <c r="I111" s="358" t="s">
        <v>978</v>
      </c>
      <c r="J111" s="362" t="s">
        <v>986</v>
      </c>
      <c r="K111" s="363">
        <f t="shared" si="52"/>
        <v>-70</v>
      </c>
      <c r="L111" s="364">
        <v>100</v>
      </c>
      <c r="M111" s="365">
        <f t="shared" si="53"/>
        <v>-1850</v>
      </c>
      <c r="N111" s="363">
        <v>25</v>
      </c>
      <c r="O111" s="362" t="s">
        <v>628</v>
      </c>
      <c r="P111" s="366">
        <v>45093</v>
      </c>
      <c r="Q111" s="198"/>
      <c r="R111" s="198" t="s">
        <v>601</v>
      </c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</row>
    <row r="112" spans="1:38" ht="15" customHeight="1">
      <c r="A112" s="307">
        <v>34</v>
      </c>
      <c r="B112" s="308">
        <v>45093</v>
      </c>
      <c r="C112" s="309"/>
      <c r="D112" s="310" t="s">
        <v>979</v>
      </c>
      <c r="E112" s="309" t="s">
        <v>623</v>
      </c>
      <c r="F112" s="309">
        <v>64</v>
      </c>
      <c r="G112" s="309">
        <v>45</v>
      </c>
      <c r="H112" s="309">
        <v>69.5</v>
      </c>
      <c r="I112" s="309" t="s">
        <v>980</v>
      </c>
      <c r="J112" s="315" t="s">
        <v>689</v>
      </c>
      <c r="K112" s="312">
        <f t="shared" ref="K112:K113" si="54">H112-F112</f>
        <v>5.5</v>
      </c>
      <c r="L112" s="317">
        <v>100</v>
      </c>
      <c r="M112" s="318">
        <f t="shared" ref="M112:M113" si="55">(K112*N112)-100</f>
        <v>1412.5</v>
      </c>
      <c r="N112" s="312">
        <v>275</v>
      </c>
      <c r="O112" s="315" t="s">
        <v>604</v>
      </c>
      <c r="P112" s="319">
        <v>45093</v>
      </c>
      <c r="Q112" s="198"/>
      <c r="R112" s="198" t="s">
        <v>636</v>
      </c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</row>
    <row r="113" spans="1:38" ht="15" customHeight="1">
      <c r="A113" s="356">
        <v>35</v>
      </c>
      <c r="B113" s="357">
        <v>45093</v>
      </c>
      <c r="C113" s="358"/>
      <c r="D113" s="359" t="s">
        <v>982</v>
      </c>
      <c r="E113" s="358" t="s">
        <v>623</v>
      </c>
      <c r="F113" s="358">
        <v>55</v>
      </c>
      <c r="G113" s="358">
        <v>30</v>
      </c>
      <c r="H113" s="358">
        <v>30</v>
      </c>
      <c r="I113" s="358" t="s">
        <v>660</v>
      </c>
      <c r="J113" s="362" t="s">
        <v>990</v>
      </c>
      <c r="K113" s="363">
        <f t="shared" si="54"/>
        <v>-25</v>
      </c>
      <c r="L113" s="364">
        <v>100</v>
      </c>
      <c r="M113" s="365">
        <f t="shared" si="55"/>
        <v>-1350</v>
      </c>
      <c r="N113" s="176">
        <v>50</v>
      </c>
      <c r="O113" s="182" t="s">
        <v>628</v>
      </c>
      <c r="P113" s="203">
        <v>45096</v>
      </c>
      <c r="Q113" s="198"/>
      <c r="R113" s="198" t="s">
        <v>601</v>
      </c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</row>
    <row r="114" spans="1:38" ht="15" customHeight="1">
      <c r="A114" s="356">
        <v>36</v>
      </c>
      <c r="B114" s="357">
        <v>45093</v>
      </c>
      <c r="C114" s="358"/>
      <c r="D114" s="359" t="s">
        <v>984</v>
      </c>
      <c r="E114" s="358" t="s">
        <v>623</v>
      </c>
      <c r="F114" s="372" t="s">
        <v>1002</v>
      </c>
      <c r="G114" s="358">
        <v>5.5</v>
      </c>
      <c r="H114" s="358">
        <v>5.5</v>
      </c>
      <c r="I114" s="358" t="s">
        <v>985</v>
      </c>
      <c r="J114" s="362" t="s">
        <v>650</v>
      </c>
      <c r="K114" s="363">
        <f t="shared" ref="K114:K115" si="56">H114-F114</f>
        <v>-4</v>
      </c>
      <c r="L114" s="364">
        <v>100</v>
      </c>
      <c r="M114" s="365">
        <f t="shared" ref="M114:M115" si="57">(K114*N114)-100</f>
        <v>-5300</v>
      </c>
      <c r="N114" s="176">
        <v>1300</v>
      </c>
      <c r="O114" s="182" t="s">
        <v>628</v>
      </c>
      <c r="P114" s="203">
        <v>45096</v>
      </c>
      <c r="Q114" s="198"/>
      <c r="R114" s="198" t="s">
        <v>636</v>
      </c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</row>
    <row r="115" spans="1:38" ht="15" customHeight="1">
      <c r="A115" s="307">
        <v>37</v>
      </c>
      <c r="B115" s="308">
        <v>45093</v>
      </c>
      <c r="C115" s="309"/>
      <c r="D115" s="310" t="s">
        <v>987</v>
      </c>
      <c r="E115" s="309" t="s">
        <v>623</v>
      </c>
      <c r="F115" s="371" t="s">
        <v>1003</v>
      </c>
      <c r="G115" s="309">
        <v>15</v>
      </c>
      <c r="H115" s="309">
        <v>39</v>
      </c>
      <c r="I115" s="309" t="s">
        <v>719</v>
      </c>
      <c r="J115" s="123" t="s">
        <v>1024</v>
      </c>
      <c r="K115" s="117">
        <f t="shared" si="56"/>
        <v>6</v>
      </c>
      <c r="L115" s="213">
        <v>100</v>
      </c>
      <c r="M115" s="196">
        <f t="shared" si="57"/>
        <v>2150</v>
      </c>
      <c r="N115" s="117">
        <v>375</v>
      </c>
      <c r="O115" s="123" t="s">
        <v>604</v>
      </c>
      <c r="P115" s="118">
        <v>45097</v>
      </c>
      <c r="Q115" s="198"/>
      <c r="R115" s="198" t="s">
        <v>636</v>
      </c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</row>
    <row r="116" spans="1:38" ht="15" customHeight="1">
      <c r="A116" s="356">
        <v>38</v>
      </c>
      <c r="B116" s="357">
        <v>45096</v>
      </c>
      <c r="C116" s="358"/>
      <c r="D116" s="359" t="s">
        <v>993</v>
      </c>
      <c r="E116" s="358" t="s">
        <v>623</v>
      </c>
      <c r="F116" s="372" t="s">
        <v>1002</v>
      </c>
      <c r="G116" s="358">
        <v>4.5</v>
      </c>
      <c r="H116" s="358">
        <v>4.5</v>
      </c>
      <c r="I116" s="358" t="s">
        <v>985</v>
      </c>
      <c r="J116" s="305" t="s">
        <v>1052</v>
      </c>
      <c r="K116" s="304">
        <f t="shared" ref="K116" si="58">H116-F116</f>
        <v>-5</v>
      </c>
      <c r="L116" s="381">
        <v>100</v>
      </c>
      <c r="M116" s="382">
        <f t="shared" ref="M116" si="59">(K116*N116)-100</f>
        <v>-4475</v>
      </c>
      <c r="N116" s="304">
        <v>875</v>
      </c>
      <c r="O116" s="362" t="s">
        <v>628</v>
      </c>
      <c r="P116" s="383">
        <v>45099</v>
      </c>
      <c r="Q116" s="198"/>
      <c r="R116" s="198" t="s">
        <v>601</v>
      </c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</row>
    <row r="117" spans="1:38" ht="15" customHeight="1">
      <c r="A117" s="307">
        <v>39</v>
      </c>
      <c r="B117" s="308">
        <v>45096</v>
      </c>
      <c r="C117" s="309"/>
      <c r="D117" s="310" t="s">
        <v>997</v>
      </c>
      <c r="E117" s="309" t="s">
        <v>623</v>
      </c>
      <c r="F117" s="371" t="s">
        <v>1003</v>
      </c>
      <c r="G117" s="309">
        <v>0</v>
      </c>
      <c r="H117" s="309">
        <v>62</v>
      </c>
      <c r="I117" s="309" t="s">
        <v>998</v>
      </c>
      <c r="J117" s="315" t="s">
        <v>1006</v>
      </c>
      <c r="K117" s="312">
        <f t="shared" ref="K117" si="60">H117-F117</f>
        <v>29</v>
      </c>
      <c r="L117" s="317">
        <v>100</v>
      </c>
      <c r="M117" s="318">
        <f t="shared" ref="M117" si="61">(K117*N117)-100</f>
        <v>1060</v>
      </c>
      <c r="N117" s="312">
        <v>40</v>
      </c>
      <c r="O117" s="315" t="s">
        <v>604</v>
      </c>
      <c r="P117" s="319">
        <v>45096</v>
      </c>
      <c r="Q117" s="198"/>
      <c r="R117" s="198" t="s">
        <v>636</v>
      </c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</row>
    <row r="118" spans="1:38" ht="15" customHeight="1">
      <c r="A118" s="307">
        <v>40</v>
      </c>
      <c r="B118" s="308">
        <v>45096</v>
      </c>
      <c r="C118" s="309"/>
      <c r="D118" s="310" t="s">
        <v>1001</v>
      </c>
      <c r="E118" s="309" t="s">
        <v>623</v>
      </c>
      <c r="F118" s="371" t="s">
        <v>1004</v>
      </c>
      <c r="G118" s="309">
        <v>0</v>
      </c>
      <c r="H118" s="309">
        <v>52.5</v>
      </c>
      <c r="I118" s="309" t="s">
        <v>1005</v>
      </c>
      <c r="J118" s="315" t="s">
        <v>1007</v>
      </c>
      <c r="K118" s="312">
        <f t="shared" ref="K118:K126" si="62">H118-F118</f>
        <v>28.5</v>
      </c>
      <c r="L118" s="317">
        <v>100</v>
      </c>
      <c r="M118" s="318">
        <f t="shared" ref="M118:M126" si="63">(K118*N118)-100</f>
        <v>1040</v>
      </c>
      <c r="N118" s="312">
        <v>40</v>
      </c>
      <c r="O118" s="315" t="s">
        <v>604</v>
      </c>
      <c r="P118" s="319">
        <v>45096</v>
      </c>
      <c r="Q118" s="198"/>
      <c r="R118" s="198" t="s">
        <v>636</v>
      </c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</row>
    <row r="119" spans="1:38" ht="15" customHeight="1">
      <c r="A119" s="307">
        <v>41</v>
      </c>
      <c r="B119" s="308">
        <v>45097</v>
      </c>
      <c r="C119" s="309"/>
      <c r="D119" s="310" t="s">
        <v>1010</v>
      </c>
      <c r="E119" s="309" t="s">
        <v>623</v>
      </c>
      <c r="F119" s="371" t="s">
        <v>1017</v>
      </c>
      <c r="G119" s="309">
        <v>18</v>
      </c>
      <c r="H119" s="309">
        <v>29</v>
      </c>
      <c r="I119" s="309" t="s">
        <v>1013</v>
      </c>
      <c r="J119" s="315" t="s">
        <v>697</v>
      </c>
      <c r="K119" s="312">
        <f t="shared" si="62"/>
        <v>7</v>
      </c>
      <c r="L119" s="317">
        <v>100</v>
      </c>
      <c r="M119" s="318">
        <f t="shared" si="63"/>
        <v>2525</v>
      </c>
      <c r="N119" s="312">
        <v>375</v>
      </c>
      <c r="O119" s="315" t="s">
        <v>604</v>
      </c>
      <c r="P119" s="319">
        <v>45097</v>
      </c>
      <c r="Q119" s="198"/>
      <c r="R119" s="198" t="s">
        <v>601</v>
      </c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</row>
    <row r="120" spans="1:38" ht="15" customHeight="1">
      <c r="A120" s="307">
        <v>42</v>
      </c>
      <c r="B120" s="308">
        <v>45097</v>
      </c>
      <c r="C120" s="309"/>
      <c r="D120" s="310" t="s">
        <v>1012</v>
      </c>
      <c r="E120" s="309" t="s">
        <v>623</v>
      </c>
      <c r="F120" s="371" t="s">
        <v>1014</v>
      </c>
      <c r="G120" s="309">
        <v>29</v>
      </c>
      <c r="H120" s="309">
        <v>55</v>
      </c>
      <c r="I120" s="309" t="s">
        <v>1011</v>
      </c>
      <c r="J120" s="315" t="s">
        <v>679</v>
      </c>
      <c r="K120" s="312">
        <f t="shared" si="62"/>
        <v>10</v>
      </c>
      <c r="L120" s="317">
        <v>100</v>
      </c>
      <c r="M120" s="318">
        <f t="shared" si="63"/>
        <v>2650</v>
      </c>
      <c r="N120" s="312">
        <v>275</v>
      </c>
      <c r="O120" s="315" t="s">
        <v>604</v>
      </c>
      <c r="P120" s="319">
        <v>45097</v>
      </c>
      <c r="Q120" s="198"/>
      <c r="R120" s="198" t="s">
        <v>636</v>
      </c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</row>
    <row r="121" spans="1:38" ht="15" customHeight="1">
      <c r="A121" s="307">
        <v>43</v>
      </c>
      <c r="B121" s="308">
        <v>45097</v>
      </c>
      <c r="C121" s="309"/>
      <c r="D121" s="310" t="s">
        <v>1015</v>
      </c>
      <c r="E121" s="309" t="s">
        <v>623</v>
      </c>
      <c r="F121" s="371" t="s">
        <v>1022</v>
      </c>
      <c r="G121" s="309">
        <v>0</v>
      </c>
      <c r="H121" s="309">
        <v>48</v>
      </c>
      <c r="I121" s="309" t="s">
        <v>715</v>
      </c>
      <c r="J121" s="315" t="s">
        <v>1006</v>
      </c>
      <c r="K121" s="312">
        <f t="shared" si="62"/>
        <v>29</v>
      </c>
      <c r="L121" s="317">
        <v>100</v>
      </c>
      <c r="M121" s="318">
        <f t="shared" si="63"/>
        <v>1060</v>
      </c>
      <c r="N121" s="312">
        <v>40</v>
      </c>
      <c r="O121" s="315" t="s">
        <v>604</v>
      </c>
      <c r="P121" s="319">
        <v>45097</v>
      </c>
      <c r="Q121" s="198"/>
      <c r="R121" s="198" t="s">
        <v>636</v>
      </c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</row>
    <row r="122" spans="1:38" ht="15" customHeight="1">
      <c r="A122" s="356">
        <v>44</v>
      </c>
      <c r="B122" s="357">
        <v>45097</v>
      </c>
      <c r="C122" s="358"/>
      <c r="D122" s="359" t="s">
        <v>1018</v>
      </c>
      <c r="E122" s="358" t="s">
        <v>623</v>
      </c>
      <c r="F122" s="372" t="s">
        <v>1035</v>
      </c>
      <c r="G122" s="358">
        <v>0</v>
      </c>
      <c r="H122" s="358">
        <v>25</v>
      </c>
      <c r="I122" s="358" t="s">
        <v>1019</v>
      </c>
      <c r="J122" s="305" t="s">
        <v>1036</v>
      </c>
      <c r="K122" s="304">
        <f t="shared" si="62"/>
        <v>-55</v>
      </c>
      <c r="L122" s="381">
        <v>100</v>
      </c>
      <c r="M122" s="382">
        <f t="shared" si="63"/>
        <v>-1475</v>
      </c>
      <c r="N122" s="304">
        <v>25</v>
      </c>
      <c r="O122" s="362" t="s">
        <v>628</v>
      </c>
      <c r="P122" s="383">
        <v>45098</v>
      </c>
      <c r="Q122" s="198"/>
      <c r="R122" s="198" t="s">
        <v>601</v>
      </c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</row>
    <row r="123" spans="1:38" ht="15" customHeight="1">
      <c r="A123" s="356">
        <v>45</v>
      </c>
      <c r="B123" s="357">
        <v>45097</v>
      </c>
      <c r="C123" s="358"/>
      <c r="D123" s="359" t="s">
        <v>1023</v>
      </c>
      <c r="E123" s="358" t="s">
        <v>623</v>
      </c>
      <c r="F123" s="372" t="s">
        <v>1029</v>
      </c>
      <c r="G123" s="358">
        <v>15</v>
      </c>
      <c r="H123" s="358">
        <v>33</v>
      </c>
      <c r="I123" s="358" t="s">
        <v>696</v>
      </c>
      <c r="J123" s="305" t="s">
        <v>1034</v>
      </c>
      <c r="K123" s="304">
        <f t="shared" si="62"/>
        <v>5</v>
      </c>
      <c r="L123" s="381">
        <v>100</v>
      </c>
      <c r="M123" s="382">
        <f t="shared" si="63"/>
        <v>1775</v>
      </c>
      <c r="N123" s="304">
        <v>375</v>
      </c>
      <c r="O123" s="362" t="s">
        <v>604</v>
      </c>
      <c r="P123" s="383">
        <v>45098</v>
      </c>
      <c r="Q123" s="198"/>
      <c r="R123" s="198" t="s">
        <v>601</v>
      </c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</row>
    <row r="124" spans="1:38" ht="15" customHeight="1">
      <c r="A124" s="307">
        <v>46</v>
      </c>
      <c r="B124" s="308">
        <v>45097</v>
      </c>
      <c r="C124" s="309"/>
      <c r="D124" s="310" t="s">
        <v>1012</v>
      </c>
      <c r="E124" s="309" t="s">
        <v>623</v>
      </c>
      <c r="F124" s="371" t="s">
        <v>1014</v>
      </c>
      <c r="G124" s="309">
        <v>29</v>
      </c>
      <c r="H124" s="309">
        <v>53</v>
      </c>
      <c r="I124" s="309" t="s">
        <v>1011</v>
      </c>
      <c r="J124" s="315" t="s">
        <v>1025</v>
      </c>
      <c r="K124" s="312">
        <f t="shared" si="62"/>
        <v>8</v>
      </c>
      <c r="L124" s="317">
        <v>100</v>
      </c>
      <c r="M124" s="318">
        <f t="shared" si="63"/>
        <v>2100</v>
      </c>
      <c r="N124" s="312">
        <v>275</v>
      </c>
      <c r="O124" s="315" t="s">
        <v>604</v>
      </c>
      <c r="P124" s="319">
        <v>45097</v>
      </c>
      <c r="Q124" s="198"/>
      <c r="R124" s="198" t="s">
        <v>636</v>
      </c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</row>
    <row r="125" spans="1:38" ht="15" customHeight="1">
      <c r="A125" s="307">
        <v>47</v>
      </c>
      <c r="B125" s="319">
        <v>45098</v>
      </c>
      <c r="C125" s="309"/>
      <c r="D125" s="310" t="s">
        <v>1030</v>
      </c>
      <c r="E125" s="309" t="s">
        <v>623</v>
      </c>
      <c r="F125" s="371" t="s">
        <v>1031</v>
      </c>
      <c r="G125" s="309">
        <v>4</v>
      </c>
      <c r="H125" s="309">
        <v>15</v>
      </c>
      <c r="I125" s="309" t="s">
        <v>1032</v>
      </c>
      <c r="J125" s="315" t="s">
        <v>1033</v>
      </c>
      <c r="K125" s="312">
        <f t="shared" si="62"/>
        <v>3.5</v>
      </c>
      <c r="L125" s="317">
        <v>100</v>
      </c>
      <c r="M125" s="318">
        <f t="shared" si="63"/>
        <v>2087.5</v>
      </c>
      <c r="N125" s="312">
        <v>625</v>
      </c>
      <c r="O125" s="315" t="s">
        <v>604</v>
      </c>
      <c r="P125" s="319">
        <v>45098</v>
      </c>
      <c r="Q125" s="198"/>
      <c r="R125" s="198" t="s">
        <v>601</v>
      </c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</row>
    <row r="126" spans="1:38" ht="15" customHeight="1">
      <c r="A126" s="356">
        <v>48</v>
      </c>
      <c r="B126" s="357">
        <v>45098</v>
      </c>
      <c r="C126" s="358"/>
      <c r="D126" s="359" t="s">
        <v>1037</v>
      </c>
      <c r="E126" s="358" t="s">
        <v>623</v>
      </c>
      <c r="F126" s="372" t="s">
        <v>1061</v>
      </c>
      <c r="G126" s="358">
        <v>10</v>
      </c>
      <c r="H126" s="358">
        <v>10</v>
      </c>
      <c r="I126" s="358" t="s">
        <v>696</v>
      </c>
      <c r="J126" s="305" t="s">
        <v>1062</v>
      </c>
      <c r="K126" s="304">
        <f t="shared" si="62"/>
        <v>-14.5</v>
      </c>
      <c r="L126" s="381">
        <v>100</v>
      </c>
      <c r="M126" s="382">
        <f t="shared" si="63"/>
        <v>-5537.5</v>
      </c>
      <c r="N126" s="304">
        <v>375</v>
      </c>
      <c r="O126" s="362" t="s">
        <v>628</v>
      </c>
      <c r="P126" s="383">
        <v>45100</v>
      </c>
      <c r="Q126" s="198"/>
      <c r="R126" s="198" t="s">
        <v>636</v>
      </c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</row>
    <row r="127" spans="1:38" ht="15" customHeight="1">
      <c r="A127" s="460">
        <v>49</v>
      </c>
      <c r="B127" s="458">
        <v>45098</v>
      </c>
      <c r="C127" s="358"/>
      <c r="D127" s="359" t="s">
        <v>1038</v>
      </c>
      <c r="E127" s="358" t="s">
        <v>623</v>
      </c>
      <c r="F127" s="372" t="s">
        <v>1071</v>
      </c>
      <c r="G127" s="358">
        <v>40</v>
      </c>
      <c r="H127" s="358">
        <v>40</v>
      </c>
      <c r="I127" s="358" t="s">
        <v>1019</v>
      </c>
      <c r="J127" s="442" t="s">
        <v>1073</v>
      </c>
      <c r="K127" s="304">
        <f t="shared" ref="K127" si="64">H127-F127</f>
        <v>-56</v>
      </c>
      <c r="L127" s="381">
        <v>100</v>
      </c>
      <c r="M127" s="382">
        <f t="shared" ref="M127:M128" si="65">(K127*N127)-100</f>
        <v>-2900</v>
      </c>
      <c r="N127" s="304">
        <v>50</v>
      </c>
      <c r="O127" s="456" t="s">
        <v>628</v>
      </c>
      <c r="P127" s="383">
        <v>45100</v>
      </c>
      <c r="Q127" s="198"/>
      <c r="R127" s="198" t="s">
        <v>601</v>
      </c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</row>
    <row r="128" spans="1:38" ht="15" customHeight="1">
      <c r="A128" s="461"/>
      <c r="B128" s="459"/>
      <c r="C128" s="358"/>
      <c r="D128" s="359" t="s">
        <v>1039</v>
      </c>
      <c r="E128" s="358" t="s">
        <v>649</v>
      </c>
      <c r="F128" s="372" t="s">
        <v>1072</v>
      </c>
      <c r="G128" s="358"/>
      <c r="H128" s="358">
        <v>0</v>
      </c>
      <c r="I128" s="358">
        <v>0</v>
      </c>
      <c r="J128" s="443"/>
      <c r="K128" s="399">
        <f>F128-H128</f>
        <v>15</v>
      </c>
      <c r="L128" s="381">
        <v>100</v>
      </c>
      <c r="M128" s="382">
        <f t="shared" si="65"/>
        <v>650</v>
      </c>
      <c r="N128" s="304">
        <v>50</v>
      </c>
      <c r="O128" s="457"/>
      <c r="P128" s="383">
        <v>45100</v>
      </c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</row>
    <row r="129" spans="1:38" ht="15" customHeight="1">
      <c r="A129" s="356">
        <v>50</v>
      </c>
      <c r="B129" s="357">
        <v>45098</v>
      </c>
      <c r="C129" s="358"/>
      <c r="D129" s="359" t="s">
        <v>1012</v>
      </c>
      <c r="E129" s="358" t="s">
        <v>623</v>
      </c>
      <c r="F129" s="372" t="s">
        <v>1050</v>
      </c>
      <c r="G129" s="358">
        <v>25</v>
      </c>
      <c r="H129" s="358">
        <v>25</v>
      </c>
      <c r="I129" s="358" t="s">
        <v>719</v>
      </c>
      <c r="J129" s="305" t="s">
        <v>1051</v>
      </c>
      <c r="K129" s="304">
        <f t="shared" ref="K129:K131" si="66">H129-F129</f>
        <v>-15</v>
      </c>
      <c r="L129" s="381">
        <v>100</v>
      </c>
      <c r="M129" s="382">
        <f t="shared" ref="M129:M131" si="67">(K129*N129)-100</f>
        <v>-4225</v>
      </c>
      <c r="N129" s="304">
        <v>275</v>
      </c>
      <c r="O129" s="362" t="s">
        <v>628</v>
      </c>
      <c r="P129" s="383">
        <v>45099</v>
      </c>
      <c r="Q129" s="198"/>
      <c r="R129" s="198" t="s">
        <v>636</v>
      </c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</row>
    <row r="130" spans="1:38" ht="15" customHeight="1">
      <c r="A130" s="307">
        <v>51</v>
      </c>
      <c r="B130" s="308">
        <v>45099</v>
      </c>
      <c r="C130" s="309"/>
      <c r="D130" s="310" t="s">
        <v>1023</v>
      </c>
      <c r="E130" s="309" t="s">
        <v>623</v>
      </c>
      <c r="F130" s="371" t="s">
        <v>1060</v>
      </c>
      <c r="G130" s="309">
        <v>12</v>
      </c>
      <c r="H130" s="309">
        <v>34.5</v>
      </c>
      <c r="I130" s="309" t="s">
        <v>696</v>
      </c>
      <c r="J130" s="384" t="s">
        <v>1041</v>
      </c>
      <c r="K130" s="385">
        <f t="shared" si="66"/>
        <v>9.5</v>
      </c>
      <c r="L130" s="386">
        <v>100</v>
      </c>
      <c r="M130" s="387">
        <f t="shared" si="67"/>
        <v>3462.5</v>
      </c>
      <c r="N130" s="385">
        <v>375</v>
      </c>
      <c r="O130" s="384" t="s">
        <v>604</v>
      </c>
      <c r="P130" s="388">
        <v>45100</v>
      </c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</row>
    <row r="131" spans="1:38" ht="15" customHeight="1">
      <c r="A131" s="423">
        <v>52</v>
      </c>
      <c r="B131" s="357">
        <v>45099</v>
      </c>
      <c r="C131" s="358"/>
      <c r="D131" s="359" t="s">
        <v>1058</v>
      </c>
      <c r="E131" s="358" t="s">
        <v>623</v>
      </c>
      <c r="F131" s="372">
        <v>7</v>
      </c>
      <c r="G131" s="358">
        <v>1.4</v>
      </c>
      <c r="H131" s="358">
        <v>1.4</v>
      </c>
      <c r="I131" s="358" t="s">
        <v>1059</v>
      </c>
      <c r="J131" s="305" t="s">
        <v>1063</v>
      </c>
      <c r="K131" s="304">
        <f t="shared" si="66"/>
        <v>-5.6</v>
      </c>
      <c r="L131" s="381">
        <v>100</v>
      </c>
      <c r="M131" s="382">
        <f t="shared" si="67"/>
        <v>-5000</v>
      </c>
      <c r="N131" s="304">
        <v>875</v>
      </c>
      <c r="O131" s="362" t="s">
        <v>628</v>
      </c>
      <c r="P131" s="383">
        <v>45100</v>
      </c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</row>
    <row r="132" spans="1:38" ht="15" customHeight="1">
      <c r="A132" s="414">
        <v>53</v>
      </c>
      <c r="B132" s="420">
        <v>45099</v>
      </c>
      <c r="C132" s="389"/>
      <c r="D132" s="390" t="s">
        <v>1055</v>
      </c>
      <c r="E132" s="389" t="s">
        <v>623</v>
      </c>
      <c r="F132" s="391" t="s">
        <v>1057</v>
      </c>
      <c r="G132" s="389">
        <v>0</v>
      </c>
      <c r="H132" s="389">
        <v>85</v>
      </c>
      <c r="I132" s="389" t="s">
        <v>1056</v>
      </c>
      <c r="J132" s="384" t="s">
        <v>1033</v>
      </c>
      <c r="K132" s="385">
        <f t="shared" ref="K132:K133" si="68">H132-F132</f>
        <v>37.5</v>
      </c>
      <c r="L132" s="386">
        <v>100</v>
      </c>
      <c r="M132" s="387">
        <f t="shared" ref="M132:M133" si="69">(K132*N132)-100</f>
        <v>837.5</v>
      </c>
      <c r="N132" s="385">
        <v>25</v>
      </c>
      <c r="O132" s="384" t="s">
        <v>604</v>
      </c>
      <c r="P132" s="388">
        <v>45099</v>
      </c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</row>
    <row r="133" spans="1:38" ht="15" customHeight="1">
      <c r="A133" s="424">
        <v>54</v>
      </c>
      <c r="B133" s="421">
        <v>45100</v>
      </c>
      <c r="C133" s="358"/>
      <c r="D133" s="359" t="s">
        <v>1068</v>
      </c>
      <c r="E133" s="358" t="s">
        <v>623</v>
      </c>
      <c r="F133" s="372" t="s">
        <v>1096</v>
      </c>
      <c r="G133" s="358">
        <v>40</v>
      </c>
      <c r="H133" s="358">
        <v>47.5</v>
      </c>
      <c r="I133" s="358" t="s">
        <v>714</v>
      </c>
      <c r="J133" s="305" t="s">
        <v>1097</v>
      </c>
      <c r="K133" s="304">
        <f t="shared" si="68"/>
        <v>-107.5</v>
      </c>
      <c r="L133" s="381">
        <v>100</v>
      </c>
      <c r="M133" s="382">
        <f t="shared" si="69"/>
        <v>-2787.5</v>
      </c>
      <c r="N133" s="304">
        <v>25</v>
      </c>
      <c r="O133" s="362" t="s">
        <v>628</v>
      </c>
      <c r="P133" s="383">
        <v>45104</v>
      </c>
      <c r="Q133" s="41"/>
      <c r="R133" s="62"/>
      <c r="S133" s="41"/>
      <c r="T133" s="41"/>
      <c r="U133" s="41"/>
      <c r="V133" s="41"/>
      <c r="W133" s="41"/>
      <c r="X133" s="62"/>
      <c r="Y133" s="41"/>
      <c r="Z133" s="41"/>
      <c r="AA133" s="41"/>
      <c r="AB133" s="41"/>
      <c r="AC133" s="41"/>
      <c r="AD133" s="62"/>
      <c r="AE133" s="41"/>
      <c r="AF133" s="41"/>
      <c r="AG133" s="41"/>
      <c r="AH133" s="41"/>
      <c r="AI133" s="41"/>
      <c r="AJ133" s="62"/>
      <c r="AK133" s="41"/>
      <c r="AL133" s="41"/>
    </row>
    <row r="134" spans="1:38" ht="15" customHeight="1">
      <c r="A134" s="414">
        <v>55</v>
      </c>
      <c r="B134" s="420">
        <v>45100</v>
      </c>
      <c r="C134" s="389"/>
      <c r="D134" s="390" t="s">
        <v>1069</v>
      </c>
      <c r="E134" s="389" t="s">
        <v>623</v>
      </c>
      <c r="F134" s="391" t="s">
        <v>1098</v>
      </c>
      <c r="G134" s="389">
        <v>0</v>
      </c>
      <c r="H134" s="389">
        <v>57.5</v>
      </c>
      <c r="I134" s="389" t="s">
        <v>1070</v>
      </c>
      <c r="J134" s="384" t="s">
        <v>1099</v>
      </c>
      <c r="K134" s="385">
        <f t="shared" ref="K134:K135" si="70">H134-F134</f>
        <v>14</v>
      </c>
      <c r="L134" s="386">
        <v>100</v>
      </c>
      <c r="M134" s="387">
        <f t="shared" ref="M134:M135" si="71">(K134*N134)-100</f>
        <v>460</v>
      </c>
      <c r="N134" s="385">
        <v>40</v>
      </c>
      <c r="O134" s="384" t="s">
        <v>604</v>
      </c>
      <c r="P134" s="388">
        <v>45104</v>
      </c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</row>
    <row r="135" spans="1:38" ht="15" customHeight="1">
      <c r="A135" s="424">
        <v>56</v>
      </c>
      <c r="B135" s="421">
        <v>45104</v>
      </c>
      <c r="C135" s="358"/>
      <c r="D135" s="359" t="s">
        <v>1094</v>
      </c>
      <c r="E135" s="358" t="s">
        <v>623</v>
      </c>
      <c r="F135" s="372" t="s">
        <v>1159</v>
      </c>
      <c r="G135" s="358">
        <v>0</v>
      </c>
      <c r="H135" s="358">
        <v>0</v>
      </c>
      <c r="I135" s="358" t="s">
        <v>1095</v>
      </c>
      <c r="J135" s="305" t="s">
        <v>1160</v>
      </c>
      <c r="K135" s="304">
        <f t="shared" si="70"/>
        <v>-48</v>
      </c>
      <c r="L135" s="381">
        <v>100</v>
      </c>
      <c r="M135" s="382">
        <f t="shared" si="71"/>
        <v>-2500</v>
      </c>
      <c r="N135" s="304">
        <v>50</v>
      </c>
      <c r="O135" s="362" t="s">
        <v>628</v>
      </c>
      <c r="P135" s="383">
        <v>45105</v>
      </c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</row>
    <row r="136" spans="1:38" ht="15" customHeight="1">
      <c r="A136" s="414">
        <v>57</v>
      </c>
      <c r="B136" s="422">
        <v>45105</v>
      </c>
      <c r="C136" s="309"/>
      <c r="D136" s="310" t="s">
        <v>1134</v>
      </c>
      <c r="E136" s="309" t="s">
        <v>623</v>
      </c>
      <c r="F136" s="371" t="s">
        <v>1139</v>
      </c>
      <c r="G136" s="309">
        <v>0</v>
      </c>
      <c r="H136" s="309">
        <v>150</v>
      </c>
      <c r="I136" s="309" t="s">
        <v>1135</v>
      </c>
      <c r="J136" s="309" t="s">
        <v>965</v>
      </c>
      <c r="K136" s="414">
        <f t="shared" ref="K136" si="72">H136-F136</f>
        <v>45</v>
      </c>
      <c r="L136" s="416">
        <v>100</v>
      </c>
      <c r="M136" s="417">
        <f t="shared" ref="M136" si="73">(K136*N136)-100</f>
        <v>1025</v>
      </c>
      <c r="N136" s="414">
        <v>25</v>
      </c>
      <c r="O136" s="309" t="s">
        <v>604</v>
      </c>
      <c r="P136" s="415">
        <v>45105</v>
      </c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</row>
    <row r="137" spans="1:38" ht="15" customHeight="1">
      <c r="A137" s="414">
        <v>58</v>
      </c>
      <c r="B137" s="415">
        <v>45105</v>
      </c>
      <c r="C137" s="309"/>
      <c r="D137" s="310" t="s">
        <v>1143</v>
      </c>
      <c r="E137" s="309" t="s">
        <v>623</v>
      </c>
      <c r="F137" s="371" t="s">
        <v>1147</v>
      </c>
      <c r="G137" s="309">
        <v>0</v>
      </c>
      <c r="H137" s="309">
        <v>138.5</v>
      </c>
      <c r="I137" s="309" t="s">
        <v>964</v>
      </c>
      <c r="J137" s="309" t="s">
        <v>713</v>
      </c>
      <c r="K137" s="414">
        <f t="shared" ref="K137" si="74">H137-F137</f>
        <v>50</v>
      </c>
      <c r="L137" s="416">
        <v>100</v>
      </c>
      <c r="M137" s="417">
        <f t="shared" ref="M137" si="75">(K137*N137)-100</f>
        <v>1150</v>
      </c>
      <c r="N137" s="414">
        <v>25</v>
      </c>
      <c r="O137" s="309" t="s">
        <v>604</v>
      </c>
      <c r="P137" s="415">
        <v>45105</v>
      </c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  <c r="AF137" s="198"/>
      <c r="AG137" s="198"/>
      <c r="AH137" s="198"/>
      <c r="AI137" s="198"/>
      <c r="AJ137" s="198"/>
      <c r="AK137" s="198"/>
      <c r="AL137" s="198"/>
    </row>
    <row r="138" spans="1:38" ht="15" customHeight="1">
      <c r="A138" s="392">
        <v>59</v>
      </c>
      <c r="B138" s="393">
        <v>45105</v>
      </c>
      <c r="C138" s="394"/>
      <c r="D138" s="395" t="s">
        <v>1144</v>
      </c>
      <c r="E138" s="394" t="s">
        <v>623</v>
      </c>
      <c r="F138" s="396" t="s">
        <v>1145</v>
      </c>
      <c r="G138" s="394">
        <v>7</v>
      </c>
      <c r="H138" s="394"/>
      <c r="I138" s="394" t="s">
        <v>1146</v>
      </c>
      <c r="J138" s="394" t="s">
        <v>600</v>
      </c>
      <c r="K138" s="392"/>
      <c r="L138" s="397"/>
      <c r="M138" s="398"/>
      <c r="N138" s="392"/>
      <c r="O138" s="394"/>
      <c r="P138" s="393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98"/>
      <c r="AE138" s="198"/>
      <c r="AF138" s="198"/>
      <c r="AG138" s="198"/>
      <c r="AH138" s="198"/>
      <c r="AI138" s="198"/>
      <c r="AJ138" s="198"/>
      <c r="AK138" s="198"/>
      <c r="AL138" s="198"/>
    </row>
    <row r="139" spans="1:38" ht="15" customHeight="1">
      <c r="A139" s="392">
        <v>60</v>
      </c>
      <c r="B139" s="393">
        <v>45105</v>
      </c>
      <c r="C139" s="394"/>
      <c r="D139" s="395" t="s">
        <v>1151</v>
      </c>
      <c r="E139" s="394" t="s">
        <v>623</v>
      </c>
      <c r="F139" s="396" t="s">
        <v>1152</v>
      </c>
      <c r="G139" s="394">
        <v>40</v>
      </c>
      <c r="H139" s="394"/>
      <c r="I139" s="394" t="s">
        <v>1153</v>
      </c>
      <c r="J139" s="394" t="s">
        <v>600</v>
      </c>
      <c r="K139" s="392"/>
      <c r="L139" s="397"/>
      <c r="M139" s="398"/>
      <c r="N139" s="392"/>
      <c r="O139" s="394"/>
      <c r="P139" s="393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</row>
    <row r="140" spans="1:38" ht="15" customHeight="1">
      <c r="A140" s="414">
        <v>61</v>
      </c>
      <c r="B140" s="415">
        <v>45197</v>
      </c>
      <c r="C140" s="309"/>
      <c r="D140" s="310" t="s">
        <v>1154</v>
      </c>
      <c r="E140" s="309" t="s">
        <v>623</v>
      </c>
      <c r="F140" s="371" t="s">
        <v>1014</v>
      </c>
      <c r="G140" s="309">
        <v>0</v>
      </c>
      <c r="H140" s="309">
        <v>77.5</v>
      </c>
      <c r="I140" s="309" t="s">
        <v>701</v>
      </c>
      <c r="J140" s="309" t="s">
        <v>1155</v>
      </c>
      <c r="K140" s="414">
        <f t="shared" ref="K140" si="76">H140-F140</f>
        <v>32.5</v>
      </c>
      <c r="L140" s="416">
        <v>100</v>
      </c>
      <c r="M140" s="417">
        <f t="shared" ref="M140" si="77">(K140*N140)-100</f>
        <v>712.5</v>
      </c>
      <c r="N140" s="414">
        <v>25</v>
      </c>
      <c r="O140" s="309" t="s">
        <v>604</v>
      </c>
      <c r="P140" s="415">
        <v>45105</v>
      </c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98"/>
      <c r="AE140" s="198"/>
      <c r="AF140" s="198"/>
      <c r="AG140" s="198"/>
      <c r="AH140" s="198"/>
      <c r="AI140" s="198"/>
      <c r="AJ140" s="198"/>
      <c r="AK140" s="198"/>
      <c r="AL140" s="198"/>
    </row>
    <row r="141" spans="1:38" ht="15" customHeight="1">
      <c r="A141" s="419"/>
      <c r="B141" s="419"/>
      <c r="C141" s="419"/>
      <c r="D141" s="419"/>
      <c r="E141" s="419"/>
      <c r="F141" s="419"/>
      <c r="G141" s="419"/>
      <c r="H141" s="419"/>
      <c r="I141" s="419"/>
      <c r="J141" s="419"/>
      <c r="K141" s="419"/>
      <c r="L141" s="419"/>
      <c r="M141" s="419"/>
      <c r="N141" s="419"/>
      <c r="O141" s="419"/>
      <c r="P141" s="419"/>
    </row>
    <row r="142" spans="1:38" ht="15" customHeight="1">
      <c r="A142" s="392"/>
      <c r="B142" s="418"/>
      <c r="C142" s="394"/>
      <c r="D142" s="395"/>
      <c r="E142" s="394"/>
      <c r="F142" s="394"/>
      <c r="G142" s="394"/>
      <c r="H142" s="394"/>
      <c r="I142" s="394"/>
      <c r="J142" s="394"/>
      <c r="K142" s="392"/>
      <c r="L142" s="397"/>
      <c r="M142" s="398"/>
      <c r="N142" s="392"/>
      <c r="O142" s="394"/>
      <c r="P142" s="393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98"/>
      <c r="AE142" s="198"/>
      <c r="AF142" s="198"/>
      <c r="AG142" s="198"/>
      <c r="AH142" s="198"/>
      <c r="AI142" s="198"/>
      <c r="AJ142" s="198"/>
      <c r="AK142" s="198"/>
      <c r="AL142" s="198"/>
    </row>
    <row r="143" spans="1:38" ht="38.25" customHeight="1">
      <c r="A143" s="102" t="s">
        <v>721</v>
      </c>
      <c r="B143" s="226"/>
      <c r="C143" s="226"/>
      <c r="D143" s="227"/>
      <c r="E143" s="167"/>
      <c r="F143" s="6"/>
      <c r="G143" s="6"/>
      <c r="H143" s="168"/>
      <c r="I143" s="228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</row>
    <row r="144" spans="1:38" ht="38.25">
      <c r="A144" s="103" t="s">
        <v>16</v>
      </c>
      <c r="B144" s="104" t="s">
        <v>569</v>
      </c>
      <c r="C144" s="104"/>
      <c r="D144" s="105" t="s">
        <v>584</v>
      </c>
      <c r="E144" s="104" t="s">
        <v>585</v>
      </c>
      <c r="F144" s="104" t="s">
        <v>586</v>
      </c>
      <c r="G144" s="104" t="s">
        <v>587</v>
      </c>
      <c r="H144" s="104" t="s">
        <v>588</v>
      </c>
      <c r="I144" s="104" t="s">
        <v>589</v>
      </c>
      <c r="J144" s="103" t="s">
        <v>590</v>
      </c>
      <c r="K144" s="171" t="s">
        <v>622</v>
      </c>
      <c r="L144" s="172" t="s">
        <v>592</v>
      </c>
      <c r="M144" s="106" t="s">
        <v>593</v>
      </c>
      <c r="N144" s="104" t="s">
        <v>594</v>
      </c>
      <c r="O144" s="105" t="s">
        <v>595</v>
      </c>
      <c r="P144" s="104" t="s">
        <v>596</v>
      </c>
      <c r="Q144" s="41"/>
      <c r="R144" s="6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</row>
    <row r="145" spans="1:38" ht="14.25" customHeight="1">
      <c r="A145" s="107">
        <v>1</v>
      </c>
      <c r="B145" s="108">
        <v>44840</v>
      </c>
      <c r="C145" s="205"/>
      <c r="D145" s="205" t="s">
        <v>722</v>
      </c>
      <c r="E145" s="107" t="s">
        <v>623</v>
      </c>
      <c r="F145" s="107" t="s">
        <v>723</v>
      </c>
      <c r="G145" s="107">
        <v>1220</v>
      </c>
      <c r="H145" s="107"/>
      <c r="I145" s="107" t="s">
        <v>724</v>
      </c>
      <c r="J145" s="113" t="s">
        <v>600</v>
      </c>
      <c r="K145" s="113"/>
      <c r="L145" s="114"/>
      <c r="M145" s="229"/>
      <c r="N145" s="113"/>
      <c r="O145" s="113"/>
      <c r="P145" s="114" t="e">
        <f>VLOOKUP(D145,'MidCap Intra'!B98:C597,2,0)</f>
        <v>#N/A</v>
      </c>
      <c r="Q145" s="41"/>
      <c r="R145" s="41" t="s">
        <v>601</v>
      </c>
      <c r="S145" s="41"/>
      <c r="T145" s="1"/>
      <c r="U145" s="1"/>
      <c r="V145" s="1"/>
      <c r="W145" s="1"/>
      <c r="X145" s="1"/>
      <c r="Y145" s="1"/>
      <c r="Z145" s="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</row>
    <row r="146" spans="1:38" ht="14.25" customHeight="1">
      <c r="A146" s="117">
        <v>2</v>
      </c>
      <c r="B146" s="118">
        <v>45050</v>
      </c>
      <c r="C146" s="195"/>
      <c r="D146" s="195" t="s">
        <v>155</v>
      </c>
      <c r="E146" s="117" t="s">
        <v>623</v>
      </c>
      <c r="F146" s="117">
        <v>84</v>
      </c>
      <c r="G146" s="117">
        <v>74.900000000000006</v>
      </c>
      <c r="H146" s="117">
        <v>91.5</v>
      </c>
      <c r="I146" s="117" t="s">
        <v>725</v>
      </c>
      <c r="J146" s="123" t="s">
        <v>726</v>
      </c>
      <c r="K146" s="123">
        <f>H146-F146</f>
        <v>7.5</v>
      </c>
      <c r="L146" s="124">
        <f>(F146*-0.7)/100</f>
        <v>-0.58799999999999997</v>
      </c>
      <c r="M146" s="125">
        <f>(K146+L146)/F146</f>
        <v>8.2285714285714281E-2</v>
      </c>
      <c r="N146" s="230" t="s">
        <v>604</v>
      </c>
      <c r="O146" s="126">
        <v>45086</v>
      </c>
      <c r="P146" s="118"/>
      <c r="Q146" s="41"/>
      <c r="R146" s="41" t="s">
        <v>601</v>
      </c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</row>
    <row r="147" spans="1:38" ht="14.25" customHeight="1">
      <c r="A147" s="107">
        <v>3</v>
      </c>
      <c r="B147" s="108">
        <v>45071</v>
      </c>
      <c r="C147" s="205"/>
      <c r="D147" s="205" t="s">
        <v>280</v>
      </c>
      <c r="E147" s="107" t="s">
        <v>623</v>
      </c>
      <c r="F147" s="107" t="s">
        <v>727</v>
      </c>
      <c r="G147" s="107">
        <v>267</v>
      </c>
      <c r="H147" s="107"/>
      <c r="I147" s="107" t="s">
        <v>728</v>
      </c>
      <c r="J147" s="113" t="s">
        <v>600</v>
      </c>
      <c r="K147" s="113"/>
      <c r="L147" s="114"/>
      <c r="M147" s="115"/>
      <c r="N147" s="206"/>
      <c r="O147" s="231"/>
      <c r="P147" s="108"/>
      <c r="Q147" s="41"/>
      <c r="R147" s="41" t="s">
        <v>601</v>
      </c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</row>
    <row r="148" spans="1:38" ht="14.25" customHeight="1">
      <c r="A148" s="117">
        <v>4</v>
      </c>
      <c r="B148" s="118">
        <v>45077</v>
      </c>
      <c r="C148" s="195"/>
      <c r="D148" s="195" t="s">
        <v>505</v>
      </c>
      <c r="E148" s="117" t="s">
        <v>623</v>
      </c>
      <c r="F148" s="117">
        <v>1410</v>
      </c>
      <c r="G148" s="117">
        <v>1240</v>
      </c>
      <c r="H148" s="117">
        <v>1540</v>
      </c>
      <c r="I148" s="117" t="s">
        <v>610</v>
      </c>
      <c r="J148" s="123" t="s">
        <v>729</v>
      </c>
      <c r="K148" s="123">
        <f>H148-F148</f>
        <v>130</v>
      </c>
      <c r="L148" s="124">
        <f>(F148*-0.7)/100</f>
        <v>-9.8699999999999992</v>
      </c>
      <c r="M148" s="125">
        <f>(K148+L148)/F148</f>
        <v>8.519858156028369E-2</v>
      </c>
      <c r="N148" s="230" t="s">
        <v>604</v>
      </c>
      <c r="O148" s="126">
        <v>45084</v>
      </c>
      <c r="P148" s="118"/>
      <c r="Q148" s="41"/>
      <c r="R148" s="41" t="s">
        <v>601</v>
      </c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</row>
    <row r="149" spans="1:38" ht="12.75" customHeight="1">
      <c r="A149" s="107"/>
      <c r="B149" s="108"/>
      <c r="C149" s="205"/>
      <c r="D149" s="205"/>
      <c r="E149" s="107"/>
      <c r="F149" s="107"/>
      <c r="G149" s="107"/>
      <c r="H149" s="107"/>
      <c r="I149" s="107"/>
      <c r="J149" s="113"/>
      <c r="K149" s="113"/>
      <c r="L149" s="114"/>
      <c r="M149" s="229"/>
      <c r="N149" s="113"/>
      <c r="O149" s="113"/>
      <c r="P149" s="108"/>
      <c r="R149" s="6"/>
      <c r="S149" s="1"/>
      <c r="T149" s="1"/>
      <c r="U149" s="1"/>
      <c r="V149" s="1"/>
      <c r="W149" s="1"/>
      <c r="X149" s="1"/>
      <c r="Y149" s="1"/>
    </row>
    <row r="150" spans="1:38" ht="12.75" customHeight="1">
      <c r="A150" s="152" t="s">
        <v>614</v>
      </c>
      <c r="B150" s="152"/>
      <c r="C150" s="152"/>
      <c r="D150" s="152"/>
      <c r="E150" s="41"/>
      <c r="F150" s="159" t="s">
        <v>616</v>
      </c>
      <c r="G150" s="62"/>
      <c r="H150" s="62"/>
      <c r="I150" s="62"/>
      <c r="J150" s="6"/>
      <c r="K150" s="189"/>
      <c r="L150" s="190"/>
      <c r="M150" s="6"/>
      <c r="N150" s="142"/>
      <c r="O150" s="232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58" t="s">
        <v>615</v>
      </c>
      <c r="B151" s="152"/>
      <c r="C151" s="152"/>
      <c r="D151" s="152"/>
      <c r="E151" s="6"/>
      <c r="F151" s="159" t="s">
        <v>619</v>
      </c>
      <c r="G151" s="6"/>
      <c r="H151" s="6" t="s">
        <v>730</v>
      </c>
      <c r="I151" s="6"/>
      <c r="J151" s="1"/>
      <c r="K151" s="6"/>
      <c r="L151" s="6"/>
      <c r="M151" s="6"/>
      <c r="N151" s="1"/>
      <c r="O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58"/>
      <c r="B152" s="152"/>
      <c r="C152" s="152"/>
      <c r="D152" s="152"/>
      <c r="E152" s="6"/>
      <c r="F152" s="159"/>
      <c r="G152" s="6"/>
      <c r="H152" s="6"/>
      <c r="I152" s="6"/>
      <c r="J152" s="1"/>
      <c r="K152" s="6"/>
      <c r="L152" s="6"/>
      <c r="M152" s="6"/>
      <c r="N152" s="1"/>
      <c r="O152" s="1"/>
      <c r="Q152" s="1"/>
      <c r="R152" s="62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58"/>
      <c r="B153" s="152"/>
      <c r="C153" s="152"/>
      <c r="D153" s="152"/>
      <c r="E153" s="6"/>
      <c r="F153" s="159"/>
      <c r="G153" s="62"/>
      <c r="H153" s="41"/>
      <c r="I153" s="62"/>
      <c r="J153" s="6"/>
      <c r="K153" s="189"/>
      <c r="L153" s="190"/>
      <c r="M153" s="6"/>
      <c r="N153" s="142"/>
      <c r="O153" s="19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58"/>
      <c r="B154" s="152"/>
      <c r="C154" s="152"/>
      <c r="D154" s="152"/>
      <c r="E154" s="6"/>
      <c r="F154" s="159"/>
      <c r="G154" s="62"/>
      <c r="H154" s="41"/>
      <c r="I154" s="62"/>
      <c r="J154" s="6"/>
      <c r="K154" s="189"/>
      <c r="L154" s="190"/>
      <c r="M154" s="6"/>
      <c r="N154" s="142"/>
      <c r="O154" s="19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58"/>
      <c r="B155" s="152"/>
      <c r="C155" s="152"/>
      <c r="D155" s="152"/>
      <c r="E155" s="6"/>
      <c r="F155" s="159"/>
      <c r="G155" s="62"/>
      <c r="H155" s="41"/>
      <c r="I155" s="62"/>
      <c r="J155" s="6"/>
      <c r="K155" s="189"/>
      <c r="L155" s="190"/>
      <c r="M155" s="6"/>
      <c r="N155" s="142"/>
      <c r="O155" s="19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58"/>
      <c r="B156" s="152"/>
      <c r="C156" s="152"/>
      <c r="D156" s="152"/>
      <c r="E156" s="6"/>
      <c r="F156" s="159"/>
      <c r="G156" s="62"/>
      <c r="H156" s="41"/>
      <c r="I156" s="62"/>
      <c r="J156" s="6"/>
      <c r="K156" s="189"/>
      <c r="L156" s="190"/>
      <c r="M156" s="6"/>
      <c r="N156" s="142"/>
      <c r="O156" s="19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58"/>
      <c r="B157" s="152"/>
      <c r="C157" s="152"/>
      <c r="D157" s="152"/>
      <c r="E157" s="6"/>
      <c r="F157" s="159"/>
      <c r="G157" s="62"/>
      <c r="H157" s="41"/>
      <c r="I157" s="62"/>
      <c r="J157" s="6"/>
      <c r="K157" s="189"/>
      <c r="L157" s="190"/>
      <c r="M157" s="6"/>
      <c r="N157" s="142"/>
      <c r="O157" s="19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58"/>
      <c r="B158" s="152"/>
      <c r="C158" s="152"/>
      <c r="D158" s="152"/>
      <c r="E158" s="6"/>
      <c r="F158" s="159"/>
      <c r="G158" s="62"/>
      <c r="H158" s="41"/>
      <c r="I158" s="62"/>
      <c r="J158" s="6"/>
      <c r="K158" s="189"/>
      <c r="L158" s="190"/>
      <c r="M158" s="6"/>
      <c r="N158" s="142"/>
      <c r="O158" s="19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62"/>
      <c r="B159" s="141"/>
      <c r="C159" s="141"/>
      <c r="D159" s="41"/>
      <c r="E159" s="62"/>
      <c r="F159" s="62"/>
      <c r="G159" s="62"/>
      <c r="H159" s="41"/>
      <c r="I159" s="62"/>
      <c r="J159" s="6"/>
      <c r="K159" s="189"/>
      <c r="L159" s="190"/>
      <c r="M159" s="6"/>
      <c r="N159" s="142"/>
      <c r="O159" s="19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41"/>
      <c r="B160" s="233" t="s">
        <v>731</v>
      </c>
      <c r="C160" s="233"/>
      <c r="D160" s="233"/>
      <c r="E160" s="233"/>
      <c r="F160" s="6"/>
      <c r="G160" s="6"/>
      <c r="H160" s="169"/>
      <c r="I160" s="6"/>
      <c r="J160" s="169"/>
      <c r="K160" s="170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03" t="s">
        <v>16</v>
      </c>
      <c r="B161" s="104" t="s">
        <v>569</v>
      </c>
      <c r="C161" s="104"/>
      <c r="D161" s="105" t="s">
        <v>584</v>
      </c>
      <c r="E161" s="104" t="s">
        <v>585</v>
      </c>
      <c r="F161" s="104" t="s">
        <v>586</v>
      </c>
      <c r="G161" s="104" t="s">
        <v>732</v>
      </c>
      <c r="H161" s="104" t="s">
        <v>733</v>
      </c>
      <c r="I161" s="104" t="s">
        <v>589</v>
      </c>
      <c r="J161" s="234" t="s">
        <v>590</v>
      </c>
      <c r="K161" s="104" t="s">
        <v>591</v>
      </c>
      <c r="L161" s="104" t="s">
        <v>734</v>
      </c>
      <c r="M161" s="104" t="s">
        <v>594</v>
      </c>
      <c r="N161" s="105" t="s">
        <v>595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35">
        <v>1</v>
      </c>
      <c r="B162" s="236">
        <v>41579</v>
      </c>
      <c r="C162" s="236"/>
      <c r="D162" s="237" t="s">
        <v>735</v>
      </c>
      <c r="E162" s="238" t="s">
        <v>597</v>
      </c>
      <c r="F162" s="239">
        <v>82</v>
      </c>
      <c r="G162" s="238" t="s">
        <v>736</v>
      </c>
      <c r="H162" s="238">
        <v>100</v>
      </c>
      <c r="I162" s="240">
        <v>100</v>
      </c>
      <c r="J162" s="241" t="s">
        <v>737</v>
      </c>
      <c r="K162" s="242">
        <f t="shared" ref="K162:K214" si="78">H162-F162</f>
        <v>18</v>
      </c>
      <c r="L162" s="243">
        <f t="shared" ref="L162:L214" si="79">K162/F162</f>
        <v>0.21951219512195122</v>
      </c>
      <c r="M162" s="238" t="s">
        <v>604</v>
      </c>
      <c r="N162" s="244">
        <v>42657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35">
        <v>2</v>
      </c>
      <c r="B163" s="236">
        <v>41794</v>
      </c>
      <c r="C163" s="236"/>
      <c r="D163" s="237" t="s">
        <v>738</v>
      </c>
      <c r="E163" s="238" t="s">
        <v>623</v>
      </c>
      <c r="F163" s="239">
        <v>257</v>
      </c>
      <c r="G163" s="238" t="s">
        <v>736</v>
      </c>
      <c r="H163" s="238">
        <v>300</v>
      </c>
      <c r="I163" s="240">
        <v>300</v>
      </c>
      <c r="J163" s="241" t="s">
        <v>737</v>
      </c>
      <c r="K163" s="242">
        <f t="shared" si="78"/>
        <v>43</v>
      </c>
      <c r="L163" s="243">
        <f t="shared" si="79"/>
        <v>0.16731517509727625</v>
      </c>
      <c r="M163" s="238" t="s">
        <v>604</v>
      </c>
      <c r="N163" s="244">
        <v>41822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35">
        <v>3</v>
      </c>
      <c r="B164" s="236">
        <v>41828</v>
      </c>
      <c r="C164" s="236"/>
      <c r="D164" s="237" t="s">
        <v>739</v>
      </c>
      <c r="E164" s="238" t="s">
        <v>623</v>
      </c>
      <c r="F164" s="239">
        <v>393</v>
      </c>
      <c r="G164" s="238" t="s">
        <v>736</v>
      </c>
      <c r="H164" s="238">
        <v>468</v>
      </c>
      <c r="I164" s="240">
        <v>468</v>
      </c>
      <c r="J164" s="241" t="s">
        <v>737</v>
      </c>
      <c r="K164" s="242">
        <f t="shared" si="78"/>
        <v>75</v>
      </c>
      <c r="L164" s="243">
        <f t="shared" si="79"/>
        <v>0.19083969465648856</v>
      </c>
      <c r="M164" s="238" t="s">
        <v>604</v>
      </c>
      <c r="N164" s="244">
        <v>41863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35">
        <v>4</v>
      </c>
      <c r="B165" s="236">
        <v>41857</v>
      </c>
      <c r="C165" s="236"/>
      <c r="D165" s="237" t="s">
        <v>740</v>
      </c>
      <c r="E165" s="238" t="s">
        <v>623</v>
      </c>
      <c r="F165" s="239">
        <v>205</v>
      </c>
      <c r="G165" s="238" t="s">
        <v>736</v>
      </c>
      <c r="H165" s="238">
        <v>275</v>
      </c>
      <c r="I165" s="240">
        <v>250</v>
      </c>
      <c r="J165" s="241" t="s">
        <v>737</v>
      </c>
      <c r="K165" s="242">
        <f t="shared" si="78"/>
        <v>70</v>
      </c>
      <c r="L165" s="243">
        <f t="shared" si="79"/>
        <v>0.34146341463414637</v>
      </c>
      <c r="M165" s="238" t="s">
        <v>604</v>
      </c>
      <c r="N165" s="244">
        <v>41962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35">
        <v>5</v>
      </c>
      <c r="B166" s="236">
        <v>41886</v>
      </c>
      <c r="C166" s="236"/>
      <c r="D166" s="237" t="s">
        <v>741</v>
      </c>
      <c r="E166" s="238" t="s">
        <v>623</v>
      </c>
      <c r="F166" s="239">
        <v>162</v>
      </c>
      <c r="G166" s="238" t="s">
        <v>736</v>
      </c>
      <c r="H166" s="238">
        <v>190</v>
      </c>
      <c r="I166" s="240">
        <v>190</v>
      </c>
      <c r="J166" s="241" t="s">
        <v>737</v>
      </c>
      <c r="K166" s="242">
        <f t="shared" si="78"/>
        <v>28</v>
      </c>
      <c r="L166" s="243">
        <f t="shared" si="79"/>
        <v>0.1728395061728395</v>
      </c>
      <c r="M166" s="238" t="s">
        <v>604</v>
      </c>
      <c r="N166" s="244">
        <v>42006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35">
        <v>6</v>
      </c>
      <c r="B167" s="236">
        <v>41886</v>
      </c>
      <c r="C167" s="236"/>
      <c r="D167" s="237" t="s">
        <v>742</v>
      </c>
      <c r="E167" s="238" t="s">
        <v>623</v>
      </c>
      <c r="F167" s="239">
        <v>75</v>
      </c>
      <c r="G167" s="238" t="s">
        <v>736</v>
      </c>
      <c r="H167" s="238">
        <v>91.5</v>
      </c>
      <c r="I167" s="240" t="s">
        <v>725</v>
      </c>
      <c r="J167" s="241" t="s">
        <v>743</v>
      </c>
      <c r="K167" s="242">
        <f t="shared" si="78"/>
        <v>16.5</v>
      </c>
      <c r="L167" s="243">
        <f t="shared" si="79"/>
        <v>0.22</v>
      </c>
      <c r="M167" s="238" t="s">
        <v>604</v>
      </c>
      <c r="N167" s="244">
        <v>41954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35">
        <v>7</v>
      </c>
      <c r="B168" s="236">
        <v>41913</v>
      </c>
      <c r="C168" s="236"/>
      <c r="D168" s="237" t="s">
        <v>744</v>
      </c>
      <c r="E168" s="238" t="s">
        <v>623</v>
      </c>
      <c r="F168" s="239">
        <v>850</v>
      </c>
      <c r="G168" s="238" t="s">
        <v>736</v>
      </c>
      <c r="H168" s="238">
        <v>982.5</v>
      </c>
      <c r="I168" s="240">
        <v>1050</v>
      </c>
      <c r="J168" s="241" t="s">
        <v>745</v>
      </c>
      <c r="K168" s="242">
        <f t="shared" si="78"/>
        <v>132.5</v>
      </c>
      <c r="L168" s="243">
        <f t="shared" si="79"/>
        <v>0.15588235294117647</v>
      </c>
      <c r="M168" s="238" t="s">
        <v>604</v>
      </c>
      <c r="N168" s="244">
        <v>42039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35">
        <v>8</v>
      </c>
      <c r="B169" s="236">
        <v>41913</v>
      </c>
      <c r="C169" s="236"/>
      <c r="D169" s="237" t="s">
        <v>746</v>
      </c>
      <c r="E169" s="238" t="s">
        <v>623</v>
      </c>
      <c r="F169" s="239">
        <v>475</v>
      </c>
      <c r="G169" s="238" t="s">
        <v>736</v>
      </c>
      <c r="H169" s="238">
        <v>515</v>
      </c>
      <c r="I169" s="240">
        <v>600</v>
      </c>
      <c r="J169" s="241" t="s">
        <v>747</v>
      </c>
      <c r="K169" s="242">
        <f t="shared" si="78"/>
        <v>40</v>
      </c>
      <c r="L169" s="243">
        <f t="shared" si="79"/>
        <v>8.4210526315789472E-2</v>
      </c>
      <c r="M169" s="238" t="s">
        <v>604</v>
      </c>
      <c r="N169" s="244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35">
        <v>9</v>
      </c>
      <c r="B170" s="236">
        <v>41913</v>
      </c>
      <c r="C170" s="236"/>
      <c r="D170" s="237" t="s">
        <v>748</v>
      </c>
      <c r="E170" s="238" t="s">
        <v>623</v>
      </c>
      <c r="F170" s="239">
        <v>86</v>
      </c>
      <c r="G170" s="238" t="s">
        <v>736</v>
      </c>
      <c r="H170" s="238">
        <v>99</v>
      </c>
      <c r="I170" s="240">
        <v>140</v>
      </c>
      <c r="J170" s="241" t="s">
        <v>749</v>
      </c>
      <c r="K170" s="242">
        <f t="shared" si="78"/>
        <v>13</v>
      </c>
      <c r="L170" s="243">
        <f t="shared" si="79"/>
        <v>0.15116279069767441</v>
      </c>
      <c r="M170" s="238" t="s">
        <v>604</v>
      </c>
      <c r="N170" s="24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35">
        <v>10</v>
      </c>
      <c r="B171" s="236">
        <v>41926</v>
      </c>
      <c r="C171" s="236"/>
      <c r="D171" s="237" t="s">
        <v>750</v>
      </c>
      <c r="E171" s="238" t="s">
        <v>623</v>
      </c>
      <c r="F171" s="239">
        <v>496.6</v>
      </c>
      <c r="G171" s="238" t="s">
        <v>736</v>
      </c>
      <c r="H171" s="238">
        <v>621</v>
      </c>
      <c r="I171" s="240">
        <v>580</v>
      </c>
      <c r="J171" s="241" t="s">
        <v>737</v>
      </c>
      <c r="K171" s="242">
        <f t="shared" si="78"/>
        <v>124.39999999999998</v>
      </c>
      <c r="L171" s="243">
        <f t="shared" si="79"/>
        <v>0.25050342327829234</v>
      </c>
      <c r="M171" s="238" t="s">
        <v>604</v>
      </c>
      <c r="N171" s="244">
        <v>42605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35">
        <v>11</v>
      </c>
      <c r="B172" s="236">
        <v>41926</v>
      </c>
      <c r="C172" s="236"/>
      <c r="D172" s="237" t="s">
        <v>751</v>
      </c>
      <c r="E172" s="238" t="s">
        <v>623</v>
      </c>
      <c r="F172" s="239">
        <v>2481.9</v>
      </c>
      <c r="G172" s="238" t="s">
        <v>736</v>
      </c>
      <c r="H172" s="238">
        <v>2840</v>
      </c>
      <c r="I172" s="240">
        <v>2870</v>
      </c>
      <c r="J172" s="241" t="s">
        <v>752</v>
      </c>
      <c r="K172" s="242">
        <f t="shared" si="78"/>
        <v>358.09999999999991</v>
      </c>
      <c r="L172" s="243">
        <f t="shared" si="79"/>
        <v>0.14428462065353154</v>
      </c>
      <c r="M172" s="238" t="s">
        <v>604</v>
      </c>
      <c r="N172" s="244">
        <v>42017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35">
        <v>12</v>
      </c>
      <c r="B173" s="236">
        <v>41928</v>
      </c>
      <c r="C173" s="236"/>
      <c r="D173" s="237" t="s">
        <v>753</v>
      </c>
      <c r="E173" s="238" t="s">
        <v>623</v>
      </c>
      <c r="F173" s="239">
        <v>84.5</v>
      </c>
      <c r="G173" s="238" t="s">
        <v>736</v>
      </c>
      <c r="H173" s="238">
        <v>93</v>
      </c>
      <c r="I173" s="240">
        <v>110</v>
      </c>
      <c r="J173" s="241" t="s">
        <v>754</v>
      </c>
      <c r="K173" s="242">
        <f t="shared" si="78"/>
        <v>8.5</v>
      </c>
      <c r="L173" s="243">
        <f t="shared" si="79"/>
        <v>0.10059171597633136</v>
      </c>
      <c r="M173" s="238" t="s">
        <v>604</v>
      </c>
      <c r="N173" s="244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35">
        <v>13</v>
      </c>
      <c r="B174" s="236">
        <v>41928</v>
      </c>
      <c r="C174" s="236"/>
      <c r="D174" s="237" t="s">
        <v>755</v>
      </c>
      <c r="E174" s="238" t="s">
        <v>623</v>
      </c>
      <c r="F174" s="239">
        <v>401</v>
      </c>
      <c r="G174" s="238" t="s">
        <v>736</v>
      </c>
      <c r="H174" s="238">
        <v>428</v>
      </c>
      <c r="I174" s="240">
        <v>450</v>
      </c>
      <c r="J174" s="241" t="s">
        <v>756</v>
      </c>
      <c r="K174" s="242">
        <f t="shared" si="78"/>
        <v>27</v>
      </c>
      <c r="L174" s="243">
        <f t="shared" si="79"/>
        <v>6.7331670822942641E-2</v>
      </c>
      <c r="M174" s="238" t="s">
        <v>604</v>
      </c>
      <c r="N174" s="244">
        <v>42020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35">
        <v>14</v>
      </c>
      <c r="B175" s="236">
        <v>41928</v>
      </c>
      <c r="C175" s="236"/>
      <c r="D175" s="237" t="s">
        <v>757</v>
      </c>
      <c r="E175" s="238" t="s">
        <v>623</v>
      </c>
      <c r="F175" s="239">
        <v>101</v>
      </c>
      <c r="G175" s="238" t="s">
        <v>736</v>
      </c>
      <c r="H175" s="238">
        <v>112</v>
      </c>
      <c r="I175" s="240">
        <v>120</v>
      </c>
      <c r="J175" s="241" t="s">
        <v>758</v>
      </c>
      <c r="K175" s="242">
        <f t="shared" si="78"/>
        <v>11</v>
      </c>
      <c r="L175" s="243">
        <f t="shared" si="79"/>
        <v>0.10891089108910891</v>
      </c>
      <c r="M175" s="238" t="s">
        <v>604</v>
      </c>
      <c r="N175" s="244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35">
        <v>15</v>
      </c>
      <c r="B176" s="236">
        <v>41954</v>
      </c>
      <c r="C176" s="236"/>
      <c r="D176" s="237" t="s">
        <v>759</v>
      </c>
      <c r="E176" s="238" t="s">
        <v>623</v>
      </c>
      <c r="F176" s="239">
        <v>59</v>
      </c>
      <c r="G176" s="238" t="s">
        <v>736</v>
      </c>
      <c r="H176" s="238">
        <v>76</v>
      </c>
      <c r="I176" s="240">
        <v>76</v>
      </c>
      <c r="J176" s="241" t="s">
        <v>737</v>
      </c>
      <c r="K176" s="242">
        <f t="shared" si="78"/>
        <v>17</v>
      </c>
      <c r="L176" s="243">
        <f t="shared" si="79"/>
        <v>0.28813559322033899</v>
      </c>
      <c r="M176" s="238" t="s">
        <v>604</v>
      </c>
      <c r="N176" s="244">
        <v>43032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35">
        <v>16</v>
      </c>
      <c r="B177" s="236">
        <v>41954</v>
      </c>
      <c r="C177" s="236"/>
      <c r="D177" s="237" t="s">
        <v>748</v>
      </c>
      <c r="E177" s="238" t="s">
        <v>623</v>
      </c>
      <c r="F177" s="239">
        <v>99</v>
      </c>
      <c r="G177" s="238" t="s">
        <v>736</v>
      </c>
      <c r="H177" s="238">
        <v>120</v>
      </c>
      <c r="I177" s="240">
        <v>120</v>
      </c>
      <c r="J177" s="241" t="s">
        <v>669</v>
      </c>
      <c r="K177" s="242">
        <f t="shared" si="78"/>
        <v>21</v>
      </c>
      <c r="L177" s="243">
        <f t="shared" si="79"/>
        <v>0.21212121212121213</v>
      </c>
      <c r="M177" s="238" t="s">
        <v>604</v>
      </c>
      <c r="N177" s="244">
        <v>41960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35">
        <v>17</v>
      </c>
      <c r="B178" s="236">
        <v>41956</v>
      </c>
      <c r="C178" s="236"/>
      <c r="D178" s="237" t="s">
        <v>760</v>
      </c>
      <c r="E178" s="238" t="s">
        <v>623</v>
      </c>
      <c r="F178" s="239">
        <v>22</v>
      </c>
      <c r="G178" s="238" t="s">
        <v>736</v>
      </c>
      <c r="H178" s="238">
        <v>33.549999999999997</v>
      </c>
      <c r="I178" s="240">
        <v>32</v>
      </c>
      <c r="J178" s="241" t="s">
        <v>761</v>
      </c>
      <c r="K178" s="242">
        <f t="shared" si="78"/>
        <v>11.549999999999997</v>
      </c>
      <c r="L178" s="243">
        <f t="shared" si="79"/>
        <v>0.52499999999999991</v>
      </c>
      <c r="M178" s="238" t="s">
        <v>604</v>
      </c>
      <c r="N178" s="244">
        <v>42188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35">
        <v>18</v>
      </c>
      <c r="B179" s="236">
        <v>41976</v>
      </c>
      <c r="C179" s="236"/>
      <c r="D179" s="237" t="s">
        <v>762</v>
      </c>
      <c r="E179" s="238" t="s">
        <v>623</v>
      </c>
      <c r="F179" s="239">
        <v>440</v>
      </c>
      <c r="G179" s="238" t="s">
        <v>736</v>
      </c>
      <c r="H179" s="238">
        <v>520</v>
      </c>
      <c r="I179" s="240">
        <v>520</v>
      </c>
      <c r="J179" s="241" t="s">
        <v>763</v>
      </c>
      <c r="K179" s="242">
        <f t="shared" si="78"/>
        <v>80</v>
      </c>
      <c r="L179" s="243">
        <f t="shared" si="79"/>
        <v>0.18181818181818182</v>
      </c>
      <c r="M179" s="238" t="s">
        <v>604</v>
      </c>
      <c r="N179" s="244">
        <v>42208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5">
        <v>19</v>
      </c>
      <c r="B180" s="236">
        <v>41976</v>
      </c>
      <c r="C180" s="236"/>
      <c r="D180" s="237" t="s">
        <v>764</v>
      </c>
      <c r="E180" s="238" t="s">
        <v>623</v>
      </c>
      <c r="F180" s="239">
        <v>360</v>
      </c>
      <c r="G180" s="238" t="s">
        <v>736</v>
      </c>
      <c r="H180" s="238">
        <v>427</v>
      </c>
      <c r="I180" s="240">
        <v>425</v>
      </c>
      <c r="J180" s="241" t="s">
        <v>765</v>
      </c>
      <c r="K180" s="242">
        <f t="shared" si="78"/>
        <v>67</v>
      </c>
      <c r="L180" s="243">
        <f t="shared" si="79"/>
        <v>0.18611111111111112</v>
      </c>
      <c r="M180" s="238" t="s">
        <v>604</v>
      </c>
      <c r="N180" s="244">
        <v>42058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35">
        <v>20</v>
      </c>
      <c r="B181" s="236">
        <v>42012</v>
      </c>
      <c r="C181" s="236"/>
      <c r="D181" s="237" t="s">
        <v>766</v>
      </c>
      <c r="E181" s="238" t="s">
        <v>623</v>
      </c>
      <c r="F181" s="239">
        <v>360</v>
      </c>
      <c r="G181" s="238" t="s">
        <v>736</v>
      </c>
      <c r="H181" s="238">
        <v>455</v>
      </c>
      <c r="I181" s="240">
        <v>420</v>
      </c>
      <c r="J181" s="241" t="s">
        <v>767</v>
      </c>
      <c r="K181" s="242">
        <f t="shared" si="78"/>
        <v>95</v>
      </c>
      <c r="L181" s="243">
        <f t="shared" si="79"/>
        <v>0.2638888888888889</v>
      </c>
      <c r="M181" s="238" t="s">
        <v>604</v>
      </c>
      <c r="N181" s="244">
        <v>42024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35">
        <v>21</v>
      </c>
      <c r="B182" s="236">
        <v>42012</v>
      </c>
      <c r="C182" s="236"/>
      <c r="D182" s="237" t="s">
        <v>768</v>
      </c>
      <c r="E182" s="238" t="s">
        <v>623</v>
      </c>
      <c r="F182" s="239">
        <v>130</v>
      </c>
      <c r="G182" s="238"/>
      <c r="H182" s="238">
        <v>175.5</v>
      </c>
      <c r="I182" s="240">
        <v>165</v>
      </c>
      <c r="J182" s="241" t="s">
        <v>769</v>
      </c>
      <c r="K182" s="242">
        <f t="shared" si="78"/>
        <v>45.5</v>
      </c>
      <c r="L182" s="243">
        <f t="shared" si="79"/>
        <v>0.35</v>
      </c>
      <c r="M182" s="238" t="s">
        <v>604</v>
      </c>
      <c r="N182" s="244">
        <v>43088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5">
        <v>22</v>
      </c>
      <c r="B183" s="236">
        <v>42040</v>
      </c>
      <c r="C183" s="236"/>
      <c r="D183" s="237" t="s">
        <v>406</v>
      </c>
      <c r="E183" s="238" t="s">
        <v>597</v>
      </c>
      <c r="F183" s="239">
        <v>98</v>
      </c>
      <c r="G183" s="238"/>
      <c r="H183" s="238">
        <v>120</v>
      </c>
      <c r="I183" s="240">
        <v>120</v>
      </c>
      <c r="J183" s="241" t="s">
        <v>737</v>
      </c>
      <c r="K183" s="242">
        <f t="shared" si="78"/>
        <v>22</v>
      </c>
      <c r="L183" s="243">
        <f t="shared" si="79"/>
        <v>0.22448979591836735</v>
      </c>
      <c r="M183" s="238" t="s">
        <v>604</v>
      </c>
      <c r="N183" s="244">
        <v>42753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35">
        <v>23</v>
      </c>
      <c r="B184" s="236">
        <v>42040</v>
      </c>
      <c r="C184" s="236"/>
      <c r="D184" s="237" t="s">
        <v>770</v>
      </c>
      <c r="E184" s="238" t="s">
        <v>597</v>
      </c>
      <c r="F184" s="239">
        <v>196</v>
      </c>
      <c r="G184" s="238"/>
      <c r="H184" s="238">
        <v>262</v>
      </c>
      <c r="I184" s="240">
        <v>255</v>
      </c>
      <c r="J184" s="241" t="s">
        <v>737</v>
      </c>
      <c r="K184" s="242">
        <f t="shared" si="78"/>
        <v>66</v>
      </c>
      <c r="L184" s="243">
        <f t="shared" si="79"/>
        <v>0.33673469387755101</v>
      </c>
      <c r="M184" s="238" t="s">
        <v>604</v>
      </c>
      <c r="N184" s="244">
        <v>42599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5">
        <v>24</v>
      </c>
      <c r="B185" s="246">
        <v>42067</v>
      </c>
      <c r="C185" s="246"/>
      <c r="D185" s="247" t="s">
        <v>405</v>
      </c>
      <c r="E185" s="248" t="s">
        <v>597</v>
      </c>
      <c r="F185" s="249">
        <v>235</v>
      </c>
      <c r="G185" s="249"/>
      <c r="H185" s="250">
        <v>77</v>
      </c>
      <c r="I185" s="250" t="s">
        <v>771</v>
      </c>
      <c r="J185" s="251" t="s">
        <v>772</v>
      </c>
      <c r="K185" s="252">
        <f t="shared" si="78"/>
        <v>-158</v>
      </c>
      <c r="L185" s="253">
        <f t="shared" si="79"/>
        <v>-0.67234042553191486</v>
      </c>
      <c r="M185" s="249" t="s">
        <v>628</v>
      </c>
      <c r="N185" s="246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5">
        <v>25</v>
      </c>
      <c r="B186" s="236">
        <v>42067</v>
      </c>
      <c r="C186" s="236"/>
      <c r="D186" s="237" t="s">
        <v>773</v>
      </c>
      <c r="E186" s="238" t="s">
        <v>597</v>
      </c>
      <c r="F186" s="239">
        <v>185</v>
      </c>
      <c r="G186" s="238"/>
      <c r="H186" s="238">
        <v>224</v>
      </c>
      <c r="I186" s="240" t="s">
        <v>774</v>
      </c>
      <c r="J186" s="241" t="s">
        <v>737</v>
      </c>
      <c r="K186" s="242">
        <f t="shared" si="78"/>
        <v>39</v>
      </c>
      <c r="L186" s="243">
        <f t="shared" si="79"/>
        <v>0.21081081081081082</v>
      </c>
      <c r="M186" s="238" t="s">
        <v>604</v>
      </c>
      <c r="N186" s="244">
        <v>42647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45">
        <v>26</v>
      </c>
      <c r="B187" s="246">
        <v>42090</v>
      </c>
      <c r="C187" s="246"/>
      <c r="D187" s="254" t="s">
        <v>775</v>
      </c>
      <c r="E187" s="249" t="s">
        <v>597</v>
      </c>
      <c r="F187" s="249">
        <v>49.5</v>
      </c>
      <c r="G187" s="250"/>
      <c r="H187" s="250">
        <v>15.85</v>
      </c>
      <c r="I187" s="250">
        <v>67</v>
      </c>
      <c r="J187" s="251" t="s">
        <v>776</v>
      </c>
      <c r="K187" s="250">
        <f t="shared" si="78"/>
        <v>-33.65</v>
      </c>
      <c r="L187" s="255">
        <f t="shared" si="79"/>
        <v>-0.67979797979797973</v>
      </c>
      <c r="M187" s="249" t="s">
        <v>628</v>
      </c>
      <c r="N187" s="256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5">
        <v>27</v>
      </c>
      <c r="B188" s="236">
        <v>42093</v>
      </c>
      <c r="C188" s="236"/>
      <c r="D188" s="237" t="s">
        <v>777</v>
      </c>
      <c r="E188" s="238" t="s">
        <v>597</v>
      </c>
      <c r="F188" s="239">
        <v>183.5</v>
      </c>
      <c r="G188" s="238"/>
      <c r="H188" s="238">
        <v>219</v>
      </c>
      <c r="I188" s="240">
        <v>218</v>
      </c>
      <c r="J188" s="241" t="s">
        <v>778</v>
      </c>
      <c r="K188" s="242">
        <f t="shared" si="78"/>
        <v>35.5</v>
      </c>
      <c r="L188" s="243">
        <f t="shared" si="79"/>
        <v>0.19346049046321526</v>
      </c>
      <c r="M188" s="238" t="s">
        <v>604</v>
      </c>
      <c r="N188" s="244">
        <v>42103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35">
        <v>28</v>
      </c>
      <c r="B189" s="236">
        <v>42114</v>
      </c>
      <c r="C189" s="236"/>
      <c r="D189" s="237" t="s">
        <v>779</v>
      </c>
      <c r="E189" s="238" t="s">
        <v>597</v>
      </c>
      <c r="F189" s="239">
        <f>(227+237)/2</f>
        <v>232</v>
      </c>
      <c r="G189" s="238"/>
      <c r="H189" s="238">
        <v>298</v>
      </c>
      <c r="I189" s="240">
        <v>298</v>
      </c>
      <c r="J189" s="241" t="s">
        <v>737</v>
      </c>
      <c r="K189" s="242">
        <f t="shared" si="78"/>
        <v>66</v>
      </c>
      <c r="L189" s="243">
        <f t="shared" si="79"/>
        <v>0.28448275862068967</v>
      </c>
      <c r="M189" s="238" t="s">
        <v>604</v>
      </c>
      <c r="N189" s="244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5">
        <v>29</v>
      </c>
      <c r="B190" s="236">
        <v>42128</v>
      </c>
      <c r="C190" s="236"/>
      <c r="D190" s="237" t="s">
        <v>780</v>
      </c>
      <c r="E190" s="238" t="s">
        <v>623</v>
      </c>
      <c r="F190" s="239">
        <v>385</v>
      </c>
      <c r="G190" s="238"/>
      <c r="H190" s="238">
        <f>212.5+331</f>
        <v>543.5</v>
      </c>
      <c r="I190" s="240">
        <v>510</v>
      </c>
      <c r="J190" s="241" t="s">
        <v>781</v>
      </c>
      <c r="K190" s="242">
        <f t="shared" si="78"/>
        <v>158.5</v>
      </c>
      <c r="L190" s="243">
        <f t="shared" si="79"/>
        <v>0.41168831168831171</v>
      </c>
      <c r="M190" s="238" t="s">
        <v>604</v>
      </c>
      <c r="N190" s="244">
        <v>42235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5">
        <v>30</v>
      </c>
      <c r="B191" s="236">
        <v>42128</v>
      </c>
      <c r="C191" s="236"/>
      <c r="D191" s="237" t="s">
        <v>782</v>
      </c>
      <c r="E191" s="238" t="s">
        <v>623</v>
      </c>
      <c r="F191" s="239">
        <v>115.5</v>
      </c>
      <c r="G191" s="238"/>
      <c r="H191" s="238">
        <v>146</v>
      </c>
      <c r="I191" s="240">
        <v>142</v>
      </c>
      <c r="J191" s="241" t="s">
        <v>783</v>
      </c>
      <c r="K191" s="242">
        <f t="shared" si="78"/>
        <v>30.5</v>
      </c>
      <c r="L191" s="243">
        <f t="shared" si="79"/>
        <v>0.26406926406926406</v>
      </c>
      <c r="M191" s="238" t="s">
        <v>604</v>
      </c>
      <c r="N191" s="244">
        <v>42202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35">
        <v>31</v>
      </c>
      <c r="B192" s="236">
        <v>42151</v>
      </c>
      <c r="C192" s="236"/>
      <c r="D192" s="237" t="s">
        <v>543</v>
      </c>
      <c r="E192" s="238" t="s">
        <v>623</v>
      </c>
      <c r="F192" s="239">
        <v>237.5</v>
      </c>
      <c r="G192" s="238"/>
      <c r="H192" s="238">
        <v>279.5</v>
      </c>
      <c r="I192" s="240">
        <v>278</v>
      </c>
      <c r="J192" s="241" t="s">
        <v>737</v>
      </c>
      <c r="K192" s="242">
        <f t="shared" si="78"/>
        <v>42</v>
      </c>
      <c r="L192" s="243">
        <f t="shared" si="79"/>
        <v>0.17684210526315788</v>
      </c>
      <c r="M192" s="238" t="s">
        <v>604</v>
      </c>
      <c r="N192" s="244">
        <v>42222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5">
        <v>32</v>
      </c>
      <c r="B193" s="236">
        <v>42174</v>
      </c>
      <c r="C193" s="236"/>
      <c r="D193" s="237" t="s">
        <v>755</v>
      </c>
      <c r="E193" s="238" t="s">
        <v>597</v>
      </c>
      <c r="F193" s="239">
        <v>340</v>
      </c>
      <c r="G193" s="238"/>
      <c r="H193" s="238">
        <v>448</v>
      </c>
      <c r="I193" s="240">
        <v>448</v>
      </c>
      <c r="J193" s="241" t="s">
        <v>737</v>
      </c>
      <c r="K193" s="242">
        <f t="shared" si="78"/>
        <v>108</v>
      </c>
      <c r="L193" s="243">
        <f t="shared" si="79"/>
        <v>0.31764705882352939</v>
      </c>
      <c r="M193" s="238" t="s">
        <v>604</v>
      </c>
      <c r="N193" s="244">
        <v>43018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5">
        <v>33</v>
      </c>
      <c r="B194" s="236">
        <v>42191</v>
      </c>
      <c r="C194" s="236"/>
      <c r="D194" s="237" t="s">
        <v>784</v>
      </c>
      <c r="E194" s="238" t="s">
        <v>597</v>
      </c>
      <c r="F194" s="239">
        <v>390</v>
      </c>
      <c r="G194" s="238"/>
      <c r="H194" s="238">
        <v>460</v>
      </c>
      <c r="I194" s="240">
        <v>460</v>
      </c>
      <c r="J194" s="241" t="s">
        <v>737</v>
      </c>
      <c r="K194" s="242">
        <f t="shared" si="78"/>
        <v>70</v>
      </c>
      <c r="L194" s="243">
        <f t="shared" si="79"/>
        <v>0.17948717948717949</v>
      </c>
      <c r="M194" s="238" t="s">
        <v>604</v>
      </c>
      <c r="N194" s="244">
        <v>42478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5">
        <v>34</v>
      </c>
      <c r="B195" s="246">
        <v>42195</v>
      </c>
      <c r="C195" s="246"/>
      <c r="D195" s="247" t="s">
        <v>785</v>
      </c>
      <c r="E195" s="248" t="s">
        <v>597</v>
      </c>
      <c r="F195" s="249">
        <v>122.5</v>
      </c>
      <c r="G195" s="249"/>
      <c r="H195" s="250">
        <v>61</v>
      </c>
      <c r="I195" s="250">
        <v>172</v>
      </c>
      <c r="J195" s="251" t="s">
        <v>786</v>
      </c>
      <c r="K195" s="252">
        <f t="shared" si="78"/>
        <v>-61.5</v>
      </c>
      <c r="L195" s="253">
        <f t="shared" si="79"/>
        <v>-0.50204081632653064</v>
      </c>
      <c r="M195" s="249" t="s">
        <v>628</v>
      </c>
      <c r="N195" s="246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5">
        <v>35</v>
      </c>
      <c r="B196" s="236">
        <v>42219</v>
      </c>
      <c r="C196" s="236"/>
      <c r="D196" s="237" t="s">
        <v>787</v>
      </c>
      <c r="E196" s="238" t="s">
        <v>597</v>
      </c>
      <c r="F196" s="239">
        <v>297.5</v>
      </c>
      <c r="G196" s="238"/>
      <c r="H196" s="238">
        <v>350</v>
      </c>
      <c r="I196" s="240">
        <v>360</v>
      </c>
      <c r="J196" s="241" t="s">
        <v>788</v>
      </c>
      <c r="K196" s="242">
        <f t="shared" si="78"/>
        <v>52.5</v>
      </c>
      <c r="L196" s="243">
        <f t="shared" si="79"/>
        <v>0.17647058823529413</v>
      </c>
      <c r="M196" s="238" t="s">
        <v>604</v>
      </c>
      <c r="N196" s="244">
        <v>42232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5">
        <v>36</v>
      </c>
      <c r="B197" s="236">
        <v>42219</v>
      </c>
      <c r="C197" s="236"/>
      <c r="D197" s="237" t="s">
        <v>789</v>
      </c>
      <c r="E197" s="238" t="s">
        <v>597</v>
      </c>
      <c r="F197" s="239">
        <v>115.5</v>
      </c>
      <c r="G197" s="238"/>
      <c r="H197" s="238">
        <v>149</v>
      </c>
      <c r="I197" s="240">
        <v>140</v>
      </c>
      <c r="J197" s="241" t="s">
        <v>790</v>
      </c>
      <c r="K197" s="242">
        <f t="shared" si="78"/>
        <v>33.5</v>
      </c>
      <c r="L197" s="243">
        <f t="shared" si="79"/>
        <v>0.29004329004329005</v>
      </c>
      <c r="M197" s="238" t="s">
        <v>604</v>
      </c>
      <c r="N197" s="244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5">
        <v>37</v>
      </c>
      <c r="B198" s="236">
        <v>42251</v>
      </c>
      <c r="C198" s="236"/>
      <c r="D198" s="237" t="s">
        <v>543</v>
      </c>
      <c r="E198" s="238" t="s">
        <v>597</v>
      </c>
      <c r="F198" s="239">
        <v>226</v>
      </c>
      <c r="G198" s="238"/>
      <c r="H198" s="238">
        <v>292</v>
      </c>
      <c r="I198" s="240">
        <v>292</v>
      </c>
      <c r="J198" s="241" t="s">
        <v>791</v>
      </c>
      <c r="K198" s="242">
        <f t="shared" si="78"/>
        <v>66</v>
      </c>
      <c r="L198" s="243">
        <f t="shared" si="79"/>
        <v>0.29203539823008851</v>
      </c>
      <c r="M198" s="238" t="s">
        <v>604</v>
      </c>
      <c r="N198" s="244">
        <v>42286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5">
        <v>38</v>
      </c>
      <c r="B199" s="236">
        <v>42254</v>
      </c>
      <c r="C199" s="236"/>
      <c r="D199" s="237" t="s">
        <v>779</v>
      </c>
      <c r="E199" s="238" t="s">
        <v>597</v>
      </c>
      <c r="F199" s="239">
        <v>232.5</v>
      </c>
      <c r="G199" s="238"/>
      <c r="H199" s="238">
        <v>312.5</v>
      </c>
      <c r="I199" s="240">
        <v>310</v>
      </c>
      <c r="J199" s="241" t="s">
        <v>737</v>
      </c>
      <c r="K199" s="242">
        <f t="shared" si="78"/>
        <v>80</v>
      </c>
      <c r="L199" s="243">
        <f t="shared" si="79"/>
        <v>0.34408602150537637</v>
      </c>
      <c r="M199" s="238" t="s">
        <v>604</v>
      </c>
      <c r="N199" s="244">
        <v>42823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5">
        <v>39</v>
      </c>
      <c r="B200" s="236">
        <v>42268</v>
      </c>
      <c r="C200" s="236"/>
      <c r="D200" s="237" t="s">
        <v>792</v>
      </c>
      <c r="E200" s="238" t="s">
        <v>597</v>
      </c>
      <c r="F200" s="239">
        <v>196.5</v>
      </c>
      <c r="G200" s="238"/>
      <c r="H200" s="238">
        <v>238</v>
      </c>
      <c r="I200" s="240">
        <v>238</v>
      </c>
      <c r="J200" s="241" t="s">
        <v>791</v>
      </c>
      <c r="K200" s="242">
        <f t="shared" si="78"/>
        <v>41.5</v>
      </c>
      <c r="L200" s="243">
        <f t="shared" si="79"/>
        <v>0.21119592875318066</v>
      </c>
      <c r="M200" s="238" t="s">
        <v>604</v>
      </c>
      <c r="N200" s="244">
        <v>42291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35">
        <v>40</v>
      </c>
      <c r="B201" s="236">
        <v>42271</v>
      </c>
      <c r="C201" s="236"/>
      <c r="D201" s="237" t="s">
        <v>735</v>
      </c>
      <c r="E201" s="238" t="s">
        <v>597</v>
      </c>
      <c r="F201" s="239">
        <v>65</v>
      </c>
      <c r="G201" s="238"/>
      <c r="H201" s="238">
        <v>82</v>
      </c>
      <c r="I201" s="240">
        <v>82</v>
      </c>
      <c r="J201" s="241" t="s">
        <v>791</v>
      </c>
      <c r="K201" s="242">
        <f t="shared" si="78"/>
        <v>17</v>
      </c>
      <c r="L201" s="243">
        <f t="shared" si="79"/>
        <v>0.26153846153846155</v>
      </c>
      <c r="M201" s="238" t="s">
        <v>604</v>
      </c>
      <c r="N201" s="244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5">
        <v>41</v>
      </c>
      <c r="B202" s="236">
        <v>42291</v>
      </c>
      <c r="C202" s="236"/>
      <c r="D202" s="237" t="s">
        <v>793</v>
      </c>
      <c r="E202" s="238" t="s">
        <v>597</v>
      </c>
      <c r="F202" s="239">
        <v>144</v>
      </c>
      <c r="G202" s="238"/>
      <c r="H202" s="238">
        <v>182.5</v>
      </c>
      <c r="I202" s="240">
        <v>181</v>
      </c>
      <c r="J202" s="241" t="s">
        <v>791</v>
      </c>
      <c r="K202" s="242">
        <f t="shared" si="78"/>
        <v>38.5</v>
      </c>
      <c r="L202" s="243">
        <f t="shared" si="79"/>
        <v>0.2673611111111111</v>
      </c>
      <c r="M202" s="238" t="s">
        <v>604</v>
      </c>
      <c r="N202" s="244">
        <v>42817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5">
        <v>42</v>
      </c>
      <c r="B203" s="236">
        <v>42291</v>
      </c>
      <c r="C203" s="236"/>
      <c r="D203" s="237" t="s">
        <v>794</v>
      </c>
      <c r="E203" s="238" t="s">
        <v>597</v>
      </c>
      <c r="F203" s="239">
        <v>264</v>
      </c>
      <c r="G203" s="238"/>
      <c r="H203" s="238">
        <v>311</v>
      </c>
      <c r="I203" s="240">
        <v>311</v>
      </c>
      <c r="J203" s="241" t="s">
        <v>791</v>
      </c>
      <c r="K203" s="242">
        <f t="shared" si="78"/>
        <v>47</v>
      </c>
      <c r="L203" s="243">
        <f t="shared" si="79"/>
        <v>0.17803030303030304</v>
      </c>
      <c r="M203" s="238" t="s">
        <v>604</v>
      </c>
      <c r="N203" s="244">
        <v>42604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5">
        <v>43</v>
      </c>
      <c r="B204" s="236">
        <v>42318</v>
      </c>
      <c r="C204" s="236"/>
      <c r="D204" s="237" t="s">
        <v>795</v>
      </c>
      <c r="E204" s="238" t="s">
        <v>623</v>
      </c>
      <c r="F204" s="239">
        <v>549.5</v>
      </c>
      <c r="G204" s="238"/>
      <c r="H204" s="238">
        <v>630</v>
      </c>
      <c r="I204" s="240">
        <v>630</v>
      </c>
      <c r="J204" s="241" t="s">
        <v>791</v>
      </c>
      <c r="K204" s="242">
        <f t="shared" si="78"/>
        <v>80.5</v>
      </c>
      <c r="L204" s="243">
        <f t="shared" si="79"/>
        <v>0.1464968152866242</v>
      </c>
      <c r="M204" s="238" t="s">
        <v>604</v>
      </c>
      <c r="N204" s="244">
        <v>42419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5">
        <v>44</v>
      </c>
      <c r="B205" s="236">
        <v>42342</v>
      </c>
      <c r="C205" s="236"/>
      <c r="D205" s="237" t="s">
        <v>796</v>
      </c>
      <c r="E205" s="238" t="s">
        <v>597</v>
      </c>
      <c r="F205" s="239">
        <v>1027.5</v>
      </c>
      <c r="G205" s="238"/>
      <c r="H205" s="238">
        <v>1315</v>
      </c>
      <c r="I205" s="240">
        <v>1250</v>
      </c>
      <c r="J205" s="241" t="s">
        <v>791</v>
      </c>
      <c r="K205" s="242">
        <f t="shared" si="78"/>
        <v>287.5</v>
      </c>
      <c r="L205" s="243">
        <f t="shared" si="79"/>
        <v>0.27980535279805352</v>
      </c>
      <c r="M205" s="238" t="s">
        <v>604</v>
      </c>
      <c r="N205" s="244">
        <v>43244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5">
        <v>45</v>
      </c>
      <c r="B206" s="236">
        <v>42367</v>
      </c>
      <c r="C206" s="236"/>
      <c r="D206" s="237" t="s">
        <v>797</v>
      </c>
      <c r="E206" s="238" t="s">
        <v>597</v>
      </c>
      <c r="F206" s="239">
        <v>465</v>
      </c>
      <c r="G206" s="238"/>
      <c r="H206" s="238">
        <v>540</v>
      </c>
      <c r="I206" s="240">
        <v>540</v>
      </c>
      <c r="J206" s="241" t="s">
        <v>791</v>
      </c>
      <c r="K206" s="242">
        <f t="shared" si="78"/>
        <v>75</v>
      </c>
      <c r="L206" s="243">
        <f t="shared" si="79"/>
        <v>0.16129032258064516</v>
      </c>
      <c r="M206" s="238" t="s">
        <v>604</v>
      </c>
      <c r="N206" s="244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5">
        <v>46</v>
      </c>
      <c r="B207" s="236">
        <v>42380</v>
      </c>
      <c r="C207" s="236"/>
      <c r="D207" s="237" t="s">
        <v>406</v>
      </c>
      <c r="E207" s="238" t="s">
        <v>623</v>
      </c>
      <c r="F207" s="239">
        <v>81</v>
      </c>
      <c r="G207" s="238"/>
      <c r="H207" s="238">
        <v>110</v>
      </c>
      <c r="I207" s="240">
        <v>110</v>
      </c>
      <c r="J207" s="241" t="s">
        <v>791</v>
      </c>
      <c r="K207" s="242">
        <f t="shared" si="78"/>
        <v>29</v>
      </c>
      <c r="L207" s="243">
        <f t="shared" si="79"/>
        <v>0.35802469135802467</v>
      </c>
      <c r="M207" s="238" t="s">
        <v>604</v>
      </c>
      <c r="N207" s="244">
        <v>42745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5">
        <v>47</v>
      </c>
      <c r="B208" s="236">
        <v>42382</v>
      </c>
      <c r="C208" s="236"/>
      <c r="D208" s="237" t="s">
        <v>798</v>
      </c>
      <c r="E208" s="238" t="s">
        <v>623</v>
      </c>
      <c r="F208" s="239">
        <v>417.5</v>
      </c>
      <c r="G208" s="238"/>
      <c r="H208" s="238">
        <v>547</v>
      </c>
      <c r="I208" s="240">
        <v>535</v>
      </c>
      <c r="J208" s="241" t="s">
        <v>791</v>
      </c>
      <c r="K208" s="242">
        <f t="shared" si="78"/>
        <v>129.5</v>
      </c>
      <c r="L208" s="243">
        <f t="shared" si="79"/>
        <v>0.31017964071856285</v>
      </c>
      <c r="M208" s="238" t="s">
        <v>604</v>
      </c>
      <c r="N208" s="244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5">
        <v>48</v>
      </c>
      <c r="B209" s="236">
        <v>42408</v>
      </c>
      <c r="C209" s="236"/>
      <c r="D209" s="237" t="s">
        <v>799</v>
      </c>
      <c r="E209" s="238" t="s">
        <v>597</v>
      </c>
      <c r="F209" s="239">
        <v>650</v>
      </c>
      <c r="G209" s="238"/>
      <c r="H209" s="238">
        <v>800</v>
      </c>
      <c r="I209" s="240">
        <v>800</v>
      </c>
      <c r="J209" s="241" t="s">
        <v>791</v>
      </c>
      <c r="K209" s="242">
        <f t="shared" si="78"/>
        <v>150</v>
      </c>
      <c r="L209" s="243">
        <f t="shared" si="79"/>
        <v>0.23076923076923078</v>
      </c>
      <c r="M209" s="238" t="s">
        <v>604</v>
      </c>
      <c r="N209" s="244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5">
        <v>49</v>
      </c>
      <c r="B210" s="236">
        <v>42433</v>
      </c>
      <c r="C210" s="236"/>
      <c r="D210" s="237" t="s">
        <v>238</v>
      </c>
      <c r="E210" s="238" t="s">
        <v>597</v>
      </c>
      <c r="F210" s="239">
        <v>437.5</v>
      </c>
      <c r="G210" s="238"/>
      <c r="H210" s="238">
        <v>504.5</v>
      </c>
      <c r="I210" s="240">
        <v>522</v>
      </c>
      <c r="J210" s="241" t="s">
        <v>800</v>
      </c>
      <c r="K210" s="242">
        <f t="shared" si="78"/>
        <v>67</v>
      </c>
      <c r="L210" s="243">
        <f t="shared" si="79"/>
        <v>0.15314285714285714</v>
      </c>
      <c r="M210" s="238" t="s">
        <v>604</v>
      </c>
      <c r="N210" s="244">
        <v>42480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5">
        <v>50</v>
      </c>
      <c r="B211" s="236">
        <v>42438</v>
      </c>
      <c r="C211" s="236"/>
      <c r="D211" s="237" t="s">
        <v>801</v>
      </c>
      <c r="E211" s="238" t="s">
        <v>597</v>
      </c>
      <c r="F211" s="239">
        <v>189.5</v>
      </c>
      <c r="G211" s="238"/>
      <c r="H211" s="238">
        <v>218</v>
      </c>
      <c r="I211" s="240">
        <v>218</v>
      </c>
      <c r="J211" s="241" t="s">
        <v>791</v>
      </c>
      <c r="K211" s="242">
        <f t="shared" si="78"/>
        <v>28.5</v>
      </c>
      <c r="L211" s="243">
        <f t="shared" si="79"/>
        <v>0.15039577836411611</v>
      </c>
      <c r="M211" s="238" t="s">
        <v>604</v>
      </c>
      <c r="N211" s="244">
        <v>43034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5">
        <v>51</v>
      </c>
      <c r="B212" s="246">
        <v>42471</v>
      </c>
      <c r="C212" s="246"/>
      <c r="D212" s="254" t="s">
        <v>802</v>
      </c>
      <c r="E212" s="249" t="s">
        <v>597</v>
      </c>
      <c r="F212" s="249">
        <v>36.5</v>
      </c>
      <c r="G212" s="250"/>
      <c r="H212" s="250">
        <v>15.85</v>
      </c>
      <c r="I212" s="250">
        <v>60</v>
      </c>
      <c r="J212" s="251" t="s">
        <v>803</v>
      </c>
      <c r="K212" s="252">
        <f t="shared" si="78"/>
        <v>-20.65</v>
      </c>
      <c r="L212" s="253">
        <f t="shared" si="79"/>
        <v>-0.5657534246575342</v>
      </c>
      <c r="M212" s="249" t="s">
        <v>628</v>
      </c>
      <c r="N212" s="257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5">
        <v>52</v>
      </c>
      <c r="B213" s="236">
        <v>42472</v>
      </c>
      <c r="C213" s="236"/>
      <c r="D213" s="237" t="s">
        <v>804</v>
      </c>
      <c r="E213" s="238" t="s">
        <v>597</v>
      </c>
      <c r="F213" s="239">
        <v>93</v>
      </c>
      <c r="G213" s="238"/>
      <c r="H213" s="238">
        <v>149</v>
      </c>
      <c r="I213" s="240">
        <v>140</v>
      </c>
      <c r="J213" s="241" t="s">
        <v>805</v>
      </c>
      <c r="K213" s="242">
        <f t="shared" si="78"/>
        <v>56</v>
      </c>
      <c r="L213" s="243">
        <f t="shared" si="79"/>
        <v>0.60215053763440862</v>
      </c>
      <c r="M213" s="238" t="s">
        <v>604</v>
      </c>
      <c r="N213" s="244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5">
        <v>53</v>
      </c>
      <c r="B214" s="236">
        <v>42472</v>
      </c>
      <c r="C214" s="236"/>
      <c r="D214" s="237" t="s">
        <v>806</v>
      </c>
      <c r="E214" s="238" t="s">
        <v>597</v>
      </c>
      <c r="F214" s="239">
        <v>130</v>
      </c>
      <c r="G214" s="238"/>
      <c r="H214" s="238">
        <v>150</v>
      </c>
      <c r="I214" s="240" t="s">
        <v>807</v>
      </c>
      <c r="J214" s="241" t="s">
        <v>791</v>
      </c>
      <c r="K214" s="242">
        <f t="shared" si="78"/>
        <v>20</v>
      </c>
      <c r="L214" s="243">
        <f t="shared" si="79"/>
        <v>0.15384615384615385</v>
      </c>
      <c r="M214" s="238" t="s">
        <v>604</v>
      </c>
      <c r="N214" s="244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5">
        <v>54</v>
      </c>
      <c r="B215" s="236">
        <v>42473</v>
      </c>
      <c r="C215" s="236"/>
      <c r="D215" s="237" t="s">
        <v>808</v>
      </c>
      <c r="E215" s="238" t="s">
        <v>597</v>
      </c>
      <c r="F215" s="239">
        <v>196</v>
      </c>
      <c r="G215" s="238"/>
      <c r="H215" s="238">
        <v>299</v>
      </c>
      <c r="I215" s="240">
        <v>299</v>
      </c>
      <c r="J215" s="241" t="s">
        <v>791</v>
      </c>
      <c r="K215" s="242">
        <v>103</v>
      </c>
      <c r="L215" s="243">
        <v>0.52551020408163296</v>
      </c>
      <c r="M215" s="238" t="s">
        <v>604</v>
      </c>
      <c r="N215" s="244">
        <v>42620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5">
        <v>55</v>
      </c>
      <c r="B216" s="236">
        <v>42473</v>
      </c>
      <c r="C216" s="236"/>
      <c r="D216" s="237" t="s">
        <v>809</v>
      </c>
      <c r="E216" s="238" t="s">
        <v>597</v>
      </c>
      <c r="F216" s="239">
        <v>88</v>
      </c>
      <c r="G216" s="238"/>
      <c r="H216" s="238">
        <v>103</v>
      </c>
      <c r="I216" s="240">
        <v>103</v>
      </c>
      <c r="J216" s="241" t="s">
        <v>791</v>
      </c>
      <c r="K216" s="242">
        <v>15</v>
      </c>
      <c r="L216" s="243">
        <v>0.170454545454545</v>
      </c>
      <c r="M216" s="238" t="s">
        <v>604</v>
      </c>
      <c r="N216" s="244">
        <v>42530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5">
        <v>56</v>
      </c>
      <c r="B217" s="236">
        <v>42492</v>
      </c>
      <c r="C217" s="236"/>
      <c r="D217" s="237" t="s">
        <v>810</v>
      </c>
      <c r="E217" s="238" t="s">
        <v>597</v>
      </c>
      <c r="F217" s="239">
        <v>127.5</v>
      </c>
      <c r="G217" s="238"/>
      <c r="H217" s="238">
        <v>148</v>
      </c>
      <c r="I217" s="240" t="s">
        <v>811</v>
      </c>
      <c r="J217" s="241" t="s">
        <v>791</v>
      </c>
      <c r="K217" s="242">
        <f t="shared" ref="K217:K221" si="80">H217-F217</f>
        <v>20.5</v>
      </c>
      <c r="L217" s="243">
        <f t="shared" ref="L217:L221" si="81">K217/F217</f>
        <v>0.16078431372549021</v>
      </c>
      <c r="M217" s="238" t="s">
        <v>604</v>
      </c>
      <c r="N217" s="244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5">
        <v>57</v>
      </c>
      <c r="B218" s="236">
        <v>42493</v>
      </c>
      <c r="C218" s="236"/>
      <c r="D218" s="237" t="s">
        <v>812</v>
      </c>
      <c r="E218" s="238" t="s">
        <v>597</v>
      </c>
      <c r="F218" s="239">
        <v>675</v>
      </c>
      <c r="G218" s="238"/>
      <c r="H218" s="238">
        <v>815</v>
      </c>
      <c r="I218" s="240" t="s">
        <v>813</v>
      </c>
      <c r="J218" s="241" t="s">
        <v>791</v>
      </c>
      <c r="K218" s="242">
        <f t="shared" si="80"/>
        <v>140</v>
      </c>
      <c r="L218" s="243">
        <f t="shared" si="81"/>
        <v>0.2074074074074074</v>
      </c>
      <c r="M218" s="238" t="s">
        <v>604</v>
      </c>
      <c r="N218" s="244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5">
        <v>58</v>
      </c>
      <c r="B219" s="246">
        <v>42522</v>
      </c>
      <c r="C219" s="246"/>
      <c r="D219" s="247" t="s">
        <v>814</v>
      </c>
      <c r="E219" s="248" t="s">
        <v>597</v>
      </c>
      <c r="F219" s="249">
        <v>500</v>
      </c>
      <c r="G219" s="249"/>
      <c r="H219" s="250">
        <v>232.5</v>
      </c>
      <c r="I219" s="250" t="s">
        <v>815</v>
      </c>
      <c r="J219" s="251" t="s">
        <v>816</v>
      </c>
      <c r="K219" s="252">
        <f t="shared" si="80"/>
        <v>-267.5</v>
      </c>
      <c r="L219" s="253">
        <f t="shared" si="81"/>
        <v>-0.53500000000000003</v>
      </c>
      <c r="M219" s="249" t="s">
        <v>628</v>
      </c>
      <c r="N219" s="246">
        <v>43735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5">
        <v>59</v>
      </c>
      <c r="B220" s="236">
        <v>42527</v>
      </c>
      <c r="C220" s="236"/>
      <c r="D220" s="237" t="s">
        <v>545</v>
      </c>
      <c r="E220" s="238" t="s">
        <v>597</v>
      </c>
      <c r="F220" s="239">
        <v>110</v>
      </c>
      <c r="G220" s="238"/>
      <c r="H220" s="238">
        <v>126.5</v>
      </c>
      <c r="I220" s="240">
        <v>125</v>
      </c>
      <c r="J220" s="241" t="s">
        <v>743</v>
      </c>
      <c r="K220" s="242">
        <f t="shared" si="80"/>
        <v>16.5</v>
      </c>
      <c r="L220" s="243">
        <f t="shared" si="81"/>
        <v>0.15</v>
      </c>
      <c r="M220" s="238" t="s">
        <v>604</v>
      </c>
      <c r="N220" s="244">
        <v>42552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60</v>
      </c>
      <c r="B221" s="236">
        <v>42538</v>
      </c>
      <c r="C221" s="236"/>
      <c r="D221" s="237" t="s">
        <v>817</v>
      </c>
      <c r="E221" s="238" t="s">
        <v>597</v>
      </c>
      <c r="F221" s="239">
        <v>44</v>
      </c>
      <c r="G221" s="238"/>
      <c r="H221" s="238">
        <v>69.5</v>
      </c>
      <c r="I221" s="240">
        <v>69.5</v>
      </c>
      <c r="J221" s="241" t="s">
        <v>818</v>
      </c>
      <c r="K221" s="242">
        <f t="shared" si="80"/>
        <v>25.5</v>
      </c>
      <c r="L221" s="243">
        <f t="shared" si="81"/>
        <v>0.57954545454545459</v>
      </c>
      <c r="M221" s="238" t="s">
        <v>604</v>
      </c>
      <c r="N221" s="244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5">
        <v>61</v>
      </c>
      <c r="B222" s="236">
        <v>42549</v>
      </c>
      <c r="C222" s="236"/>
      <c r="D222" s="237" t="s">
        <v>819</v>
      </c>
      <c r="E222" s="238" t="s">
        <v>597</v>
      </c>
      <c r="F222" s="239">
        <v>262.5</v>
      </c>
      <c r="G222" s="238"/>
      <c r="H222" s="238">
        <v>340</v>
      </c>
      <c r="I222" s="240">
        <v>333</v>
      </c>
      <c r="J222" s="241" t="s">
        <v>820</v>
      </c>
      <c r="K222" s="242">
        <v>77.5</v>
      </c>
      <c r="L222" s="243">
        <v>0.29523809523809502</v>
      </c>
      <c r="M222" s="238" t="s">
        <v>604</v>
      </c>
      <c r="N222" s="244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5">
        <v>62</v>
      </c>
      <c r="B223" s="236">
        <v>42549</v>
      </c>
      <c r="C223" s="236"/>
      <c r="D223" s="237" t="s">
        <v>821</v>
      </c>
      <c r="E223" s="238" t="s">
        <v>597</v>
      </c>
      <c r="F223" s="239">
        <v>840</v>
      </c>
      <c r="G223" s="238"/>
      <c r="H223" s="238">
        <v>1230</v>
      </c>
      <c r="I223" s="240">
        <v>1230</v>
      </c>
      <c r="J223" s="241" t="s">
        <v>791</v>
      </c>
      <c r="K223" s="242">
        <v>390</v>
      </c>
      <c r="L223" s="243">
        <v>0.46428571428571402</v>
      </c>
      <c r="M223" s="238" t="s">
        <v>604</v>
      </c>
      <c r="N223" s="244">
        <v>42649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58">
        <v>63</v>
      </c>
      <c r="B224" s="259">
        <v>42556</v>
      </c>
      <c r="C224" s="259"/>
      <c r="D224" s="260" t="s">
        <v>822</v>
      </c>
      <c r="E224" s="261" t="s">
        <v>597</v>
      </c>
      <c r="F224" s="261">
        <v>395</v>
      </c>
      <c r="G224" s="262"/>
      <c r="H224" s="262">
        <f>(468.5+342.5)/2</f>
        <v>405.5</v>
      </c>
      <c r="I224" s="262">
        <v>510</v>
      </c>
      <c r="J224" s="263" t="s">
        <v>823</v>
      </c>
      <c r="K224" s="264">
        <f t="shared" ref="K224:K230" si="82">H224-F224</f>
        <v>10.5</v>
      </c>
      <c r="L224" s="265">
        <f t="shared" ref="L224:L230" si="83">K224/F224</f>
        <v>2.6582278481012658E-2</v>
      </c>
      <c r="M224" s="261" t="s">
        <v>665</v>
      </c>
      <c r="N224" s="259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5">
        <v>64</v>
      </c>
      <c r="B225" s="246">
        <v>42584</v>
      </c>
      <c r="C225" s="246"/>
      <c r="D225" s="247" t="s">
        <v>824</v>
      </c>
      <c r="E225" s="248" t="s">
        <v>623</v>
      </c>
      <c r="F225" s="249">
        <f>169.5-12.8</f>
        <v>156.69999999999999</v>
      </c>
      <c r="G225" s="249"/>
      <c r="H225" s="250">
        <v>77</v>
      </c>
      <c r="I225" s="250" t="s">
        <v>825</v>
      </c>
      <c r="J225" s="251" t="s">
        <v>826</v>
      </c>
      <c r="K225" s="252">
        <f t="shared" si="82"/>
        <v>-79.699999999999989</v>
      </c>
      <c r="L225" s="253">
        <f t="shared" si="83"/>
        <v>-0.50861518825781749</v>
      </c>
      <c r="M225" s="249" t="s">
        <v>628</v>
      </c>
      <c r="N225" s="246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5">
        <v>65</v>
      </c>
      <c r="B226" s="246">
        <v>42586</v>
      </c>
      <c r="C226" s="246"/>
      <c r="D226" s="247" t="s">
        <v>827</v>
      </c>
      <c r="E226" s="248" t="s">
        <v>597</v>
      </c>
      <c r="F226" s="249">
        <v>400</v>
      </c>
      <c r="G226" s="249"/>
      <c r="H226" s="250">
        <v>305</v>
      </c>
      <c r="I226" s="250">
        <v>475</v>
      </c>
      <c r="J226" s="251" t="s">
        <v>828</v>
      </c>
      <c r="K226" s="252">
        <f t="shared" si="82"/>
        <v>-95</v>
      </c>
      <c r="L226" s="253">
        <f t="shared" si="83"/>
        <v>-0.23749999999999999</v>
      </c>
      <c r="M226" s="249" t="s">
        <v>628</v>
      </c>
      <c r="N226" s="246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66</v>
      </c>
      <c r="B227" s="236">
        <v>42593</v>
      </c>
      <c r="C227" s="236"/>
      <c r="D227" s="237" t="s">
        <v>829</v>
      </c>
      <c r="E227" s="238" t="s">
        <v>597</v>
      </c>
      <c r="F227" s="239">
        <v>86.5</v>
      </c>
      <c r="G227" s="238"/>
      <c r="H227" s="238">
        <v>130</v>
      </c>
      <c r="I227" s="240">
        <v>130</v>
      </c>
      <c r="J227" s="241" t="s">
        <v>830</v>
      </c>
      <c r="K227" s="242">
        <f t="shared" si="82"/>
        <v>43.5</v>
      </c>
      <c r="L227" s="243">
        <f t="shared" si="83"/>
        <v>0.50289017341040465</v>
      </c>
      <c r="M227" s="238" t="s">
        <v>604</v>
      </c>
      <c r="N227" s="244">
        <v>43091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5">
        <v>67</v>
      </c>
      <c r="B228" s="246">
        <v>42600</v>
      </c>
      <c r="C228" s="246"/>
      <c r="D228" s="247" t="s">
        <v>122</v>
      </c>
      <c r="E228" s="248" t="s">
        <v>597</v>
      </c>
      <c r="F228" s="249">
        <v>133.5</v>
      </c>
      <c r="G228" s="249"/>
      <c r="H228" s="250">
        <v>126.5</v>
      </c>
      <c r="I228" s="250">
        <v>178</v>
      </c>
      <c r="J228" s="251" t="s">
        <v>831</v>
      </c>
      <c r="K228" s="252">
        <f t="shared" si="82"/>
        <v>-7</v>
      </c>
      <c r="L228" s="253">
        <f t="shared" si="83"/>
        <v>-5.2434456928838954E-2</v>
      </c>
      <c r="M228" s="249" t="s">
        <v>628</v>
      </c>
      <c r="N228" s="246">
        <v>42615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5">
        <v>68</v>
      </c>
      <c r="B229" s="236">
        <v>42613</v>
      </c>
      <c r="C229" s="236"/>
      <c r="D229" s="237" t="s">
        <v>832</v>
      </c>
      <c r="E229" s="238" t="s">
        <v>597</v>
      </c>
      <c r="F229" s="239">
        <v>560</v>
      </c>
      <c r="G229" s="238"/>
      <c r="H229" s="238">
        <v>725</v>
      </c>
      <c r="I229" s="240">
        <v>725</v>
      </c>
      <c r="J229" s="241" t="s">
        <v>737</v>
      </c>
      <c r="K229" s="242">
        <f t="shared" si="82"/>
        <v>165</v>
      </c>
      <c r="L229" s="243">
        <f t="shared" si="83"/>
        <v>0.29464285714285715</v>
      </c>
      <c r="M229" s="238" t="s">
        <v>604</v>
      </c>
      <c r="N229" s="244">
        <v>42456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69</v>
      </c>
      <c r="B230" s="236">
        <v>42614</v>
      </c>
      <c r="C230" s="236"/>
      <c r="D230" s="237" t="s">
        <v>833</v>
      </c>
      <c r="E230" s="238" t="s">
        <v>597</v>
      </c>
      <c r="F230" s="239">
        <v>160.5</v>
      </c>
      <c r="G230" s="238"/>
      <c r="H230" s="238">
        <v>210</v>
      </c>
      <c r="I230" s="240">
        <v>210</v>
      </c>
      <c r="J230" s="241" t="s">
        <v>737</v>
      </c>
      <c r="K230" s="242">
        <f t="shared" si="82"/>
        <v>49.5</v>
      </c>
      <c r="L230" s="243">
        <f t="shared" si="83"/>
        <v>0.30841121495327101</v>
      </c>
      <c r="M230" s="238" t="s">
        <v>604</v>
      </c>
      <c r="N230" s="244">
        <v>42871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70</v>
      </c>
      <c r="B231" s="236">
        <v>42646</v>
      </c>
      <c r="C231" s="236"/>
      <c r="D231" s="237" t="s">
        <v>418</v>
      </c>
      <c r="E231" s="238" t="s">
        <v>597</v>
      </c>
      <c r="F231" s="239">
        <v>430</v>
      </c>
      <c r="G231" s="238"/>
      <c r="H231" s="238">
        <v>596</v>
      </c>
      <c r="I231" s="240">
        <v>575</v>
      </c>
      <c r="J231" s="241" t="s">
        <v>834</v>
      </c>
      <c r="K231" s="242">
        <v>166</v>
      </c>
      <c r="L231" s="243">
        <v>0.38604651162790699</v>
      </c>
      <c r="M231" s="238" t="s">
        <v>604</v>
      </c>
      <c r="N231" s="244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5">
        <v>71</v>
      </c>
      <c r="B232" s="236">
        <v>42657</v>
      </c>
      <c r="C232" s="236"/>
      <c r="D232" s="237" t="s">
        <v>835</v>
      </c>
      <c r="E232" s="238" t="s">
        <v>597</v>
      </c>
      <c r="F232" s="239">
        <v>280</v>
      </c>
      <c r="G232" s="238"/>
      <c r="H232" s="238">
        <v>345</v>
      </c>
      <c r="I232" s="240">
        <v>345</v>
      </c>
      <c r="J232" s="241" t="s">
        <v>737</v>
      </c>
      <c r="K232" s="242">
        <f t="shared" ref="K232:K237" si="84">H232-F232</f>
        <v>65</v>
      </c>
      <c r="L232" s="243">
        <f t="shared" ref="L232:L233" si="85">K232/F232</f>
        <v>0.23214285714285715</v>
      </c>
      <c r="M232" s="238" t="s">
        <v>604</v>
      </c>
      <c r="N232" s="244">
        <v>42814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5">
        <v>72</v>
      </c>
      <c r="B233" s="236">
        <v>42657</v>
      </c>
      <c r="C233" s="236"/>
      <c r="D233" s="237" t="s">
        <v>836</v>
      </c>
      <c r="E233" s="238" t="s">
        <v>597</v>
      </c>
      <c r="F233" s="239">
        <v>245</v>
      </c>
      <c r="G233" s="238"/>
      <c r="H233" s="238">
        <v>325.5</v>
      </c>
      <c r="I233" s="240">
        <v>330</v>
      </c>
      <c r="J233" s="241" t="s">
        <v>837</v>
      </c>
      <c r="K233" s="242">
        <f t="shared" si="84"/>
        <v>80.5</v>
      </c>
      <c r="L233" s="243">
        <f t="shared" si="85"/>
        <v>0.32857142857142857</v>
      </c>
      <c r="M233" s="238" t="s">
        <v>604</v>
      </c>
      <c r="N233" s="244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5">
        <v>73</v>
      </c>
      <c r="B234" s="236">
        <v>42660</v>
      </c>
      <c r="C234" s="236"/>
      <c r="D234" s="237" t="s">
        <v>838</v>
      </c>
      <c r="E234" s="238" t="s">
        <v>597</v>
      </c>
      <c r="F234" s="239">
        <v>125</v>
      </c>
      <c r="G234" s="238"/>
      <c r="H234" s="238">
        <v>160</v>
      </c>
      <c r="I234" s="240">
        <v>160</v>
      </c>
      <c r="J234" s="241" t="s">
        <v>791</v>
      </c>
      <c r="K234" s="242">
        <f t="shared" si="84"/>
        <v>35</v>
      </c>
      <c r="L234" s="243">
        <v>0.28000000000000003</v>
      </c>
      <c r="M234" s="238" t="s">
        <v>604</v>
      </c>
      <c r="N234" s="244">
        <v>42803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74</v>
      </c>
      <c r="B235" s="236">
        <v>42660</v>
      </c>
      <c r="C235" s="236"/>
      <c r="D235" s="237" t="s">
        <v>839</v>
      </c>
      <c r="E235" s="238" t="s">
        <v>597</v>
      </c>
      <c r="F235" s="239">
        <v>114</v>
      </c>
      <c r="G235" s="238"/>
      <c r="H235" s="238">
        <v>145</v>
      </c>
      <c r="I235" s="240">
        <v>145</v>
      </c>
      <c r="J235" s="241" t="s">
        <v>791</v>
      </c>
      <c r="K235" s="242">
        <f t="shared" si="84"/>
        <v>31</v>
      </c>
      <c r="L235" s="243">
        <f t="shared" ref="L235:L237" si="86">K235/F235</f>
        <v>0.27192982456140352</v>
      </c>
      <c r="M235" s="238" t="s">
        <v>604</v>
      </c>
      <c r="N235" s="244">
        <v>42859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75</v>
      </c>
      <c r="B236" s="236">
        <v>42660</v>
      </c>
      <c r="C236" s="236"/>
      <c r="D236" s="237" t="s">
        <v>840</v>
      </c>
      <c r="E236" s="238" t="s">
        <v>597</v>
      </c>
      <c r="F236" s="239">
        <v>212</v>
      </c>
      <c r="G236" s="238"/>
      <c r="H236" s="238">
        <v>280</v>
      </c>
      <c r="I236" s="240">
        <v>276</v>
      </c>
      <c r="J236" s="241" t="s">
        <v>841</v>
      </c>
      <c r="K236" s="242">
        <f t="shared" si="84"/>
        <v>68</v>
      </c>
      <c r="L236" s="243">
        <f t="shared" si="86"/>
        <v>0.32075471698113206</v>
      </c>
      <c r="M236" s="238" t="s">
        <v>604</v>
      </c>
      <c r="N236" s="244">
        <v>42858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76</v>
      </c>
      <c r="B237" s="236">
        <v>42678</v>
      </c>
      <c r="C237" s="236"/>
      <c r="D237" s="237" t="s">
        <v>467</v>
      </c>
      <c r="E237" s="238" t="s">
        <v>597</v>
      </c>
      <c r="F237" s="239">
        <v>155</v>
      </c>
      <c r="G237" s="238"/>
      <c r="H237" s="238">
        <v>210</v>
      </c>
      <c r="I237" s="240">
        <v>210</v>
      </c>
      <c r="J237" s="241" t="s">
        <v>842</v>
      </c>
      <c r="K237" s="242">
        <f t="shared" si="84"/>
        <v>55</v>
      </c>
      <c r="L237" s="243">
        <f t="shared" si="86"/>
        <v>0.35483870967741937</v>
      </c>
      <c r="M237" s="238" t="s">
        <v>604</v>
      </c>
      <c r="N237" s="244">
        <v>42944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5">
        <v>77</v>
      </c>
      <c r="B238" s="246">
        <v>42710</v>
      </c>
      <c r="C238" s="246"/>
      <c r="D238" s="247" t="s">
        <v>843</v>
      </c>
      <c r="E238" s="248" t="s">
        <v>597</v>
      </c>
      <c r="F238" s="249">
        <v>150.5</v>
      </c>
      <c r="G238" s="249"/>
      <c r="H238" s="250">
        <v>72.5</v>
      </c>
      <c r="I238" s="250">
        <v>174</v>
      </c>
      <c r="J238" s="251" t="s">
        <v>844</v>
      </c>
      <c r="K238" s="252">
        <v>-78</v>
      </c>
      <c r="L238" s="253">
        <v>-0.51827242524916906</v>
      </c>
      <c r="M238" s="249" t="s">
        <v>628</v>
      </c>
      <c r="N238" s="246">
        <v>43333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78</v>
      </c>
      <c r="B239" s="236">
        <v>42712</v>
      </c>
      <c r="C239" s="236"/>
      <c r="D239" s="237" t="s">
        <v>845</v>
      </c>
      <c r="E239" s="238" t="s">
        <v>597</v>
      </c>
      <c r="F239" s="239">
        <v>380</v>
      </c>
      <c r="G239" s="238"/>
      <c r="H239" s="238">
        <v>478</v>
      </c>
      <c r="I239" s="240">
        <v>468</v>
      </c>
      <c r="J239" s="241" t="s">
        <v>791</v>
      </c>
      <c r="K239" s="242">
        <f t="shared" ref="K239:K241" si="87">H239-F239</f>
        <v>98</v>
      </c>
      <c r="L239" s="243">
        <f t="shared" ref="L239:L241" si="88">K239/F239</f>
        <v>0.25789473684210529</v>
      </c>
      <c r="M239" s="238" t="s">
        <v>604</v>
      </c>
      <c r="N239" s="244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79</v>
      </c>
      <c r="B240" s="236">
        <v>42734</v>
      </c>
      <c r="C240" s="236"/>
      <c r="D240" s="237" t="s">
        <v>121</v>
      </c>
      <c r="E240" s="238" t="s">
        <v>597</v>
      </c>
      <c r="F240" s="239">
        <v>305</v>
      </c>
      <c r="G240" s="238"/>
      <c r="H240" s="238">
        <v>375</v>
      </c>
      <c r="I240" s="240">
        <v>375</v>
      </c>
      <c r="J240" s="241" t="s">
        <v>791</v>
      </c>
      <c r="K240" s="242">
        <f t="shared" si="87"/>
        <v>70</v>
      </c>
      <c r="L240" s="243">
        <f t="shared" si="88"/>
        <v>0.22950819672131148</v>
      </c>
      <c r="M240" s="238" t="s">
        <v>604</v>
      </c>
      <c r="N240" s="244">
        <v>42768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80</v>
      </c>
      <c r="B241" s="236">
        <v>42739</v>
      </c>
      <c r="C241" s="236"/>
      <c r="D241" s="237" t="s">
        <v>104</v>
      </c>
      <c r="E241" s="238" t="s">
        <v>597</v>
      </c>
      <c r="F241" s="239">
        <v>99.5</v>
      </c>
      <c r="G241" s="238"/>
      <c r="H241" s="238">
        <v>158</v>
      </c>
      <c r="I241" s="240">
        <v>158</v>
      </c>
      <c r="J241" s="241" t="s">
        <v>791</v>
      </c>
      <c r="K241" s="242">
        <f t="shared" si="87"/>
        <v>58.5</v>
      </c>
      <c r="L241" s="243">
        <f t="shared" si="88"/>
        <v>0.5879396984924623</v>
      </c>
      <c r="M241" s="238" t="s">
        <v>604</v>
      </c>
      <c r="N241" s="244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81</v>
      </c>
      <c r="B242" s="236">
        <v>42739</v>
      </c>
      <c r="C242" s="236"/>
      <c r="D242" s="237" t="s">
        <v>104</v>
      </c>
      <c r="E242" s="238" t="s">
        <v>597</v>
      </c>
      <c r="F242" s="239">
        <v>99.5</v>
      </c>
      <c r="G242" s="238"/>
      <c r="H242" s="238">
        <v>158</v>
      </c>
      <c r="I242" s="240">
        <v>158</v>
      </c>
      <c r="J242" s="241" t="s">
        <v>791</v>
      </c>
      <c r="K242" s="242">
        <v>58.5</v>
      </c>
      <c r="L242" s="243">
        <v>0.58793969849246197</v>
      </c>
      <c r="M242" s="238" t="s">
        <v>604</v>
      </c>
      <c r="N242" s="244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82</v>
      </c>
      <c r="B243" s="236">
        <v>42786</v>
      </c>
      <c r="C243" s="236"/>
      <c r="D243" s="237" t="s">
        <v>211</v>
      </c>
      <c r="E243" s="238" t="s">
        <v>597</v>
      </c>
      <c r="F243" s="239">
        <v>140.5</v>
      </c>
      <c r="G243" s="238"/>
      <c r="H243" s="238">
        <v>220</v>
      </c>
      <c r="I243" s="240">
        <v>220</v>
      </c>
      <c r="J243" s="241" t="s">
        <v>791</v>
      </c>
      <c r="K243" s="242">
        <f>H243-F243</f>
        <v>79.5</v>
      </c>
      <c r="L243" s="243">
        <f>K243/F243</f>
        <v>0.5658362989323843</v>
      </c>
      <c r="M243" s="238" t="s">
        <v>604</v>
      </c>
      <c r="N243" s="244">
        <v>42864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83</v>
      </c>
      <c r="B244" s="236">
        <v>42786</v>
      </c>
      <c r="C244" s="236"/>
      <c r="D244" s="237" t="s">
        <v>846</v>
      </c>
      <c r="E244" s="238" t="s">
        <v>597</v>
      </c>
      <c r="F244" s="239">
        <v>202.5</v>
      </c>
      <c r="G244" s="238"/>
      <c r="H244" s="238">
        <v>234</v>
      </c>
      <c r="I244" s="240">
        <v>234</v>
      </c>
      <c r="J244" s="241" t="s">
        <v>791</v>
      </c>
      <c r="K244" s="242">
        <v>31.5</v>
      </c>
      <c r="L244" s="243">
        <v>0.155555555555556</v>
      </c>
      <c r="M244" s="238" t="s">
        <v>604</v>
      </c>
      <c r="N244" s="244">
        <v>42836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84</v>
      </c>
      <c r="B245" s="236">
        <v>42818</v>
      </c>
      <c r="C245" s="236"/>
      <c r="D245" s="237" t="s">
        <v>847</v>
      </c>
      <c r="E245" s="238" t="s">
        <v>597</v>
      </c>
      <c r="F245" s="239">
        <v>300.5</v>
      </c>
      <c r="G245" s="238"/>
      <c r="H245" s="238">
        <v>417.5</v>
      </c>
      <c r="I245" s="240">
        <v>420</v>
      </c>
      <c r="J245" s="241" t="s">
        <v>848</v>
      </c>
      <c r="K245" s="242">
        <f>H245-F245</f>
        <v>117</v>
      </c>
      <c r="L245" s="243">
        <f>K245/F245</f>
        <v>0.38935108153078202</v>
      </c>
      <c r="M245" s="238" t="s">
        <v>604</v>
      </c>
      <c r="N245" s="244">
        <v>43070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85</v>
      </c>
      <c r="B246" s="236">
        <v>42818</v>
      </c>
      <c r="C246" s="236"/>
      <c r="D246" s="237" t="s">
        <v>821</v>
      </c>
      <c r="E246" s="238" t="s">
        <v>597</v>
      </c>
      <c r="F246" s="239">
        <v>850</v>
      </c>
      <c r="G246" s="238"/>
      <c r="H246" s="238">
        <v>1042.5</v>
      </c>
      <c r="I246" s="240">
        <v>1023</v>
      </c>
      <c r="J246" s="241" t="s">
        <v>849</v>
      </c>
      <c r="K246" s="242">
        <v>192.5</v>
      </c>
      <c r="L246" s="243">
        <v>0.22647058823529401</v>
      </c>
      <c r="M246" s="238" t="s">
        <v>604</v>
      </c>
      <c r="N246" s="244">
        <v>42830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86</v>
      </c>
      <c r="B247" s="236">
        <v>42830</v>
      </c>
      <c r="C247" s="236"/>
      <c r="D247" s="237" t="s">
        <v>498</v>
      </c>
      <c r="E247" s="238" t="s">
        <v>597</v>
      </c>
      <c r="F247" s="239">
        <v>785</v>
      </c>
      <c r="G247" s="238"/>
      <c r="H247" s="238">
        <v>930</v>
      </c>
      <c r="I247" s="240">
        <v>920</v>
      </c>
      <c r="J247" s="241" t="s">
        <v>850</v>
      </c>
      <c r="K247" s="242">
        <f>H247-F247</f>
        <v>145</v>
      </c>
      <c r="L247" s="243">
        <f>K247/F247</f>
        <v>0.18471337579617833</v>
      </c>
      <c r="M247" s="238" t="s">
        <v>604</v>
      </c>
      <c r="N247" s="244">
        <v>42976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5">
        <v>87</v>
      </c>
      <c r="B248" s="246">
        <v>42831</v>
      </c>
      <c r="C248" s="246"/>
      <c r="D248" s="247" t="s">
        <v>851</v>
      </c>
      <c r="E248" s="248" t="s">
        <v>597</v>
      </c>
      <c r="F248" s="249">
        <v>40</v>
      </c>
      <c r="G248" s="249"/>
      <c r="H248" s="250">
        <v>13.1</v>
      </c>
      <c r="I248" s="250">
        <v>60</v>
      </c>
      <c r="J248" s="251" t="s">
        <v>852</v>
      </c>
      <c r="K248" s="252">
        <v>-26.9</v>
      </c>
      <c r="L248" s="253">
        <v>-0.67249999999999999</v>
      </c>
      <c r="M248" s="249" t="s">
        <v>628</v>
      </c>
      <c r="N248" s="246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88</v>
      </c>
      <c r="B249" s="236">
        <v>42837</v>
      </c>
      <c r="C249" s="236"/>
      <c r="D249" s="237" t="s">
        <v>102</v>
      </c>
      <c r="E249" s="238" t="s">
        <v>597</v>
      </c>
      <c r="F249" s="239">
        <v>289.5</v>
      </c>
      <c r="G249" s="238"/>
      <c r="H249" s="238">
        <v>354</v>
      </c>
      <c r="I249" s="240">
        <v>360</v>
      </c>
      <c r="J249" s="241" t="s">
        <v>853</v>
      </c>
      <c r="K249" s="242">
        <f t="shared" ref="K249:K257" si="89">H249-F249</f>
        <v>64.5</v>
      </c>
      <c r="L249" s="243">
        <f t="shared" ref="L249:L257" si="90">K249/F249</f>
        <v>0.22279792746113988</v>
      </c>
      <c r="M249" s="238" t="s">
        <v>604</v>
      </c>
      <c r="N249" s="244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89</v>
      </c>
      <c r="B250" s="236">
        <v>42845</v>
      </c>
      <c r="C250" s="236"/>
      <c r="D250" s="237" t="s">
        <v>438</v>
      </c>
      <c r="E250" s="238" t="s">
        <v>597</v>
      </c>
      <c r="F250" s="239">
        <v>700</v>
      </c>
      <c r="G250" s="238"/>
      <c r="H250" s="238">
        <v>840</v>
      </c>
      <c r="I250" s="240">
        <v>840</v>
      </c>
      <c r="J250" s="241" t="s">
        <v>854</v>
      </c>
      <c r="K250" s="242">
        <f t="shared" si="89"/>
        <v>140</v>
      </c>
      <c r="L250" s="243">
        <f t="shared" si="90"/>
        <v>0.2</v>
      </c>
      <c r="M250" s="238" t="s">
        <v>604</v>
      </c>
      <c r="N250" s="244">
        <v>42893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90</v>
      </c>
      <c r="B251" s="236">
        <v>42887</v>
      </c>
      <c r="C251" s="236"/>
      <c r="D251" s="237" t="s">
        <v>855</v>
      </c>
      <c r="E251" s="238" t="s">
        <v>597</v>
      </c>
      <c r="F251" s="239">
        <v>130</v>
      </c>
      <c r="G251" s="238"/>
      <c r="H251" s="238">
        <v>144.25</v>
      </c>
      <c r="I251" s="240">
        <v>170</v>
      </c>
      <c r="J251" s="241" t="s">
        <v>856</v>
      </c>
      <c r="K251" s="242">
        <f t="shared" si="89"/>
        <v>14.25</v>
      </c>
      <c r="L251" s="243">
        <f t="shared" si="90"/>
        <v>0.10961538461538461</v>
      </c>
      <c r="M251" s="238" t="s">
        <v>604</v>
      </c>
      <c r="N251" s="244">
        <v>43675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91</v>
      </c>
      <c r="B252" s="236">
        <v>42901</v>
      </c>
      <c r="C252" s="236"/>
      <c r="D252" s="237" t="s">
        <v>857</v>
      </c>
      <c r="E252" s="238" t="s">
        <v>597</v>
      </c>
      <c r="F252" s="239">
        <v>214.5</v>
      </c>
      <c r="G252" s="238"/>
      <c r="H252" s="238">
        <v>262</v>
      </c>
      <c r="I252" s="240">
        <v>262</v>
      </c>
      <c r="J252" s="241" t="s">
        <v>699</v>
      </c>
      <c r="K252" s="242">
        <f t="shared" si="89"/>
        <v>47.5</v>
      </c>
      <c r="L252" s="243">
        <f t="shared" si="90"/>
        <v>0.22144522144522144</v>
      </c>
      <c r="M252" s="238" t="s">
        <v>604</v>
      </c>
      <c r="N252" s="244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66">
        <v>92</v>
      </c>
      <c r="B253" s="267">
        <v>42933</v>
      </c>
      <c r="C253" s="267"/>
      <c r="D253" s="268" t="s">
        <v>858</v>
      </c>
      <c r="E253" s="269" t="s">
        <v>597</v>
      </c>
      <c r="F253" s="270">
        <v>370</v>
      </c>
      <c r="G253" s="269"/>
      <c r="H253" s="269">
        <v>447.5</v>
      </c>
      <c r="I253" s="271">
        <v>450</v>
      </c>
      <c r="J253" s="272" t="s">
        <v>791</v>
      </c>
      <c r="K253" s="242">
        <f t="shared" si="89"/>
        <v>77.5</v>
      </c>
      <c r="L253" s="273">
        <f t="shared" si="90"/>
        <v>0.20945945945945946</v>
      </c>
      <c r="M253" s="269" t="s">
        <v>604</v>
      </c>
      <c r="N253" s="274">
        <v>43035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66">
        <v>93</v>
      </c>
      <c r="B254" s="267">
        <v>42943</v>
      </c>
      <c r="C254" s="267"/>
      <c r="D254" s="268" t="s">
        <v>209</v>
      </c>
      <c r="E254" s="269" t="s">
        <v>597</v>
      </c>
      <c r="F254" s="270">
        <v>657.5</v>
      </c>
      <c r="G254" s="269"/>
      <c r="H254" s="269">
        <v>825</v>
      </c>
      <c r="I254" s="271">
        <v>820</v>
      </c>
      <c r="J254" s="272" t="s">
        <v>791</v>
      </c>
      <c r="K254" s="242">
        <f t="shared" si="89"/>
        <v>167.5</v>
      </c>
      <c r="L254" s="273">
        <f t="shared" si="90"/>
        <v>0.25475285171102663</v>
      </c>
      <c r="M254" s="269" t="s">
        <v>604</v>
      </c>
      <c r="N254" s="274">
        <v>43090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94</v>
      </c>
      <c r="B255" s="236">
        <v>42964</v>
      </c>
      <c r="C255" s="236"/>
      <c r="D255" s="237" t="s">
        <v>386</v>
      </c>
      <c r="E255" s="238" t="s">
        <v>597</v>
      </c>
      <c r="F255" s="239">
        <v>605</v>
      </c>
      <c r="G255" s="238"/>
      <c r="H255" s="238">
        <v>750</v>
      </c>
      <c r="I255" s="240">
        <v>750</v>
      </c>
      <c r="J255" s="241" t="s">
        <v>850</v>
      </c>
      <c r="K255" s="242">
        <f t="shared" si="89"/>
        <v>145</v>
      </c>
      <c r="L255" s="243">
        <f t="shared" si="90"/>
        <v>0.23966942148760331</v>
      </c>
      <c r="M255" s="238" t="s">
        <v>604</v>
      </c>
      <c r="N255" s="244">
        <v>43027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5">
        <v>95</v>
      </c>
      <c r="B256" s="246">
        <v>42979</v>
      </c>
      <c r="C256" s="246"/>
      <c r="D256" s="254" t="s">
        <v>859</v>
      </c>
      <c r="E256" s="249" t="s">
        <v>597</v>
      </c>
      <c r="F256" s="249">
        <v>255</v>
      </c>
      <c r="G256" s="250"/>
      <c r="H256" s="250">
        <v>217.25</v>
      </c>
      <c r="I256" s="250">
        <v>320</v>
      </c>
      <c r="J256" s="251" t="s">
        <v>860</v>
      </c>
      <c r="K256" s="252">
        <f t="shared" si="89"/>
        <v>-37.75</v>
      </c>
      <c r="L256" s="255">
        <f t="shared" si="90"/>
        <v>-0.14803921568627451</v>
      </c>
      <c r="M256" s="249" t="s">
        <v>628</v>
      </c>
      <c r="N256" s="246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5">
        <v>96</v>
      </c>
      <c r="B257" s="236">
        <v>42997</v>
      </c>
      <c r="C257" s="236"/>
      <c r="D257" s="237" t="s">
        <v>861</v>
      </c>
      <c r="E257" s="238" t="s">
        <v>597</v>
      </c>
      <c r="F257" s="239">
        <v>215</v>
      </c>
      <c r="G257" s="238"/>
      <c r="H257" s="238">
        <v>258</v>
      </c>
      <c r="I257" s="240">
        <v>258</v>
      </c>
      <c r="J257" s="241" t="s">
        <v>791</v>
      </c>
      <c r="K257" s="242">
        <f t="shared" si="89"/>
        <v>43</v>
      </c>
      <c r="L257" s="243">
        <f t="shared" si="90"/>
        <v>0.2</v>
      </c>
      <c r="M257" s="238" t="s">
        <v>604</v>
      </c>
      <c r="N257" s="244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97</v>
      </c>
      <c r="B258" s="236">
        <v>42997</v>
      </c>
      <c r="C258" s="236"/>
      <c r="D258" s="237" t="s">
        <v>861</v>
      </c>
      <c r="E258" s="238" t="s">
        <v>597</v>
      </c>
      <c r="F258" s="239">
        <v>215</v>
      </c>
      <c r="G258" s="238"/>
      <c r="H258" s="238">
        <v>258</v>
      </c>
      <c r="I258" s="240">
        <v>258</v>
      </c>
      <c r="J258" s="272" t="s">
        <v>791</v>
      </c>
      <c r="K258" s="242">
        <v>43</v>
      </c>
      <c r="L258" s="243">
        <v>0.2</v>
      </c>
      <c r="M258" s="238" t="s">
        <v>604</v>
      </c>
      <c r="N258" s="244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66">
        <v>98</v>
      </c>
      <c r="B259" s="267">
        <v>42998</v>
      </c>
      <c r="C259" s="267"/>
      <c r="D259" s="268" t="s">
        <v>862</v>
      </c>
      <c r="E259" s="269" t="s">
        <v>597</v>
      </c>
      <c r="F259" s="239">
        <v>75</v>
      </c>
      <c r="G259" s="269"/>
      <c r="H259" s="269">
        <v>90</v>
      </c>
      <c r="I259" s="271">
        <v>90</v>
      </c>
      <c r="J259" s="241" t="s">
        <v>863</v>
      </c>
      <c r="K259" s="242">
        <f t="shared" ref="K259:K264" si="91">H259-F259</f>
        <v>15</v>
      </c>
      <c r="L259" s="243">
        <f t="shared" ref="L259:L264" si="92">K259/F259</f>
        <v>0.2</v>
      </c>
      <c r="M259" s="238" t="s">
        <v>604</v>
      </c>
      <c r="N259" s="244">
        <v>43019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66">
        <v>99</v>
      </c>
      <c r="B260" s="267">
        <v>43011</v>
      </c>
      <c r="C260" s="267"/>
      <c r="D260" s="268" t="s">
        <v>864</v>
      </c>
      <c r="E260" s="269" t="s">
        <v>597</v>
      </c>
      <c r="F260" s="270">
        <v>315</v>
      </c>
      <c r="G260" s="269"/>
      <c r="H260" s="269">
        <v>392</v>
      </c>
      <c r="I260" s="271">
        <v>384</v>
      </c>
      <c r="J260" s="272" t="s">
        <v>865</v>
      </c>
      <c r="K260" s="242">
        <f t="shared" si="91"/>
        <v>77</v>
      </c>
      <c r="L260" s="273">
        <f t="shared" si="92"/>
        <v>0.24444444444444444</v>
      </c>
      <c r="M260" s="269" t="s">
        <v>604</v>
      </c>
      <c r="N260" s="274">
        <v>43017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66">
        <v>100</v>
      </c>
      <c r="B261" s="267">
        <v>43013</v>
      </c>
      <c r="C261" s="267"/>
      <c r="D261" s="268" t="s">
        <v>471</v>
      </c>
      <c r="E261" s="269" t="s">
        <v>597</v>
      </c>
      <c r="F261" s="270">
        <v>145</v>
      </c>
      <c r="G261" s="269"/>
      <c r="H261" s="269">
        <v>179</v>
      </c>
      <c r="I261" s="271">
        <v>180</v>
      </c>
      <c r="J261" s="272" t="s">
        <v>866</v>
      </c>
      <c r="K261" s="242">
        <f t="shared" si="91"/>
        <v>34</v>
      </c>
      <c r="L261" s="273">
        <f t="shared" si="92"/>
        <v>0.23448275862068965</v>
      </c>
      <c r="M261" s="269" t="s">
        <v>604</v>
      </c>
      <c r="N261" s="274">
        <v>43025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66">
        <v>101</v>
      </c>
      <c r="B262" s="267">
        <v>43014</v>
      </c>
      <c r="C262" s="267"/>
      <c r="D262" s="268" t="s">
        <v>361</v>
      </c>
      <c r="E262" s="269" t="s">
        <v>597</v>
      </c>
      <c r="F262" s="270">
        <v>256</v>
      </c>
      <c r="G262" s="269"/>
      <c r="H262" s="269">
        <v>323</v>
      </c>
      <c r="I262" s="271">
        <v>320</v>
      </c>
      <c r="J262" s="272" t="s">
        <v>791</v>
      </c>
      <c r="K262" s="242">
        <f t="shared" si="91"/>
        <v>67</v>
      </c>
      <c r="L262" s="273">
        <f t="shared" si="92"/>
        <v>0.26171875</v>
      </c>
      <c r="M262" s="269" t="s">
        <v>604</v>
      </c>
      <c r="N262" s="274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66">
        <v>102</v>
      </c>
      <c r="B263" s="267">
        <v>43017</v>
      </c>
      <c r="C263" s="267"/>
      <c r="D263" s="268" t="s">
        <v>375</v>
      </c>
      <c r="E263" s="269" t="s">
        <v>597</v>
      </c>
      <c r="F263" s="270">
        <v>137.5</v>
      </c>
      <c r="G263" s="269"/>
      <c r="H263" s="269">
        <v>184</v>
      </c>
      <c r="I263" s="271">
        <v>183</v>
      </c>
      <c r="J263" s="272" t="s">
        <v>867</v>
      </c>
      <c r="K263" s="242">
        <f t="shared" si="91"/>
        <v>46.5</v>
      </c>
      <c r="L263" s="273">
        <f t="shared" si="92"/>
        <v>0.33818181818181819</v>
      </c>
      <c r="M263" s="269" t="s">
        <v>604</v>
      </c>
      <c r="N263" s="274">
        <v>43108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66">
        <v>103</v>
      </c>
      <c r="B264" s="267">
        <v>43018</v>
      </c>
      <c r="C264" s="267"/>
      <c r="D264" s="268" t="s">
        <v>868</v>
      </c>
      <c r="E264" s="269" t="s">
        <v>597</v>
      </c>
      <c r="F264" s="270">
        <v>125.5</v>
      </c>
      <c r="G264" s="269"/>
      <c r="H264" s="269">
        <v>158</v>
      </c>
      <c r="I264" s="271">
        <v>155</v>
      </c>
      <c r="J264" s="272" t="s">
        <v>869</v>
      </c>
      <c r="K264" s="242">
        <f t="shared" si="91"/>
        <v>32.5</v>
      </c>
      <c r="L264" s="273">
        <f t="shared" si="92"/>
        <v>0.25896414342629481</v>
      </c>
      <c r="M264" s="269" t="s">
        <v>604</v>
      </c>
      <c r="N264" s="274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66">
        <v>104</v>
      </c>
      <c r="B265" s="267">
        <v>43018</v>
      </c>
      <c r="C265" s="267"/>
      <c r="D265" s="268" t="s">
        <v>870</v>
      </c>
      <c r="E265" s="269" t="s">
        <v>597</v>
      </c>
      <c r="F265" s="270">
        <v>895</v>
      </c>
      <c r="G265" s="269"/>
      <c r="H265" s="269">
        <v>1122.5</v>
      </c>
      <c r="I265" s="271">
        <v>1078</v>
      </c>
      <c r="J265" s="272" t="s">
        <v>871</v>
      </c>
      <c r="K265" s="242">
        <v>227.5</v>
      </c>
      <c r="L265" s="273">
        <v>0.25418994413407803</v>
      </c>
      <c r="M265" s="269" t="s">
        <v>604</v>
      </c>
      <c r="N265" s="274">
        <v>43117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66">
        <v>105</v>
      </c>
      <c r="B266" s="267">
        <v>43020</v>
      </c>
      <c r="C266" s="267"/>
      <c r="D266" s="268" t="s">
        <v>370</v>
      </c>
      <c r="E266" s="269" t="s">
        <v>597</v>
      </c>
      <c r="F266" s="270">
        <v>525</v>
      </c>
      <c r="G266" s="269"/>
      <c r="H266" s="269">
        <v>629</v>
      </c>
      <c r="I266" s="271">
        <v>629</v>
      </c>
      <c r="J266" s="272" t="s">
        <v>791</v>
      </c>
      <c r="K266" s="242">
        <v>104</v>
      </c>
      <c r="L266" s="273">
        <v>0.19809523809523799</v>
      </c>
      <c r="M266" s="269" t="s">
        <v>604</v>
      </c>
      <c r="N266" s="274">
        <v>43119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66">
        <v>106</v>
      </c>
      <c r="B267" s="267">
        <v>43046</v>
      </c>
      <c r="C267" s="267"/>
      <c r="D267" s="268" t="s">
        <v>411</v>
      </c>
      <c r="E267" s="269" t="s">
        <v>597</v>
      </c>
      <c r="F267" s="270">
        <v>740</v>
      </c>
      <c r="G267" s="269"/>
      <c r="H267" s="269">
        <v>892.5</v>
      </c>
      <c r="I267" s="271">
        <v>900</v>
      </c>
      <c r="J267" s="272" t="s">
        <v>872</v>
      </c>
      <c r="K267" s="242">
        <f t="shared" ref="K267:K269" si="93">H267-F267</f>
        <v>152.5</v>
      </c>
      <c r="L267" s="273">
        <f t="shared" ref="L267:L269" si="94">K267/F267</f>
        <v>0.20608108108108109</v>
      </c>
      <c r="M267" s="269" t="s">
        <v>604</v>
      </c>
      <c r="N267" s="274">
        <v>43052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107</v>
      </c>
      <c r="B268" s="236">
        <v>43073</v>
      </c>
      <c r="C268" s="236"/>
      <c r="D268" s="237" t="s">
        <v>873</v>
      </c>
      <c r="E268" s="238" t="s">
        <v>597</v>
      </c>
      <c r="F268" s="239">
        <v>118.5</v>
      </c>
      <c r="G268" s="238"/>
      <c r="H268" s="238">
        <v>143.5</v>
      </c>
      <c r="I268" s="240">
        <v>145</v>
      </c>
      <c r="J268" s="241" t="s">
        <v>874</v>
      </c>
      <c r="K268" s="242">
        <f t="shared" si="93"/>
        <v>25</v>
      </c>
      <c r="L268" s="243">
        <f t="shared" si="94"/>
        <v>0.2109704641350211</v>
      </c>
      <c r="M268" s="238" t="s">
        <v>604</v>
      </c>
      <c r="N268" s="244">
        <v>43097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5">
        <v>108</v>
      </c>
      <c r="B269" s="246">
        <v>43090</v>
      </c>
      <c r="C269" s="246"/>
      <c r="D269" s="247" t="s">
        <v>443</v>
      </c>
      <c r="E269" s="248" t="s">
        <v>597</v>
      </c>
      <c r="F269" s="249">
        <v>715</v>
      </c>
      <c r="G269" s="249"/>
      <c r="H269" s="250">
        <v>500</v>
      </c>
      <c r="I269" s="250">
        <v>872</v>
      </c>
      <c r="J269" s="251" t="s">
        <v>875</v>
      </c>
      <c r="K269" s="252">
        <f t="shared" si="93"/>
        <v>-215</v>
      </c>
      <c r="L269" s="253">
        <f t="shared" si="94"/>
        <v>-0.30069930069930068</v>
      </c>
      <c r="M269" s="249" t="s">
        <v>628</v>
      </c>
      <c r="N269" s="246">
        <v>43670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109</v>
      </c>
      <c r="B270" s="236">
        <v>43098</v>
      </c>
      <c r="C270" s="236"/>
      <c r="D270" s="237" t="s">
        <v>864</v>
      </c>
      <c r="E270" s="238" t="s">
        <v>597</v>
      </c>
      <c r="F270" s="239">
        <v>435</v>
      </c>
      <c r="G270" s="238"/>
      <c r="H270" s="238">
        <v>542.5</v>
      </c>
      <c r="I270" s="240">
        <v>539</v>
      </c>
      <c r="J270" s="241" t="s">
        <v>791</v>
      </c>
      <c r="K270" s="242">
        <v>107.5</v>
      </c>
      <c r="L270" s="243">
        <v>0.247126436781609</v>
      </c>
      <c r="M270" s="238" t="s">
        <v>604</v>
      </c>
      <c r="N270" s="244">
        <v>43206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110</v>
      </c>
      <c r="B271" s="236">
        <v>43098</v>
      </c>
      <c r="C271" s="236"/>
      <c r="D271" s="237" t="s">
        <v>563</v>
      </c>
      <c r="E271" s="238" t="s">
        <v>597</v>
      </c>
      <c r="F271" s="239">
        <v>885</v>
      </c>
      <c r="G271" s="238"/>
      <c r="H271" s="238">
        <v>1090</v>
      </c>
      <c r="I271" s="240">
        <v>1084</v>
      </c>
      <c r="J271" s="241" t="s">
        <v>791</v>
      </c>
      <c r="K271" s="242">
        <v>205</v>
      </c>
      <c r="L271" s="243">
        <v>0.23163841807909599</v>
      </c>
      <c r="M271" s="238" t="s">
        <v>604</v>
      </c>
      <c r="N271" s="244">
        <v>43213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5">
        <v>111</v>
      </c>
      <c r="B272" s="276">
        <v>43192</v>
      </c>
      <c r="C272" s="276"/>
      <c r="D272" s="254" t="s">
        <v>876</v>
      </c>
      <c r="E272" s="249" t="s">
        <v>597</v>
      </c>
      <c r="F272" s="277">
        <v>478.5</v>
      </c>
      <c r="G272" s="249"/>
      <c r="H272" s="249">
        <v>442</v>
      </c>
      <c r="I272" s="250">
        <v>613</v>
      </c>
      <c r="J272" s="251" t="s">
        <v>877</v>
      </c>
      <c r="K272" s="252">
        <f t="shared" ref="K272:K275" si="95">H272-F272</f>
        <v>-36.5</v>
      </c>
      <c r="L272" s="253">
        <f t="shared" ref="L272:L275" si="96">K272/F272</f>
        <v>-7.6280041797283177E-2</v>
      </c>
      <c r="M272" s="249" t="s">
        <v>628</v>
      </c>
      <c r="N272" s="246">
        <v>43762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5">
        <v>112</v>
      </c>
      <c r="B273" s="246">
        <v>43194</v>
      </c>
      <c r="C273" s="246"/>
      <c r="D273" s="247" t="s">
        <v>878</v>
      </c>
      <c r="E273" s="248" t="s">
        <v>597</v>
      </c>
      <c r="F273" s="249">
        <f>141.5-7.3</f>
        <v>134.19999999999999</v>
      </c>
      <c r="G273" s="249"/>
      <c r="H273" s="250">
        <v>77</v>
      </c>
      <c r="I273" s="250">
        <v>180</v>
      </c>
      <c r="J273" s="251" t="s">
        <v>879</v>
      </c>
      <c r="K273" s="252">
        <f t="shared" si="95"/>
        <v>-57.199999999999989</v>
      </c>
      <c r="L273" s="253">
        <f t="shared" si="96"/>
        <v>-0.42622950819672129</v>
      </c>
      <c r="M273" s="249" t="s">
        <v>628</v>
      </c>
      <c r="N273" s="246">
        <v>43522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5">
        <v>113</v>
      </c>
      <c r="B274" s="246">
        <v>43209</v>
      </c>
      <c r="C274" s="246"/>
      <c r="D274" s="247" t="s">
        <v>880</v>
      </c>
      <c r="E274" s="248" t="s">
        <v>597</v>
      </c>
      <c r="F274" s="249">
        <v>430</v>
      </c>
      <c r="G274" s="249"/>
      <c r="H274" s="250">
        <v>220</v>
      </c>
      <c r="I274" s="250">
        <v>537</v>
      </c>
      <c r="J274" s="251" t="s">
        <v>881</v>
      </c>
      <c r="K274" s="252">
        <f t="shared" si="95"/>
        <v>-210</v>
      </c>
      <c r="L274" s="253">
        <f t="shared" si="96"/>
        <v>-0.48837209302325579</v>
      </c>
      <c r="M274" s="249" t="s">
        <v>628</v>
      </c>
      <c r="N274" s="246">
        <v>43252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66">
        <v>114</v>
      </c>
      <c r="B275" s="267">
        <v>43220</v>
      </c>
      <c r="C275" s="267"/>
      <c r="D275" s="268" t="s">
        <v>882</v>
      </c>
      <c r="E275" s="269" t="s">
        <v>597</v>
      </c>
      <c r="F275" s="269">
        <v>153.5</v>
      </c>
      <c r="G275" s="269"/>
      <c r="H275" s="269">
        <v>196</v>
      </c>
      <c r="I275" s="271">
        <v>196</v>
      </c>
      <c r="J275" s="241" t="s">
        <v>883</v>
      </c>
      <c r="K275" s="242">
        <f t="shared" si="95"/>
        <v>42.5</v>
      </c>
      <c r="L275" s="243">
        <f t="shared" si="96"/>
        <v>0.27687296416938112</v>
      </c>
      <c r="M275" s="238" t="s">
        <v>604</v>
      </c>
      <c r="N275" s="244">
        <v>43605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5">
        <v>115</v>
      </c>
      <c r="B276" s="246">
        <v>43306</v>
      </c>
      <c r="C276" s="246"/>
      <c r="D276" s="247" t="s">
        <v>851</v>
      </c>
      <c r="E276" s="248" t="s">
        <v>597</v>
      </c>
      <c r="F276" s="249">
        <v>27.5</v>
      </c>
      <c r="G276" s="249"/>
      <c r="H276" s="250">
        <v>13.1</v>
      </c>
      <c r="I276" s="250">
        <v>60</v>
      </c>
      <c r="J276" s="251" t="s">
        <v>884</v>
      </c>
      <c r="K276" s="252">
        <v>-14.4</v>
      </c>
      <c r="L276" s="253">
        <v>-0.52363636363636401</v>
      </c>
      <c r="M276" s="249" t="s">
        <v>628</v>
      </c>
      <c r="N276" s="246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5">
        <v>116</v>
      </c>
      <c r="B277" s="276">
        <v>43318</v>
      </c>
      <c r="C277" s="276"/>
      <c r="D277" s="254" t="s">
        <v>885</v>
      </c>
      <c r="E277" s="249" t="s">
        <v>597</v>
      </c>
      <c r="F277" s="249">
        <v>148.5</v>
      </c>
      <c r="G277" s="249"/>
      <c r="H277" s="249">
        <v>102</v>
      </c>
      <c r="I277" s="250">
        <v>182</v>
      </c>
      <c r="J277" s="251" t="s">
        <v>886</v>
      </c>
      <c r="K277" s="252">
        <f>H277-F277</f>
        <v>-46.5</v>
      </c>
      <c r="L277" s="253">
        <f>K277/F277</f>
        <v>-0.31313131313131315</v>
      </c>
      <c r="M277" s="249" t="s">
        <v>628</v>
      </c>
      <c r="N277" s="246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117</v>
      </c>
      <c r="B278" s="236">
        <v>43335</v>
      </c>
      <c r="C278" s="236"/>
      <c r="D278" s="237" t="s">
        <v>887</v>
      </c>
      <c r="E278" s="238" t="s">
        <v>597</v>
      </c>
      <c r="F278" s="269">
        <v>285</v>
      </c>
      <c r="G278" s="238"/>
      <c r="H278" s="238">
        <v>355</v>
      </c>
      <c r="I278" s="240">
        <v>364</v>
      </c>
      <c r="J278" s="241" t="s">
        <v>888</v>
      </c>
      <c r="K278" s="242">
        <v>70</v>
      </c>
      <c r="L278" s="243">
        <v>0.24561403508771901</v>
      </c>
      <c r="M278" s="238" t="s">
        <v>604</v>
      </c>
      <c r="N278" s="244">
        <v>43455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5">
        <v>118</v>
      </c>
      <c r="B279" s="236">
        <v>43341</v>
      </c>
      <c r="C279" s="236"/>
      <c r="D279" s="237" t="s">
        <v>401</v>
      </c>
      <c r="E279" s="238" t="s">
        <v>597</v>
      </c>
      <c r="F279" s="269">
        <v>525</v>
      </c>
      <c r="G279" s="238"/>
      <c r="H279" s="238">
        <v>585</v>
      </c>
      <c r="I279" s="240">
        <v>635</v>
      </c>
      <c r="J279" s="241" t="s">
        <v>889</v>
      </c>
      <c r="K279" s="242">
        <f t="shared" ref="K279:K330" si="97">H279-F279</f>
        <v>60</v>
      </c>
      <c r="L279" s="243">
        <f t="shared" ref="L279:L330" si="98">K279/F279</f>
        <v>0.11428571428571428</v>
      </c>
      <c r="M279" s="238" t="s">
        <v>604</v>
      </c>
      <c r="N279" s="244">
        <v>43662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5">
        <v>119</v>
      </c>
      <c r="B280" s="236">
        <v>43395</v>
      </c>
      <c r="C280" s="236"/>
      <c r="D280" s="237" t="s">
        <v>386</v>
      </c>
      <c r="E280" s="238" t="s">
        <v>597</v>
      </c>
      <c r="F280" s="269">
        <v>475</v>
      </c>
      <c r="G280" s="238"/>
      <c r="H280" s="238">
        <v>574</v>
      </c>
      <c r="I280" s="240">
        <v>570</v>
      </c>
      <c r="J280" s="241" t="s">
        <v>791</v>
      </c>
      <c r="K280" s="242">
        <f t="shared" si="97"/>
        <v>99</v>
      </c>
      <c r="L280" s="243">
        <f t="shared" si="98"/>
        <v>0.20842105263157895</v>
      </c>
      <c r="M280" s="238" t="s">
        <v>604</v>
      </c>
      <c r="N280" s="244">
        <v>43403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66">
        <v>120</v>
      </c>
      <c r="B281" s="267">
        <v>43397</v>
      </c>
      <c r="C281" s="267"/>
      <c r="D281" s="268" t="s">
        <v>890</v>
      </c>
      <c r="E281" s="269" t="s">
        <v>597</v>
      </c>
      <c r="F281" s="269">
        <v>707.5</v>
      </c>
      <c r="G281" s="269"/>
      <c r="H281" s="269">
        <v>872</v>
      </c>
      <c r="I281" s="271">
        <v>872</v>
      </c>
      <c r="J281" s="272" t="s">
        <v>791</v>
      </c>
      <c r="K281" s="242">
        <f t="shared" si="97"/>
        <v>164.5</v>
      </c>
      <c r="L281" s="273">
        <f t="shared" si="98"/>
        <v>0.23250883392226149</v>
      </c>
      <c r="M281" s="269" t="s">
        <v>604</v>
      </c>
      <c r="N281" s="274">
        <v>43482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66">
        <v>121</v>
      </c>
      <c r="B282" s="267">
        <v>43398</v>
      </c>
      <c r="C282" s="267"/>
      <c r="D282" s="268" t="s">
        <v>891</v>
      </c>
      <c r="E282" s="269" t="s">
        <v>597</v>
      </c>
      <c r="F282" s="269">
        <v>162</v>
      </c>
      <c r="G282" s="269"/>
      <c r="H282" s="269">
        <v>204</v>
      </c>
      <c r="I282" s="271">
        <v>209</v>
      </c>
      <c r="J282" s="272" t="s">
        <v>892</v>
      </c>
      <c r="K282" s="242">
        <f t="shared" si="97"/>
        <v>42</v>
      </c>
      <c r="L282" s="273">
        <f t="shared" si="98"/>
        <v>0.25925925925925924</v>
      </c>
      <c r="M282" s="269" t="s">
        <v>604</v>
      </c>
      <c r="N282" s="274">
        <v>43539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66">
        <v>122</v>
      </c>
      <c r="B283" s="267">
        <v>43399</v>
      </c>
      <c r="C283" s="267"/>
      <c r="D283" s="268" t="s">
        <v>491</v>
      </c>
      <c r="E283" s="269" t="s">
        <v>597</v>
      </c>
      <c r="F283" s="269">
        <v>240</v>
      </c>
      <c r="G283" s="269"/>
      <c r="H283" s="269">
        <v>297</v>
      </c>
      <c r="I283" s="271">
        <v>297</v>
      </c>
      <c r="J283" s="272" t="s">
        <v>791</v>
      </c>
      <c r="K283" s="278">
        <f t="shared" si="97"/>
        <v>57</v>
      </c>
      <c r="L283" s="273">
        <f t="shared" si="98"/>
        <v>0.23749999999999999</v>
      </c>
      <c r="M283" s="269" t="s">
        <v>604</v>
      </c>
      <c r="N283" s="274">
        <v>43417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5">
        <v>123</v>
      </c>
      <c r="B284" s="236">
        <v>43439</v>
      </c>
      <c r="C284" s="236"/>
      <c r="D284" s="237" t="s">
        <v>893</v>
      </c>
      <c r="E284" s="238" t="s">
        <v>597</v>
      </c>
      <c r="F284" s="238">
        <v>202.5</v>
      </c>
      <c r="G284" s="238"/>
      <c r="H284" s="238">
        <v>255</v>
      </c>
      <c r="I284" s="240">
        <v>252</v>
      </c>
      <c r="J284" s="241" t="s">
        <v>791</v>
      </c>
      <c r="K284" s="242">
        <f t="shared" si="97"/>
        <v>52.5</v>
      </c>
      <c r="L284" s="243">
        <f t="shared" si="98"/>
        <v>0.25925925925925924</v>
      </c>
      <c r="M284" s="238" t="s">
        <v>604</v>
      </c>
      <c r="N284" s="244">
        <v>43542</v>
      </c>
      <c r="O284" s="1"/>
      <c r="P284" s="1"/>
      <c r="Q284" s="1"/>
      <c r="R284" s="6" t="s">
        <v>894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66">
        <v>124</v>
      </c>
      <c r="B285" s="267">
        <v>43465</v>
      </c>
      <c r="C285" s="236"/>
      <c r="D285" s="268" t="s">
        <v>160</v>
      </c>
      <c r="E285" s="269" t="s">
        <v>597</v>
      </c>
      <c r="F285" s="269">
        <v>710</v>
      </c>
      <c r="G285" s="269"/>
      <c r="H285" s="269">
        <v>866</v>
      </c>
      <c r="I285" s="271">
        <v>866</v>
      </c>
      <c r="J285" s="272" t="s">
        <v>791</v>
      </c>
      <c r="K285" s="242">
        <f t="shared" si="97"/>
        <v>156</v>
      </c>
      <c r="L285" s="243">
        <f t="shared" si="98"/>
        <v>0.21971830985915494</v>
      </c>
      <c r="M285" s="238" t="s">
        <v>604</v>
      </c>
      <c r="N285" s="244">
        <v>43553</v>
      </c>
      <c r="O285" s="1"/>
      <c r="P285" s="1"/>
      <c r="Q285" s="1"/>
      <c r="R285" s="6" t="s">
        <v>894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66">
        <v>125</v>
      </c>
      <c r="B286" s="267">
        <v>43522</v>
      </c>
      <c r="C286" s="267"/>
      <c r="D286" s="268" t="s">
        <v>175</v>
      </c>
      <c r="E286" s="269" t="s">
        <v>597</v>
      </c>
      <c r="F286" s="269">
        <v>337.25</v>
      </c>
      <c r="G286" s="269"/>
      <c r="H286" s="269">
        <v>398.5</v>
      </c>
      <c r="I286" s="271">
        <v>411</v>
      </c>
      <c r="J286" s="241" t="s">
        <v>895</v>
      </c>
      <c r="K286" s="242">
        <f t="shared" si="97"/>
        <v>61.25</v>
      </c>
      <c r="L286" s="243">
        <f t="shared" si="98"/>
        <v>0.1816160118606375</v>
      </c>
      <c r="M286" s="238" t="s">
        <v>604</v>
      </c>
      <c r="N286" s="244">
        <v>43760</v>
      </c>
      <c r="O286" s="1"/>
      <c r="P286" s="1"/>
      <c r="Q286" s="1"/>
      <c r="R286" s="6" t="s">
        <v>894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79">
        <v>126</v>
      </c>
      <c r="B287" s="280">
        <v>43559</v>
      </c>
      <c r="C287" s="280"/>
      <c r="D287" s="281" t="s">
        <v>896</v>
      </c>
      <c r="E287" s="282" t="s">
        <v>597</v>
      </c>
      <c r="F287" s="282">
        <v>130</v>
      </c>
      <c r="G287" s="282"/>
      <c r="H287" s="282">
        <v>65</v>
      </c>
      <c r="I287" s="283">
        <v>158</v>
      </c>
      <c r="J287" s="251" t="s">
        <v>897</v>
      </c>
      <c r="K287" s="252">
        <f t="shared" si="97"/>
        <v>-65</v>
      </c>
      <c r="L287" s="253">
        <f t="shared" si="98"/>
        <v>-0.5</v>
      </c>
      <c r="M287" s="249" t="s">
        <v>628</v>
      </c>
      <c r="N287" s="246">
        <v>43726</v>
      </c>
      <c r="O287" s="1"/>
      <c r="P287" s="1"/>
      <c r="Q287" s="1"/>
      <c r="R287" s="6" t="s">
        <v>898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66">
        <v>127</v>
      </c>
      <c r="B288" s="267">
        <v>43017</v>
      </c>
      <c r="C288" s="267"/>
      <c r="D288" s="268" t="s">
        <v>211</v>
      </c>
      <c r="E288" s="269" t="s">
        <v>597</v>
      </c>
      <c r="F288" s="269">
        <v>141.5</v>
      </c>
      <c r="G288" s="269"/>
      <c r="H288" s="269">
        <v>183.5</v>
      </c>
      <c r="I288" s="271">
        <v>210</v>
      </c>
      <c r="J288" s="241" t="s">
        <v>892</v>
      </c>
      <c r="K288" s="242">
        <f t="shared" si="97"/>
        <v>42</v>
      </c>
      <c r="L288" s="243">
        <f t="shared" si="98"/>
        <v>0.29681978798586572</v>
      </c>
      <c r="M288" s="238" t="s">
        <v>604</v>
      </c>
      <c r="N288" s="244">
        <v>43042</v>
      </c>
      <c r="O288" s="1"/>
      <c r="P288" s="1"/>
      <c r="Q288" s="1"/>
      <c r="R288" s="6" t="s">
        <v>898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9">
        <v>128</v>
      </c>
      <c r="B289" s="280">
        <v>43074</v>
      </c>
      <c r="C289" s="280"/>
      <c r="D289" s="281" t="s">
        <v>899</v>
      </c>
      <c r="E289" s="282" t="s">
        <v>597</v>
      </c>
      <c r="F289" s="277">
        <v>172</v>
      </c>
      <c r="G289" s="282"/>
      <c r="H289" s="282">
        <v>155.25</v>
      </c>
      <c r="I289" s="283">
        <v>230</v>
      </c>
      <c r="J289" s="251" t="s">
        <v>900</v>
      </c>
      <c r="K289" s="252">
        <f t="shared" si="97"/>
        <v>-16.75</v>
      </c>
      <c r="L289" s="253">
        <f t="shared" si="98"/>
        <v>-9.7383720930232565E-2</v>
      </c>
      <c r="M289" s="249" t="s">
        <v>628</v>
      </c>
      <c r="N289" s="246">
        <v>43787</v>
      </c>
      <c r="O289" s="1"/>
      <c r="P289" s="1"/>
      <c r="Q289" s="1"/>
      <c r="R289" s="6" t="s">
        <v>898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6">
        <v>129</v>
      </c>
      <c r="B290" s="267">
        <v>43398</v>
      </c>
      <c r="C290" s="267"/>
      <c r="D290" s="268" t="s">
        <v>120</v>
      </c>
      <c r="E290" s="269" t="s">
        <v>597</v>
      </c>
      <c r="F290" s="269">
        <v>698.5</v>
      </c>
      <c r="G290" s="269"/>
      <c r="H290" s="269">
        <v>890</v>
      </c>
      <c r="I290" s="271">
        <v>890</v>
      </c>
      <c r="J290" s="241" t="s">
        <v>901</v>
      </c>
      <c r="K290" s="242">
        <f t="shared" si="97"/>
        <v>191.5</v>
      </c>
      <c r="L290" s="243">
        <f t="shared" si="98"/>
        <v>0.27415891195418757</v>
      </c>
      <c r="M290" s="238" t="s">
        <v>604</v>
      </c>
      <c r="N290" s="244">
        <v>44328</v>
      </c>
      <c r="O290" s="1"/>
      <c r="P290" s="1"/>
      <c r="Q290" s="1"/>
      <c r="R290" s="6" t="s">
        <v>894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66">
        <v>130</v>
      </c>
      <c r="B291" s="267">
        <v>42877</v>
      </c>
      <c r="C291" s="267"/>
      <c r="D291" s="268" t="s">
        <v>902</v>
      </c>
      <c r="E291" s="269" t="s">
        <v>597</v>
      </c>
      <c r="F291" s="269">
        <v>127.6</v>
      </c>
      <c r="G291" s="269"/>
      <c r="H291" s="269">
        <v>138</v>
      </c>
      <c r="I291" s="271">
        <v>190</v>
      </c>
      <c r="J291" s="241" t="s">
        <v>903</v>
      </c>
      <c r="K291" s="242">
        <f t="shared" si="97"/>
        <v>10.400000000000006</v>
      </c>
      <c r="L291" s="243">
        <f t="shared" si="98"/>
        <v>8.1504702194357417E-2</v>
      </c>
      <c r="M291" s="238" t="s">
        <v>604</v>
      </c>
      <c r="N291" s="244">
        <v>43774</v>
      </c>
      <c r="O291" s="1"/>
      <c r="P291" s="1"/>
      <c r="Q291" s="1"/>
      <c r="R291" s="6" t="s">
        <v>898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66">
        <v>131</v>
      </c>
      <c r="B292" s="267">
        <v>43158</v>
      </c>
      <c r="C292" s="267"/>
      <c r="D292" s="268" t="s">
        <v>904</v>
      </c>
      <c r="E292" s="269" t="s">
        <v>597</v>
      </c>
      <c r="F292" s="269">
        <v>317</v>
      </c>
      <c r="G292" s="269"/>
      <c r="H292" s="269">
        <v>382.5</v>
      </c>
      <c r="I292" s="271">
        <v>398</v>
      </c>
      <c r="J292" s="241" t="s">
        <v>905</v>
      </c>
      <c r="K292" s="242">
        <f t="shared" si="97"/>
        <v>65.5</v>
      </c>
      <c r="L292" s="243">
        <f t="shared" si="98"/>
        <v>0.20662460567823343</v>
      </c>
      <c r="M292" s="238" t="s">
        <v>604</v>
      </c>
      <c r="N292" s="244">
        <v>44238</v>
      </c>
      <c r="O292" s="1"/>
      <c r="P292" s="1"/>
      <c r="Q292" s="1"/>
      <c r="R292" s="6" t="s">
        <v>898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9">
        <v>132</v>
      </c>
      <c r="B293" s="280">
        <v>43164</v>
      </c>
      <c r="C293" s="280"/>
      <c r="D293" s="281" t="s">
        <v>167</v>
      </c>
      <c r="E293" s="282" t="s">
        <v>597</v>
      </c>
      <c r="F293" s="277">
        <f>510-14.4</f>
        <v>495.6</v>
      </c>
      <c r="G293" s="282"/>
      <c r="H293" s="282">
        <v>350</v>
      </c>
      <c r="I293" s="283">
        <v>672</v>
      </c>
      <c r="J293" s="251" t="s">
        <v>906</v>
      </c>
      <c r="K293" s="252">
        <f t="shared" si="97"/>
        <v>-145.60000000000002</v>
      </c>
      <c r="L293" s="253">
        <f t="shared" si="98"/>
        <v>-0.29378531073446329</v>
      </c>
      <c r="M293" s="249" t="s">
        <v>628</v>
      </c>
      <c r="N293" s="246">
        <v>43887</v>
      </c>
      <c r="O293" s="1"/>
      <c r="P293" s="1"/>
      <c r="Q293" s="1"/>
      <c r="R293" s="6" t="s">
        <v>894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9">
        <v>133</v>
      </c>
      <c r="B294" s="280">
        <v>43237</v>
      </c>
      <c r="C294" s="280"/>
      <c r="D294" s="281" t="s">
        <v>907</v>
      </c>
      <c r="E294" s="282" t="s">
        <v>597</v>
      </c>
      <c r="F294" s="277">
        <v>230.3</v>
      </c>
      <c r="G294" s="282"/>
      <c r="H294" s="282">
        <v>102.5</v>
      </c>
      <c r="I294" s="283">
        <v>348</v>
      </c>
      <c r="J294" s="251" t="s">
        <v>908</v>
      </c>
      <c r="K294" s="252">
        <f t="shared" si="97"/>
        <v>-127.80000000000001</v>
      </c>
      <c r="L294" s="253">
        <f t="shared" si="98"/>
        <v>-0.55492835432045162</v>
      </c>
      <c r="M294" s="249" t="s">
        <v>628</v>
      </c>
      <c r="N294" s="246">
        <v>43896</v>
      </c>
      <c r="O294" s="1"/>
      <c r="P294" s="1"/>
      <c r="Q294" s="1"/>
      <c r="R294" s="6" t="s">
        <v>894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66">
        <v>134</v>
      </c>
      <c r="B295" s="267">
        <v>43258</v>
      </c>
      <c r="C295" s="267"/>
      <c r="D295" s="268" t="s">
        <v>447</v>
      </c>
      <c r="E295" s="269" t="s">
        <v>597</v>
      </c>
      <c r="F295" s="269">
        <f>342.5-5.1</f>
        <v>337.4</v>
      </c>
      <c r="G295" s="269"/>
      <c r="H295" s="269">
        <v>412.5</v>
      </c>
      <c r="I295" s="271">
        <v>439</v>
      </c>
      <c r="J295" s="241" t="s">
        <v>909</v>
      </c>
      <c r="K295" s="242">
        <f t="shared" si="97"/>
        <v>75.100000000000023</v>
      </c>
      <c r="L295" s="243">
        <f t="shared" si="98"/>
        <v>0.22258446947243635</v>
      </c>
      <c r="M295" s="238" t="s">
        <v>604</v>
      </c>
      <c r="N295" s="244">
        <v>44230</v>
      </c>
      <c r="O295" s="1"/>
      <c r="P295" s="1"/>
      <c r="Q295" s="1"/>
      <c r="R295" s="6" t="s">
        <v>898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60">
        <v>135</v>
      </c>
      <c r="B296" s="259">
        <v>43285</v>
      </c>
      <c r="C296" s="259"/>
      <c r="D296" s="260" t="s">
        <v>58</v>
      </c>
      <c r="E296" s="261" t="s">
        <v>597</v>
      </c>
      <c r="F296" s="261">
        <f>127.5-5.53</f>
        <v>121.97</v>
      </c>
      <c r="G296" s="262"/>
      <c r="H296" s="262">
        <v>122.5</v>
      </c>
      <c r="I296" s="262">
        <v>170</v>
      </c>
      <c r="J296" s="263" t="s">
        <v>910</v>
      </c>
      <c r="K296" s="264">
        <f t="shared" si="97"/>
        <v>0.53000000000000114</v>
      </c>
      <c r="L296" s="265">
        <f t="shared" si="98"/>
        <v>4.3453308190538747E-3</v>
      </c>
      <c r="M296" s="261" t="s">
        <v>665</v>
      </c>
      <c r="N296" s="259">
        <v>44431</v>
      </c>
      <c r="O296" s="1"/>
      <c r="P296" s="1"/>
      <c r="Q296" s="1"/>
      <c r="R296" s="6" t="s">
        <v>894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9">
        <v>136</v>
      </c>
      <c r="B297" s="280">
        <v>43294</v>
      </c>
      <c r="C297" s="280"/>
      <c r="D297" s="281" t="s">
        <v>911</v>
      </c>
      <c r="E297" s="282" t="s">
        <v>597</v>
      </c>
      <c r="F297" s="277">
        <v>46.5</v>
      </c>
      <c r="G297" s="282"/>
      <c r="H297" s="282">
        <v>17</v>
      </c>
      <c r="I297" s="283">
        <v>59</v>
      </c>
      <c r="J297" s="251" t="s">
        <v>912</v>
      </c>
      <c r="K297" s="252">
        <f t="shared" si="97"/>
        <v>-29.5</v>
      </c>
      <c r="L297" s="253">
        <f t="shared" si="98"/>
        <v>-0.63440860215053763</v>
      </c>
      <c r="M297" s="249" t="s">
        <v>628</v>
      </c>
      <c r="N297" s="246">
        <v>43887</v>
      </c>
      <c r="O297" s="1"/>
      <c r="P297" s="1"/>
      <c r="Q297" s="1"/>
      <c r="R297" s="6" t="s">
        <v>894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66">
        <v>137</v>
      </c>
      <c r="B298" s="267">
        <v>43396</v>
      </c>
      <c r="C298" s="267"/>
      <c r="D298" s="268" t="s">
        <v>430</v>
      </c>
      <c r="E298" s="269" t="s">
        <v>597</v>
      </c>
      <c r="F298" s="269">
        <v>156.5</v>
      </c>
      <c r="G298" s="269"/>
      <c r="H298" s="269">
        <v>207.5</v>
      </c>
      <c r="I298" s="271">
        <v>191</v>
      </c>
      <c r="J298" s="241" t="s">
        <v>791</v>
      </c>
      <c r="K298" s="242">
        <f t="shared" si="97"/>
        <v>51</v>
      </c>
      <c r="L298" s="243">
        <f t="shared" si="98"/>
        <v>0.32587859424920129</v>
      </c>
      <c r="M298" s="238" t="s">
        <v>604</v>
      </c>
      <c r="N298" s="244">
        <v>44369</v>
      </c>
      <c r="O298" s="1"/>
      <c r="P298" s="1"/>
      <c r="Q298" s="1"/>
      <c r="R298" s="6" t="s">
        <v>894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66">
        <v>138</v>
      </c>
      <c r="B299" s="267">
        <v>43439</v>
      </c>
      <c r="C299" s="267"/>
      <c r="D299" s="268" t="s">
        <v>349</v>
      </c>
      <c r="E299" s="269" t="s">
        <v>597</v>
      </c>
      <c r="F299" s="269">
        <v>259.5</v>
      </c>
      <c r="G299" s="269"/>
      <c r="H299" s="269">
        <v>320</v>
      </c>
      <c r="I299" s="271">
        <v>320</v>
      </c>
      <c r="J299" s="241" t="s">
        <v>791</v>
      </c>
      <c r="K299" s="242">
        <f t="shared" si="97"/>
        <v>60.5</v>
      </c>
      <c r="L299" s="243">
        <f t="shared" si="98"/>
        <v>0.23314065510597304</v>
      </c>
      <c r="M299" s="238" t="s">
        <v>604</v>
      </c>
      <c r="N299" s="244">
        <v>44323</v>
      </c>
      <c r="O299" s="1"/>
      <c r="P299" s="1"/>
      <c r="Q299" s="1"/>
      <c r="R299" s="6" t="s">
        <v>894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9">
        <v>139</v>
      </c>
      <c r="B300" s="280">
        <v>43439</v>
      </c>
      <c r="C300" s="280"/>
      <c r="D300" s="281" t="s">
        <v>913</v>
      </c>
      <c r="E300" s="282" t="s">
        <v>597</v>
      </c>
      <c r="F300" s="282">
        <v>715</v>
      </c>
      <c r="G300" s="282"/>
      <c r="H300" s="282">
        <v>445</v>
      </c>
      <c r="I300" s="283">
        <v>840</v>
      </c>
      <c r="J300" s="251" t="s">
        <v>914</v>
      </c>
      <c r="K300" s="252">
        <f t="shared" si="97"/>
        <v>-270</v>
      </c>
      <c r="L300" s="253">
        <f t="shared" si="98"/>
        <v>-0.3776223776223776</v>
      </c>
      <c r="M300" s="249" t="s">
        <v>628</v>
      </c>
      <c r="N300" s="246">
        <v>43800</v>
      </c>
      <c r="O300" s="1"/>
      <c r="P300" s="1"/>
      <c r="Q300" s="1"/>
      <c r="R300" s="6" t="s">
        <v>894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66">
        <v>140</v>
      </c>
      <c r="B301" s="267">
        <v>43469</v>
      </c>
      <c r="C301" s="267"/>
      <c r="D301" s="268" t="s">
        <v>181</v>
      </c>
      <c r="E301" s="269" t="s">
        <v>597</v>
      </c>
      <c r="F301" s="269">
        <v>875</v>
      </c>
      <c r="G301" s="269"/>
      <c r="H301" s="269">
        <v>1165</v>
      </c>
      <c r="I301" s="271">
        <v>1185</v>
      </c>
      <c r="J301" s="241" t="s">
        <v>915</v>
      </c>
      <c r="K301" s="242">
        <f t="shared" si="97"/>
        <v>290</v>
      </c>
      <c r="L301" s="243">
        <f t="shared" si="98"/>
        <v>0.33142857142857141</v>
      </c>
      <c r="M301" s="238" t="s">
        <v>604</v>
      </c>
      <c r="N301" s="244">
        <v>43847</v>
      </c>
      <c r="O301" s="1"/>
      <c r="P301" s="1"/>
      <c r="Q301" s="1"/>
      <c r="R301" s="6" t="s">
        <v>894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66">
        <v>141</v>
      </c>
      <c r="B302" s="267">
        <v>43559</v>
      </c>
      <c r="C302" s="267"/>
      <c r="D302" s="268" t="s">
        <v>367</v>
      </c>
      <c r="E302" s="269" t="s">
        <v>597</v>
      </c>
      <c r="F302" s="269">
        <f>387-14.63</f>
        <v>372.37</v>
      </c>
      <c r="G302" s="269"/>
      <c r="H302" s="269">
        <v>490</v>
      </c>
      <c r="I302" s="271">
        <v>490</v>
      </c>
      <c r="J302" s="241" t="s">
        <v>791</v>
      </c>
      <c r="K302" s="242">
        <f t="shared" si="97"/>
        <v>117.63</v>
      </c>
      <c r="L302" s="243">
        <f t="shared" si="98"/>
        <v>0.31589548030185027</v>
      </c>
      <c r="M302" s="238" t="s">
        <v>604</v>
      </c>
      <c r="N302" s="244">
        <v>43850</v>
      </c>
      <c r="O302" s="1"/>
      <c r="P302" s="1"/>
      <c r="Q302" s="1"/>
      <c r="R302" s="6" t="s">
        <v>894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79">
        <v>142</v>
      </c>
      <c r="B303" s="280">
        <v>43578</v>
      </c>
      <c r="C303" s="280"/>
      <c r="D303" s="281" t="s">
        <v>916</v>
      </c>
      <c r="E303" s="282" t="s">
        <v>623</v>
      </c>
      <c r="F303" s="282">
        <v>220</v>
      </c>
      <c r="G303" s="282"/>
      <c r="H303" s="282">
        <v>127.5</v>
      </c>
      <c r="I303" s="283">
        <v>284</v>
      </c>
      <c r="J303" s="251" t="s">
        <v>917</v>
      </c>
      <c r="K303" s="252">
        <f t="shared" si="97"/>
        <v>-92.5</v>
      </c>
      <c r="L303" s="253">
        <f t="shared" si="98"/>
        <v>-0.42045454545454547</v>
      </c>
      <c r="M303" s="249" t="s">
        <v>628</v>
      </c>
      <c r="N303" s="246">
        <v>43896</v>
      </c>
      <c r="O303" s="1"/>
      <c r="P303" s="1"/>
      <c r="Q303" s="1"/>
      <c r="R303" s="6" t="s">
        <v>894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66">
        <v>143</v>
      </c>
      <c r="B304" s="267">
        <v>43622</v>
      </c>
      <c r="C304" s="267"/>
      <c r="D304" s="268" t="s">
        <v>492</v>
      </c>
      <c r="E304" s="269" t="s">
        <v>623</v>
      </c>
      <c r="F304" s="269">
        <v>332.8</v>
      </c>
      <c r="G304" s="269"/>
      <c r="H304" s="269">
        <v>405</v>
      </c>
      <c r="I304" s="271">
        <v>419</v>
      </c>
      <c r="J304" s="241" t="s">
        <v>918</v>
      </c>
      <c r="K304" s="242">
        <f t="shared" si="97"/>
        <v>72.199999999999989</v>
      </c>
      <c r="L304" s="243">
        <f t="shared" si="98"/>
        <v>0.21694711538461534</v>
      </c>
      <c r="M304" s="238" t="s">
        <v>604</v>
      </c>
      <c r="N304" s="244">
        <v>43860</v>
      </c>
      <c r="O304" s="1"/>
      <c r="P304" s="1"/>
      <c r="Q304" s="1"/>
      <c r="R304" s="6" t="s">
        <v>898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60">
        <v>144</v>
      </c>
      <c r="B305" s="259">
        <v>43641</v>
      </c>
      <c r="C305" s="259"/>
      <c r="D305" s="260" t="s">
        <v>173</v>
      </c>
      <c r="E305" s="261" t="s">
        <v>597</v>
      </c>
      <c r="F305" s="261">
        <v>386</v>
      </c>
      <c r="G305" s="262"/>
      <c r="H305" s="262">
        <v>395</v>
      </c>
      <c r="I305" s="262">
        <v>452</v>
      </c>
      <c r="J305" s="263" t="s">
        <v>919</v>
      </c>
      <c r="K305" s="264">
        <f t="shared" si="97"/>
        <v>9</v>
      </c>
      <c r="L305" s="265">
        <f t="shared" si="98"/>
        <v>2.3316062176165803E-2</v>
      </c>
      <c r="M305" s="261" t="s">
        <v>665</v>
      </c>
      <c r="N305" s="259">
        <v>43868</v>
      </c>
      <c r="O305" s="1"/>
      <c r="P305" s="1"/>
      <c r="Q305" s="1"/>
      <c r="R305" s="6" t="s">
        <v>898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60">
        <v>145</v>
      </c>
      <c r="B306" s="259">
        <v>43707</v>
      </c>
      <c r="C306" s="259"/>
      <c r="D306" s="260" t="s">
        <v>147</v>
      </c>
      <c r="E306" s="261" t="s">
        <v>597</v>
      </c>
      <c r="F306" s="261">
        <v>137.5</v>
      </c>
      <c r="G306" s="262"/>
      <c r="H306" s="262">
        <v>138.5</v>
      </c>
      <c r="I306" s="262">
        <v>190</v>
      </c>
      <c r="J306" s="263" t="s">
        <v>920</v>
      </c>
      <c r="K306" s="264">
        <f t="shared" si="97"/>
        <v>1</v>
      </c>
      <c r="L306" s="265">
        <f t="shared" si="98"/>
        <v>7.2727272727272727E-3</v>
      </c>
      <c r="M306" s="261" t="s">
        <v>665</v>
      </c>
      <c r="N306" s="259">
        <v>44432</v>
      </c>
      <c r="O306" s="1"/>
      <c r="P306" s="1"/>
      <c r="Q306" s="1"/>
      <c r="R306" s="6" t="s">
        <v>894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66">
        <v>146</v>
      </c>
      <c r="B307" s="267">
        <v>43731</v>
      </c>
      <c r="C307" s="267"/>
      <c r="D307" s="268" t="s">
        <v>440</v>
      </c>
      <c r="E307" s="269" t="s">
        <v>597</v>
      </c>
      <c r="F307" s="269">
        <v>235</v>
      </c>
      <c r="G307" s="269"/>
      <c r="H307" s="269">
        <v>295</v>
      </c>
      <c r="I307" s="271">
        <v>296</v>
      </c>
      <c r="J307" s="241" t="s">
        <v>921</v>
      </c>
      <c r="K307" s="242">
        <f t="shared" si="97"/>
        <v>60</v>
      </c>
      <c r="L307" s="243">
        <f t="shared" si="98"/>
        <v>0.25531914893617019</v>
      </c>
      <c r="M307" s="238" t="s">
        <v>604</v>
      </c>
      <c r="N307" s="244">
        <v>43844</v>
      </c>
      <c r="O307" s="1"/>
      <c r="P307" s="1"/>
      <c r="Q307" s="1"/>
      <c r="R307" s="6" t="s">
        <v>898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66">
        <v>147</v>
      </c>
      <c r="B308" s="267">
        <v>43752</v>
      </c>
      <c r="C308" s="267"/>
      <c r="D308" s="268" t="s">
        <v>922</v>
      </c>
      <c r="E308" s="269" t="s">
        <v>597</v>
      </c>
      <c r="F308" s="269">
        <v>277.5</v>
      </c>
      <c r="G308" s="269"/>
      <c r="H308" s="269">
        <v>333</v>
      </c>
      <c r="I308" s="271">
        <v>333</v>
      </c>
      <c r="J308" s="241" t="s">
        <v>923</v>
      </c>
      <c r="K308" s="242">
        <f t="shared" si="97"/>
        <v>55.5</v>
      </c>
      <c r="L308" s="243">
        <f t="shared" si="98"/>
        <v>0.2</v>
      </c>
      <c r="M308" s="238" t="s">
        <v>604</v>
      </c>
      <c r="N308" s="244">
        <v>43846</v>
      </c>
      <c r="O308" s="1"/>
      <c r="P308" s="1"/>
      <c r="Q308" s="1"/>
      <c r="R308" s="6" t="s">
        <v>894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6">
        <v>148</v>
      </c>
      <c r="B309" s="267">
        <v>43752</v>
      </c>
      <c r="C309" s="267"/>
      <c r="D309" s="268" t="s">
        <v>924</v>
      </c>
      <c r="E309" s="269" t="s">
        <v>597</v>
      </c>
      <c r="F309" s="269">
        <v>930</v>
      </c>
      <c r="G309" s="269"/>
      <c r="H309" s="269">
        <v>1165</v>
      </c>
      <c r="I309" s="271">
        <v>1200</v>
      </c>
      <c r="J309" s="241" t="s">
        <v>925</v>
      </c>
      <c r="K309" s="242">
        <f t="shared" si="97"/>
        <v>235</v>
      </c>
      <c r="L309" s="243">
        <f t="shared" si="98"/>
        <v>0.25268817204301075</v>
      </c>
      <c r="M309" s="238" t="s">
        <v>604</v>
      </c>
      <c r="N309" s="244">
        <v>43847</v>
      </c>
      <c r="O309" s="1"/>
      <c r="P309" s="1"/>
      <c r="Q309" s="1"/>
      <c r="R309" s="6" t="s">
        <v>898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66">
        <v>149</v>
      </c>
      <c r="B310" s="267">
        <v>43753</v>
      </c>
      <c r="C310" s="267"/>
      <c r="D310" s="268" t="s">
        <v>926</v>
      </c>
      <c r="E310" s="269" t="s">
        <v>597</v>
      </c>
      <c r="F310" s="239">
        <v>111</v>
      </c>
      <c r="G310" s="269"/>
      <c r="H310" s="269">
        <v>141</v>
      </c>
      <c r="I310" s="271">
        <v>141</v>
      </c>
      <c r="J310" s="241" t="s">
        <v>927</v>
      </c>
      <c r="K310" s="242">
        <f t="shared" si="97"/>
        <v>30</v>
      </c>
      <c r="L310" s="243">
        <f t="shared" si="98"/>
        <v>0.27027027027027029</v>
      </c>
      <c r="M310" s="238" t="s">
        <v>604</v>
      </c>
      <c r="N310" s="244">
        <v>44328</v>
      </c>
      <c r="O310" s="1"/>
      <c r="P310" s="1"/>
      <c r="Q310" s="1"/>
      <c r="R310" s="6" t="s">
        <v>898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66">
        <v>150</v>
      </c>
      <c r="B311" s="267">
        <v>43753</v>
      </c>
      <c r="C311" s="267"/>
      <c r="D311" s="268" t="s">
        <v>928</v>
      </c>
      <c r="E311" s="269" t="s">
        <v>597</v>
      </c>
      <c r="F311" s="239">
        <v>296</v>
      </c>
      <c r="G311" s="269"/>
      <c r="H311" s="269">
        <v>370</v>
      </c>
      <c r="I311" s="271">
        <v>370</v>
      </c>
      <c r="J311" s="241" t="s">
        <v>791</v>
      </c>
      <c r="K311" s="242">
        <f t="shared" si="97"/>
        <v>74</v>
      </c>
      <c r="L311" s="243">
        <f t="shared" si="98"/>
        <v>0.25</v>
      </c>
      <c r="M311" s="238" t="s">
        <v>604</v>
      </c>
      <c r="N311" s="244">
        <v>43853</v>
      </c>
      <c r="O311" s="1"/>
      <c r="P311" s="1"/>
      <c r="Q311" s="1"/>
      <c r="R311" s="6" t="s">
        <v>898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66">
        <v>151</v>
      </c>
      <c r="B312" s="267">
        <v>43754</v>
      </c>
      <c r="C312" s="267"/>
      <c r="D312" s="268" t="s">
        <v>929</v>
      </c>
      <c r="E312" s="269" t="s">
        <v>597</v>
      </c>
      <c r="F312" s="239">
        <v>300</v>
      </c>
      <c r="G312" s="269"/>
      <c r="H312" s="269">
        <v>382.5</v>
      </c>
      <c r="I312" s="271">
        <v>344</v>
      </c>
      <c r="J312" s="241" t="s">
        <v>930</v>
      </c>
      <c r="K312" s="242">
        <f t="shared" si="97"/>
        <v>82.5</v>
      </c>
      <c r="L312" s="243">
        <f t="shared" si="98"/>
        <v>0.27500000000000002</v>
      </c>
      <c r="M312" s="238" t="s">
        <v>604</v>
      </c>
      <c r="N312" s="244">
        <v>44238</v>
      </c>
      <c r="O312" s="1"/>
      <c r="P312" s="1"/>
      <c r="Q312" s="1"/>
      <c r="R312" s="6" t="s">
        <v>898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66">
        <v>152</v>
      </c>
      <c r="B313" s="267">
        <v>43832</v>
      </c>
      <c r="C313" s="267"/>
      <c r="D313" s="268" t="s">
        <v>931</v>
      </c>
      <c r="E313" s="269" t="s">
        <v>597</v>
      </c>
      <c r="F313" s="239">
        <v>495</v>
      </c>
      <c r="G313" s="269"/>
      <c r="H313" s="269">
        <v>595</v>
      </c>
      <c r="I313" s="271">
        <v>590</v>
      </c>
      <c r="J313" s="241" t="s">
        <v>716</v>
      </c>
      <c r="K313" s="242">
        <f t="shared" si="97"/>
        <v>100</v>
      </c>
      <c r="L313" s="243">
        <f t="shared" si="98"/>
        <v>0.20202020202020202</v>
      </c>
      <c r="M313" s="238" t="s">
        <v>604</v>
      </c>
      <c r="N313" s="244">
        <v>44589</v>
      </c>
      <c r="O313" s="1"/>
      <c r="P313" s="1"/>
      <c r="Q313" s="1"/>
      <c r="R313" s="6" t="s">
        <v>898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66">
        <v>153</v>
      </c>
      <c r="B314" s="267">
        <v>43966</v>
      </c>
      <c r="C314" s="267"/>
      <c r="D314" s="268" t="s">
        <v>76</v>
      </c>
      <c r="E314" s="269" t="s">
        <v>597</v>
      </c>
      <c r="F314" s="239">
        <v>67.5</v>
      </c>
      <c r="G314" s="269"/>
      <c r="H314" s="269">
        <v>86</v>
      </c>
      <c r="I314" s="271">
        <v>86</v>
      </c>
      <c r="J314" s="241" t="s">
        <v>932</v>
      </c>
      <c r="K314" s="242">
        <f t="shared" si="97"/>
        <v>18.5</v>
      </c>
      <c r="L314" s="243">
        <f t="shared" si="98"/>
        <v>0.27407407407407408</v>
      </c>
      <c r="M314" s="238" t="s">
        <v>604</v>
      </c>
      <c r="N314" s="244">
        <v>44008</v>
      </c>
      <c r="O314" s="1"/>
      <c r="P314" s="1"/>
      <c r="Q314" s="1"/>
      <c r="R314" s="6" t="s">
        <v>898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66">
        <v>154</v>
      </c>
      <c r="B315" s="267">
        <v>44035</v>
      </c>
      <c r="C315" s="267"/>
      <c r="D315" s="268" t="s">
        <v>491</v>
      </c>
      <c r="E315" s="269" t="s">
        <v>597</v>
      </c>
      <c r="F315" s="239">
        <v>231</v>
      </c>
      <c r="G315" s="269"/>
      <c r="H315" s="269">
        <v>281</v>
      </c>
      <c r="I315" s="271">
        <v>281</v>
      </c>
      <c r="J315" s="241" t="s">
        <v>791</v>
      </c>
      <c r="K315" s="242">
        <f t="shared" si="97"/>
        <v>50</v>
      </c>
      <c r="L315" s="243">
        <f t="shared" si="98"/>
        <v>0.21645021645021645</v>
      </c>
      <c r="M315" s="238" t="s">
        <v>604</v>
      </c>
      <c r="N315" s="244">
        <v>44358</v>
      </c>
      <c r="O315" s="1"/>
      <c r="P315" s="1"/>
      <c r="Q315" s="1"/>
      <c r="R315" s="6" t="s">
        <v>898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66">
        <v>155</v>
      </c>
      <c r="B316" s="267">
        <v>44092</v>
      </c>
      <c r="C316" s="267"/>
      <c r="D316" s="268" t="s">
        <v>145</v>
      </c>
      <c r="E316" s="269" t="s">
        <v>597</v>
      </c>
      <c r="F316" s="269">
        <v>206</v>
      </c>
      <c r="G316" s="269"/>
      <c r="H316" s="269">
        <v>248</v>
      </c>
      <c r="I316" s="271">
        <v>248</v>
      </c>
      <c r="J316" s="241" t="s">
        <v>791</v>
      </c>
      <c r="K316" s="242">
        <f t="shared" si="97"/>
        <v>42</v>
      </c>
      <c r="L316" s="243">
        <f t="shared" si="98"/>
        <v>0.20388349514563106</v>
      </c>
      <c r="M316" s="238" t="s">
        <v>604</v>
      </c>
      <c r="N316" s="244">
        <v>44214</v>
      </c>
      <c r="O316" s="1"/>
      <c r="P316" s="1"/>
      <c r="Q316" s="1"/>
      <c r="R316" s="6" t="s">
        <v>898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66">
        <v>156</v>
      </c>
      <c r="B317" s="267">
        <v>44140</v>
      </c>
      <c r="C317" s="267"/>
      <c r="D317" s="268" t="s">
        <v>145</v>
      </c>
      <c r="E317" s="269" t="s">
        <v>597</v>
      </c>
      <c r="F317" s="269">
        <v>182.5</v>
      </c>
      <c r="G317" s="269"/>
      <c r="H317" s="269">
        <v>248</v>
      </c>
      <c r="I317" s="271">
        <v>248</v>
      </c>
      <c r="J317" s="241" t="s">
        <v>791</v>
      </c>
      <c r="K317" s="242">
        <f t="shared" si="97"/>
        <v>65.5</v>
      </c>
      <c r="L317" s="243">
        <f t="shared" si="98"/>
        <v>0.35890410958904112</v>
      </c>
      <c r="M317" s="238" t="s">
        <v>604</v>
      </c>
      <c r="N317" s="244">
        <v>44214</v>
      </c>
      <c r="O317" s="1"/>
      <c r="P317" s="1"/>
      <c r="Q317" s="1"/>
      <c r="R317" s="6" t="s">
        <v>898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66">
        <v>157</v>
      </c>
      <c r="B318" s="267">
        <v>44140</v>
      </c>
      <c r="C318" s="267"/>
      <c r="D318" s="268" t="s">
        <v>349</v>
      </c>
      <c r="E318" s="269" t="s">
        <v>597</v>
      </c>
      <c r="F318" s="269">
        <v>247.5</v>
      </c>
      <c r="G318" s="269"/>
      <c r="H318" s="269">
        <v>320</v>
      </c>
      <c r="I318" s="271">
        <v>320</v>
      </c>
      <c r="J318" s="241" t="s">
        <v>791</v>
      </c>
      <c r="K318" s="242">
        <f t="shared" si="97"/>
        <v>72.5</v>
      </c>
      <c r="L318" s="243">
        <f t="shared" si="98"/>
        <v>0.29292929292929293</v>
      </c>
      <c r="M318" s="238" t="s">
        <v>604</v>
      </c>
      <c r="N318" s="244">
        <v>44323</v>
      </c>
      <c r="O318" s="1"/>
      <c r="P318" s="1"/>
      <c r="Q318" s="1"/>
      <c r="R318" s="6" t="s">
        <v>898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66">
        <v>158</v>
      </c>
      <c r="B319" s="267">
        <v>44140</v>
      </c>
      <c r="C319" s="267"/>
      <c r="D319" s="268" t="s">
        <v>204</v>
      </c>
      <c r="E319" s="269" t="s">
        <v>597</v>
      </c>
      <c r="F319" s="239">
        <v>925</v>
      </c>
      <c r="G319" s="269"/>
      <c r="H319" s="269">
        <v>1095</v>
      </c>
      <c r="I319" s="271">
        <v>1093</v>
      </c>
      <c r="J319" s="241" t="s">
        <v>933</v>
      </c>
      <c r="K319" s="242">
        <f t="shared" si="97"/>
        <v>170</v>
      </c>
      <c r="L319" s="243">
        <f t="shared" si="98"/>
        <v>0.18378378378378379</v>
      </c>
      <c r="M319" s="238" t="s">
        <v>604</v>
      </c>
      <c r="N319" s="244">
        <v>44201</v>
      </c>
      <c r="O319" s="1"/>
      <c r="P319" s="1"/>
      <c r="Q319" s="1"/>
      <c r="R319" s="6" t="s">
        <v>898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66">
        <v>159</v>
      </c>
      <c r="B320" s="267">
        <v>44140</v>
      </c>
      <c r="C320" s="267"/>
      <c r="D320" s="268" t="s">
        <v>367</v>
      </c>
      <c r="E320" s="269" t="s">
        <v>597</v>
      </c>
      <c r="F320" s="239">
        <v>332.5</v>
      </c>
      <c r="G320" s="269"/>
      <c r="H320" s="269">
        <v>393</v>
      </c>
      <c r="I320" s="271">
        <v>406</v>
      </c>
      <c r="J320" s="241" t="s">
        <v>934</v>
      </c>
      <c r="K320" s="242">
        <f t="shared" si="97"/>
        <v>60.5</v>
      </c>
      <c r="L320" s="243">
        <f t="shared" si="98"/>
        <v>0.18195488721804512</v>
      </c>
      <c r="M320" s="238" t="s">
        <v>604</v>
      </c>
      <c r="N320" s="244">
        <v>44256</v>
      </c>
      <c r="O320" s="1"/>
      <c r="P320" s="1"/>
      <c r="Q320" s="1"/>
      <c r="R320" s="6" t="s">
        <v>898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66">
        <v>160</v>
      </c>
      <c r="B321" s="267">
        <v>44141</v>
      </c>
      <c r="C321" s="267"/>
      <c r="D321" s="268" t="s">
        <v>491</v>
      </c>
      <c r="E321" s="269" t="s">
        <v>597</v>
      </c>
      <c r="F321" s="239">
        <v>231</v>
      </c>
      <c r="G321" s="269"/>
      <c r="H321" s="269">
        <v>281</v>
      </c>
      <c r="I321" s="271">
        <v>281</v>
      </c>
      <c r="J321" s="241" t="s">
        <v>791</v>
      </c>
      <c r="K321" s="242">
        <f t="shared" si="97"/>
        <v>50</v>
      </c>
      <c r="L321" s="243">
        <f t="shared" si="98"/>
        <v>0.21645021645021645</v>
      </c>
      <c r="M321" s="238" t="s">
        <v>604</v>
      </c>
      <c r="N321" s="244">
        <v>44358</v>
      </c>
      <c r="O321" s="1"/>
      <c r="P321" s="1"/>
      <c r="Q321" s="1"/>
      <c r="R321" s="6" t="s">
        <v>898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66">
        <v>161</v>
      </c>
      <c r="B322" s="267">
        <v>44187</v>
      </c>
      <c r="C322" s="267"/>
      <c r="D322" s="268" t="s">
        <v>935</v>
      </c>
      <c r="E322" s="269" t="s">
        <v>597</v>
      </c>
      <c r="F322" s="239">
        <v>190</v>
      </c>
      <c r="G322" s="269"/>
      <c r="H322" s="269">
        <v>239</v>
      </c>
      <c r="I322" s="271">
        <v>239</v>
      </c>
      <c r="J322" s="241" t="s">
        <v>936</v>
      </c>
      <c r="K322" s="242">
        <f t="shared" si="97"/>
        <v>49</v>
      </c>
      <c r="L322" s="243">
        <f t="shared" si="98"/>
        <v>0.25789473684210529</v>
      </c>
      <c r="M322" s="238" t="s">
        <v>604</v>
      </c>
      <c r="N322" s="244">
        <v>44844</v>
      </c>
      <c r="O322" s="1"/>
      <c r="P322" s="1"/>
      <c r="Q322" s="1"/>
      <c r="R322" s="6" t="s">
        <v>898</v>
      </c>
    </row>
    <row r="323" spans="1:26" ht="12.75" customHeight="1">
      <c r="A323" s="266">
        <v>162</v>
      </c>
      <c r="B323" s="267">
        <v>44258</v>
      </c>
      <c r="C323" s="267"/>
      <c r="D323" s="268" t="s">
        <v>931</v>
      </c>
      <c r="E323" s="269" t="s">
        <v>597</v>
      </c>
      <c r="F323" s="239">
        <v>495</v>
      </c>
      <c r="G323" s="269"/>
      <c r="H323" s="269">
        <v>595</v>
      </c>
      <c r="I323" s="271">
        <v>590</v>
      </c>
      <c r="J323" s="241" t="s">
        <v>716</v>
      </c>
      <c r="K323" s="242">
        <f t="shared" si="97"/>
        <v>100</v>
      </c>
      <c r="L323" s="243">
        <f t="shared" si="98"/>
        <v>0.20202020202020202</v>
      </c>
      <c r="M323" s="238" t="s">
        <v>604</v>
      </c>
      <c r="N323" s="244">
        <v>44589</v>
      </c>
      <c r="O323" s="1"/>
      <c r="P323" s="1"/>
      <c r="R323" s="6" t="s">
        <v>898</v>
      </c>
    </row>
    <row r="324" spans="1:26" ht="12.75" customHeight="1">
      <c r="A324" s="266">
        <v>163</v>
      </c>
      <c r="B324" s="267">
        <v>44274</v>
      </c>
      <c r="C324" s="267"/>
      <c r="D324" s="268" t="s">
        <v>367</v>
      </c>
      <c r="E324" s="269" t="s">
        <v>597</v>
      </c>
      <c r="F324" s="239">
        <v>355</v>
      </c>
      <c r="G324" s="269"/>
      <c r="H324" s="269">
        <v>422.5</v>
      </c>
      <c r="I324" s="271">
        <v>420</v>
      </c>
      <c r="J324" s="241" t="s">
        <v>937</v>
      </c>
      <c r="K324" s="242">
        <f t="shared" si="97"/>
        <v>67.5</v>
      </c>
      <c r="L324" s="243">
        <f t="shared" si="98"/>
        <v>0.19014084507042253</v>
      </c>
      <c r="M324" s="238" t="s">
        <v>604</v>
      </c>
      <c r="N324" s="244">
        <v>44361</v>
      </c>
      <c r="O324" s="1"/>
      <c r="R324" s="284" t="s">
        <v>898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66">
        <v>164</v>
      </c>
      <c r="B325" s="267">
        <v>44295</v>
      </c>
      <c r="C325" s="267"/>
      <c r="D325" s="268" t="s">
        <v>329</v>
      </c>
      <c r="E325" s="269" t="s">
        <v>597</v>
      </c>
      <c r="F325" s="239">
        <v>555</v>
      </c>
      <c r="G325" s="269"/>
      <c r="H325" s="269">
        <v>663</v>
      </c>
      <c r="I325" s="271">
        <v>663</v>
      </c>
      <c r="J325" s="241" t="s">
        <v>938</v>
      </c>
      <c r="K325" s="242">
        <f t="shared" si="97"/>
        <v>108</v>
      </c>
      <c r="L325" s="243">
        <f t="shared" si="98"/>
        <v>0.19459459459459461</v>
      </c>
      <c r="M325" s="238" t="s">
        <v>604</v>
      </c>
      <c r="N325" s="244">
        <v>44321</v>
      </c>
      <c r="O325" s="1"/>
      <c r="P325" s="1"/>
      <c r="Q325" s="1"/>
      <c r="R325" s="284" t="s">
        <v>898</v>
      </c>
    </row>
    <row r="326" spans="1:26" ht="12.75" customHeight="1">
      <c r="A326" s="266">
        <v>165</v>
      </c>
      <c r="B326" s="267">
        <v>44308</v>
      </c>
      <c r="C326" s="267"/>
      <c r="D326" s="268" t="s">
        <v>902</v>
      </c>
      <c r="E326" s="269" t="s">
        <v>597</v>
      </c>
      <c r="F326" s="239">
        <v>126.5</v>
      </c>
      <c r="G326" s="269"/>
      <c r="H326" s="269">
        <v>155</v>
      </c>
      <c r="I326" s="271">
        <v>155</v>
      </c>
      <c r="J326" s="241" t="s">
        <v>791</v>
      </c>
      <c r="K326" s="242">
        <f t="shared" si="97"/>
        <v>28.5</v>
      </c>
      <c r="L326" s="243">
        <f t="shared" si="98"/>
        <v>0.22529644268774704</v>
      </c>
      <c r="M326" s="238" t="s">
        <v>604</v>
      </c>
      <c r="N326" s="244">
        <v>44362</v>
      </c>
      <c r="O326" s="1"/>
      <c r="R326" s="284" t="s">
        <v>898</v>
      </c>
    </row>
    <row r="327" spans="1:26" ht="12.75" customHeight="1">
      <c r="A327" s="245">
        <v>166</v>
      </c>
      <c r="B327" s="276">
        <v>44368</v>
      </c>
      <c r="C327" s="276"/>
      <c r="D327" s="247" t="s">
        <v>939</v>
      </c>
      <c r="E327" s="249" t="s">
        <v>597</v>
      </c>
      <c r="F327" s="277">
        <v>287.5</v>
      </c>
      <c r="G327" s="249"/>
      <c r="H327" s="249">
        <v>245</v>
      </c>
      <c r="I327" s="250">
        <v>344</v>
      </c>
      <c r="J327" s="251" t="s">
        <v>940</v>
      </c>
      <c r="K327" s="252">
        <f t="shared" si="97"/>
        <v>-42.5</v>
      </c>
      <c r="L327" s="253">
        <f t="shared" si="98"/>
        <v>-0.14782608695652175</v>
      </c>
      <c r="M327" s="249" t="s">
        <v>628</v>
      </c>
      <c r="N327" s="246">
        <v>44508</v>
      </c>
      <c r="O327" s="1"/>
      <c r="R327" s="284" t="s">
        <v>898</v>
      </c>
    </row>
    <row r="328" spans="1:26" ht="12.75" customHeight="1">
      <c r="A328" s="266">
        <v>167</v>
      </c>
      <c r="B328" s="267">
        <v>44368</v>
      </c>
      <c r="C328" s="267"/>
      <c r="D328" s="268" t="s">
        <v>491</v>
      </c>
      <c r="E328" s="269" t="s">
        <v>597</v>
      </c>
      <c r="F328" s="239">
        <v>241</v>
      </c>
      <c r="G328" s="269"/>
      <c r="H328" s="269">
        <v>298</v>
      </c>
      <c r="I328" s="271">
        <v>320</v>
      </c>
      <c r="J328" s="241" t="s">
        <v>791</v>
      </c>
      <c r="K328" s="242">
        <f t="shared" si="97"/>
        <v>57</v>
      </c>
      <c r="L328" s="243">
        <f t="shared" si="98"/>
        <v>0.23651452282157676</v>
      </c>
      <c r="M328" s="238" t="s">
        <v>604</v>
      </c>
      <c r="N328" s="244">
        <v>44802</v>
      </c>
      <c r="O328" s="41"/>
      <c r="R328" s="284" t="s">
        <v>898</v>
      </c>
    </row>
    <row r="329" spans="1:26" ht="12.75" customHeight="1">
      <c r="A329" s="266">
        <v>168</v>
      </c>
      <c r="B329" s="267">
        <v>44406</v>
      </c>
      <c r="C329" s="267"/>
      <c r="D329" s="268" t="s">
        <v>902</v>
      </c>
      <c r="E329" s="269" t="s">
        <v>597</v>
      </c>
      <c r="F329" s="239">
        <v>162.5</v>
      </c>
      <c r="G329" s="269"/>
      <c r="H329" s="269">
        <v>200</v>
      </c>
      <c r="I329" s="271">
        <v>200</v>
      </c>
      <c r="J329" s="241" t="s">
        <v>791</v>
      </c>
      <c r="K329" s="242">
        <f t="shared" si="97"/>
        <v>37.5</v>
      </c>
      <c r="L329" s="243">
        <f t="shared" si="98"/>
        <v>0.23076923076923078</v>
      </c>
      <c r="M329" s="238" t="s">
        <v>604</v>
      </c>
      <c r="N329" s="244">
        <v>44802</v>
      </c>
      <c r="O329" s="1"/>
      <c r="R329" s="284" t="s">
        <v>898</v>
      </c>
    </row>
    <row r="330" spans="1:26" ht="12.75" customHeight="1">
      <c r="A330" s="266">
        <v>169</v>
      </c>
      <c r="B330" s="267">
        <v>44462</v>
      </c>
      <c r="C330" s="267"/>
      <c r="D330" s="268" t="s">
        <v>448</v>
      </c>
      <c r="E330" s="269" t="s">
        <v>597</v>
      </c>
      <c r="F330" s="239">
        <v>1235</v>
      </c>
      <c r="G330" s="269"/>
      <c r="H330" s="269">
        <v>1505</v>
      </c>
      <c r="I330" s="271">
        <v>1500</v>
      </c>
      <c r="J330" s="241" t="s">
        <v>791</v>
      </c>
      <c r="K330" s="242">
        <f t="shared" si="97"/>
        <v>270</v>
      </c>
      <c r="L330" s="243">
        <f t="shared" si="98"/>
        <v>0.21862348178137653</v>
      </c>
      <c r="M330" s="238" t="s">
        <v>604</v>
      </c>
      <c r="N330" s="244">
        <v>44564</v>
      </c>
      <c r="O330" s="1"/>
      <c r="R330" s="284" t="s">
        <v>898</v>
      </c>
    </row>
    <row r="331" spans="1:26" ht="12.75" customHeight="1">
      <c r="A331" s="285">
        <v>170</v>
      </c>
      <c r="B331" s="286">
        <v>44480</v>
      </c>
      <c r="C331" s="286"/>
      <c r="D331" s="287" t="s">
        <v>941</v>
      </c>
      <c r="E331" s="288" t="s">
        <v>597</v>
      </c>
      <c r="F331" s="62">
        <v>58.75</v>
      </c>
      <c r="G331" s="288"/>
      <c r="H331" s="289"/>
      <c r="I331" s="56"/>
      <c r="J331" s="290" t="s">
        <v>600</v>
      </c>
      <c r="K331" s="285"/>
      <c r="L331" s="286"/>
      <c r="M331" s="286"/>
      <c r="N331" s="287"/>
      <c r="O331" s="41"/>
      <c r="R331" s="284" t="s">
        <v>898</v>
      </c>
    </row>
    <row r="332" spans="1:26" ht="12.75" customHeight="1">
      <c r="A332" s="291">
        <v>171</v>
      </c>
      <c r="B332" s="292">
        <v>44481</v>
      </c>
      <c r="C332" s="292"/>
      <c r="D332" s="293" t="s">
        <v>280</v>
      </c>
      <c r="E332" s="56" t="s">
        <v>597</v>
      </c>
      <c r="F332" s="294" t="s">
        <v>942</v>
      </c>
      <c r="G332" s="56"/>
      <c r="H332" s="56"/>
      <c r="I332" s="56">
        <v>380</v>
      </c>
      <c r="J332" s="295" t="s">
        <v>600</v>
      </c>
      <c r="K332" s="291"/>
      <c r="L332" s="292"/>
      <c r="M332" s="292"/>
      <c r="N332" s="293"/>
      <c r="O332" s="41"/>
      <c r="R332" s="284" t="s">
        <v>898</v>
      </c>
    </row>
    <row r="333" spans="1:26" ht="12.75" customHeight="1">
      <c r="A333" s="266">
        <v>172</v>
      </c>
      <c r="B333" s="267">
        <v>44481</v>
      </c>
      <c r="C333" s="267"/>
      <c r="D333" s="268" t="s">
        <v>943</v>
      </c>
      <c r="E333" s="269" t="s">
        <v>597</v>
      </c>
      <c r="F333" s="239">
        <v>45.5</v>
      </c>
      <c r="G333" s="269"/>
      <c r="H333" s="269">
        <v>56.5</v>
      </c>
      <c r="I333" s="271">
        <v>56</v>
      </c>
      <c r="J333" s="241" t="s">
        <v>944</v>
      </c>
      <c r="K333" s="242">
        <f t="shared" ref="K333:K334" si="99">H333-F333</f>
        <v>11</v>
      </c>
      <c r="L333" s="243">
        <f t="shared" ref="L333:L334" si="100">K333/F333</f>
        <v>0.24175824175824176</v>
      </c>
      <c r="M333" s="238" t="s">
        <v>604</v>
      </c>
      <c r="N333" s="244">
        <v>44881</v>
      </c>
      <c r="O333" s="41"/>
      <c r="R333" s="284"/>
    </row>
    <row r="334" spans="1:26" ht="12.75" customHeight="1">
      <c r="A334" s="266">
        <v>173</v>
      </c>
      <c r="B334" s="267">
        <v>44551</v>
      </c>
      <c r="C334" s="267"/>
      <c r="D334" s="268" t="s">
        <v>132</v>
      </c>
      <c r="E334" s="269" t="s">
        <v>597</v>
      </c>
      <c r="F334" s="239">
        <v>2300</v>
      </c>
      <c r="G334" s="269"/>
      <c r="H334" s="269">
        <f>(2820+2200)/2</f>
        <v>2510</v>
      </c>
      <c r="I334" s="271">
        <v>3000</v>
      </c>
      <c r="J334" s="241" t="s">
        <v>945</v>
      </c>
      <c r="K334" s="242">
        <f t="shared" si="99"/>
        <v>210</v>
      </c>
      <c r="L334" s="243">
        <f t="shared" si="100"/>
        <v>9.1304347826086957E-2</v>
      </c>
      <c r="M334" s="238" t="s">
        <v>604</v>
      </c>
      <c r="N334" s="244">
        <v>44649</v>
      </c>
      <c r="O334" s="1"/>
      <c r="R334" s="284"/>
    </row>
    <row r="335" spans="1:26" ht="12.75" customHeight="1">
      <c r="A335" s="58">
        <v>174</v>
      </c>
      <c r="B335" s="292">
        <v>44606</v>
      </c>
      <c r="C335" s="58"/>
      <c r="D335" s="58" t="s">
        <v>438</v>
      </c>
      <c r="E335" s="56" t="s">
        <v>597</v>
      </c>
      <c r="F335" s="56" t="s">
        <v>946</v>
      </c>
      <c r="G335" s="56"/>
      <c r="H335" s="56"/>
      <c r="I335" s="56">
        <v>764</v>
      </c>
      <c r="J335" s="56" t="s">
        <v>600</v>
      </c>
      <c r="K335" s="56"/>
      <c r="L335" s="56"/>
      <c r="M335" s="56"/>
      <c r="N335" s="58"/>
      <c r="O335" s="41"/>
      <c r="R335" s="284"/>
    </row>
    <row r="336" spans="1:26" ht="12.75" customHeight="1">
      <c r="A336" s="266">
        <v>175</v>
      </c>
      <c r="B336" s="267">
        <v>44613</v>
      </c>
      <c r="C336" s="267"/>
      <c r="D336" s="268" t="s">
        <v>448</v>
      </c>
      <c r="E336" s="269" t="s">
        <v>597</v>
      </c>
      <c r="F336" s="239">
        <v>1255</v>
      </c>
      <c r="G336" s="269"/>
      <c r="H336" s="269">
        <v>1515</v>
      </c>
      <c r="I336" s="271">
        <v>1510</v>
      </c>
      <c r="J336" s="241" t="s">
        <v>791</v>
      </c>
      <c r="K336" s="242">
        <f>H336-F336</f>
        <v>260</v>
      </c>
      <c r="L336" s="243">
        <f>K336/F336</f>
        <v>0.20717131474103587</v>
      </c>
      <c r="M336" s="238" t="s">
        <v>604</v>
      </c>
      <c r="N336" s="244">
        <v>44834</v>
      </c>
      <c r="O336" s="41"/>
      <c r="R336" s="284"/>
    </row>
    <row r="337" spans="1:38" ht="12.75" customHeight="1">
      <c r="A337">
        <v>176</v>
      </c>
      <c r="B337" s="292">
        <v>44670</v>
      </c>
      <c r="C337" s="292"/>
      <c r="D337" s="58" t="s">
        <v>554</v>
      </c>
      <c r="E337" s="296" t="s">
        <v>597</v>
      </c>
      <c r="F337" s="56" t="s">
        <v>947</v>
      </c>
      <c r="G337" s="56"/>
      <c r="H337" s="56"/>
      <c r="I337" s="56">
        <v>553</v>
      </c>
      <c r="J337" s="56" t="s">
        <v>600</v>
      </c>
      <c r="K337" s="56"/>
      <c r="L337" s="56"/>
      <c r="M337" s="56"/>
      <c r="N337" s="56"/>
      <c r="O337" s="41"/>
      <c r="R337" s="284"/>
    </row>
    <row r="338" spans="1:38" ht="12.75" customHeight="1">
      <c r="A338" s="266">
        <v>177</v>
      </c>
      <c r="B338" s="267">
        <v>44746</v>
      </c>
      <c r="C338" s="267"/>
      <c r="D338" s="268" t="s">
        <v>948</v>
      </c>
      <c r="E338" s="269" t="s">
        <v>597</v>
      </c>
      <c r="F338" s="239">
        <v>207.5</v>
      </c>
      <c r="G338" s="269"/>
      <c r="H338" s="269">
        <v>254</v>
      </c>
      <c r="I338" s="271">
        <v>254</v>
      </c>
      <c r="J338" s="241" t="s">
        <v>791</v>
      </c>
      <c r="K338" s="242">
        <f t="shared" ref="K338:K340" si="101">H338-F338</f>
        <v>46.5</v>
      </c>
      <c r="L338" s="243">
        <f t="shared" ref="L338:L340" si="102">K338/F338</f>
        <v>0.22409638554216868</v>
      </c>
      <c r="M338" s="238" t="s">
        <v>604</v>
      </c>
      <c r="N338" s="244">
        <v>44792</v>
      </c>
      <c r="O338" s="1"/>
      <c r="R338" s="284"/>
    </row>
    <row r="339" spans="1:38" ht="12.75" customHeight="1">
      <c r="A339" s="266">
        <v>178</v>
      </c>
      <c r="B339" s="267">
        <v>44775</v>
      </c>
      <c r="C339" s="267"/>
      <c r="D339" s="268" t="s">
        <v>493</v>
      </c>
      <c r="E339" s="269" t="s">
        <v>597</v>
      </c>
      <c r="F339" s="239">
        <v>31.25</v>
      </c>
      <c r="G339" s="269"/>
      <c r="H339" s="269">
        <v>38.75</v>
      </c>
      <c r="I339" s="271">
        <v>38</v>
      </c>
      <c r="J339" s="241" t="s">
        <v>791</v>
      </c>
      <c r="K339" s="242">
        <f t="shared" si="101"/>
        <v>7.5</v>
      </c>
      <c r="L339" s="243">
        <f t="shared" si="102"/>
        <v>0.24</v>
      </c>
      <c r="M339" s="238" t="s">
        <v>604</v>
      </c>
      <c r="N339" s="244">
        <v>44844</v>
      </c>
      <c r="O339" s="41"/>
      <c r="R339" s="62"/>
    </row>
    <row r="340" spans="1:38" ht="12.75" customHeight="1">
      <c r="A340" s="266">
        <v>179</v>
      </c>
      <c r="B340" s="267">
        <v>44841</v>
      </c>
      <c r="C340" s="267"/>
      <c r="D340" s="268" t="s">
        <v>949</v>
      </c>
      <c r="E340" s="269" t="s">
        <v>597</v>
      </c>
      <c r="F340" s="239">
        <v>665</v>
      </c>
      <c r="G340" s="269"/>
      <c r="H340" s="269">
        <v>807.5</v>
      </c>
      <c r="I340" s="271">
        <v>840</v>
      </c>
      <c r="J340" s="241" t="s">
        <v>945</v>
      </c>
      <c r="K340" s="242">
        <f t="shared" si="101"/>
        <v>142.5</v>
      </c>
      <c r="L340" s="243">
        <f t="shared" si="102"/>
        <v>0.21428571428571427</v>
      </c>
      <c r="M340" s="238" t="s">
        <v>604</v>
      </c>
      <c r="N340" s="244">
        <v>45097</v>
      </c>
      <c r="O340" s="41"/>
      <c r="R340" s="62"/>
    </row>
    <row r="341" spans="1:38" ht="12.75" customHeight="1">
      <c r="A341" s="291">
        <v>180</v>
      </c>
      <c r="B341" s="292">
        <v>44844</v>
      </c>
      <c r="C341" s="58"/>
      <c r="D341" s="58" t="s">
        <v>440</v>
      </c>
      <c r="E341" s="296" t="s">
        <v>597</v>
      </c>
      <c r="F341" s="56" t="s">
        <v>950</v>
      </c>
      <c r="G341" s="56"/>
      <c r="H341" s="56"/>
      <c r="I341" s="56">
        <v>291</v>
      </c>
      <c r="J341" s="56" t="s">
        <v>600</v>
      </c>
      <c r="K341" s="56"/>
      <c r="L341" s="56"/>
      <c r="M341" s="56"/>
      <c r="N341" s="56"/>
      <c r="O341" s="41"/>
      <c r="Q341" s="41"/>
      <c r="R341" s="62"/>
    </row>
    <row r="342" spans="1:38" ht="12.75" customHeight="1">
      <c r="A342" s="291">
        <v>181</v>
      </c>
      <c r="B342" s="292">
        <v>44845</v>
      </c>
      <c r="C342" s="58"/>
      <c r="D342" s="58" t="s">
        <v>438</v>
      </c>
      <c r="E342" s="296" t="s">
        <v>597</v>
      </c>
      <c r="F342" s="56" t="s">
        <v>951</v>
      </c>
      <c r="G342" s="56"/>
      <c r="H342" s="56"/>
      <c r="I342" s="56">
        <v>765</v>
      </c>
      <c r="J342" s="56" t="s">
        <v>600</v>
      </c>
      <c r="K342" s="56"/>
      <c r="L342" s="56"/>
      <c r="M342" s="56"/>
      <c r="N342" s="56"/>
      <c r="O342" s="41"/>
      <c r="Q342" s="41"/>
      <c r="R342" s="62"/>
    </row>
    <row r="343" spans="1:38" ht="12.75" customHeight="1">
      <c r="A343" s="297">
        <v>182</v>
      </c>
      <c r="B343" s="292">
        <v>44981</v>
      </c>
      <c r="C343" s="292"/>
      <c r="D343" s="58" t="s">
        <v>455</v>
      </c>
      <c r="E343" s="296" t="s">
        <v>597</v>
      </c>
      <c r="F343" s="296" t="s">
        <v>952</v>
      </c>
      <c r="G343" s="56"/>
      <c r="H343" s="56"/>
      <c r="I343" s="56">
        <v>2080</v>
      </c>
      <c r="J343" s="56" t="s">
        <v>600</v>
      </c>
      <c r="K343" s="56"/>
      <c r="L343" s="56"/>
      <c r="M343" s="56"/>
      <c r="N343" s="56"/>
      <c r="O343" s="41"/>
      <c r="R343" s="62"/>
    </row>
    <row r="344" spans="1:38" ht="12.75" customHeight="1">
      <c r="A344" s="266">
        <v>183</v>
      </c>
      <c r="B344" s="267">
        <v>44986</v>
      </c>
      <c r="C344" s="267"/>
      <c r="D344" s="268" t="s">
        <v>493</v>
      </c>
      <c r="E344" s="269" t="s">
        <v>597</v>
      </c>
      <c r="F344" s="239">
        <v>57.5</v>
      </c>
      <c r="G344" s="269"/>
      <c r="H344" s="269">
        <v>120</v>
      </c>
      <c r="I344" s="271">
        <v>120</v>
      </c>
      <c r="J344" s="241" t="s">
        <v>791</v>
      </c>
      <c r="K344" s="242">
        <f>H344-F344</f>
        <v>62.5</v>
      </c>
      <c r="L344" s="243">
        <f>K344/F344</f>
        <v>1.0869565217391304</v>
      </c>
      <c r="M344" s="238" t="s">
        <v>604</v>
      </c>
      <c r="N344" s="244">
        <v>45415</v>
      </c>
      <c r="O344" s="41"/>
      <c r="R344" s="62"/>
    </row>
    <row r="345" spans="1:38" ht="12.75" customHeight="1">
      <c r="A345" s="297">
        <v>184</v>
      </c>
      <c r="B345" s="292">
        <v>45008</v>
      </c>
      <c r="C345" s="292"/>
      <c r="D345" s="58" t="s">
        <v>510</v>
      </c>
      <c r="E345" s="296" t="s">
        <v>597</v>
      </c>
      <c r="F345" s="296" t="s">
        <v>953</v>
      </c>
      <c r="G345" s="56"/>
      <c r="H345" s="56"/>
      <c r="I345" s="56">
        <v>3523</v>
      </c>
      <c r="J345" s="56" t="s">
        <v>600</v>
      </c>
      <c r="K345" s="56"/>
      <c r="L345" s="56"/>
      <c r="M345" s="56"/>
      <c r="N345" s="56"/>
      <c r="O345" s="41"/>
      <c r="R345" s="62"/>
    </row>
    <row r="346" spans="1:38" ht="12.75" customHeight="1">
      <c r="A346" s="291">
        <v>185</v>
      </c>
      <c r="B346" s="292">
        <v>45027</v>
      </c>
      <c r="C346" s="58"/>
      <c r="D346" s="58" t="s">
        <v>954</v>
      </c>
      <c r="E346" s="296" t="s">
        <v>597</v>
      </c>
      <c r="F346" s="56" t="s">
        <v>955</v>
      </c>
      <c r="G346" s="56"/>
      <c r="H346" s="56"/>
      <c r="I346" s="56">
        <v>810</v>
      </c>
      <c r="J346" s="56" t="s">
        <v>600</v>
      </c>
      <c r="K346" s="56"/>
      <c r="L346" s="56"/>
      <c r="M346" s="56"/>
      <c r="N346" s="56"/>
      <c r="O346" s="41"/>
      <c r="R346" s="62"/>
    </row>
    <row r="347" spans="1:38" ht="12.75" customHeight="1">
      <c r="A347" s="291">
        <v>186</v>
      </c>
      <c r="B347" s="292">
        <v>45050</v>
      </c>
      <c r="C347" s="58"/>
      <c r="D347" s="58" t="s">
        <v>42</v>
      </c>
      <c r="E347" s="296" t="s">
        <v>597</v>
      </c>
      <c r="F347" s="56" t="s">
        <v>956</v>
      </c>
      <c r="G347" s="56"/>
      <c r="H347" s="56"/>
      <c r="I347" s="56">
        <v>5040</v>
      </c>
      <c r="J347" s="56" t="s">
        <v>600</v>
      </c>
      <c r="K347" s="56"/>
      <c r="L347" s="56"/>
      <c r="M347" s="56"/>
      <c r="N347" s="56"/>
      <c r="O347" s="41"/>
      <c r="R347" s="62"/>
    </row>
    <row r="348" spans="1:38" ht="12.75" customHeight="1">
      <c r="A348" s="285">
        <v>187</v>
      </c>
      <c r="B348" s="286">
        <v>45075</v>
      </c>
      <c r="C348" s="298"/>
      <c r="D348" s="298" t="s">
        <v>957</v>
      </c>
      <c r="E348" s="299" t="s">
        <v>597</v>
      </c>
      <c r="F348" s="288" t="s">
        <v>958</v>
      </c>
      <c r="G348" s="288"/>
      <c r="H348" s="288"/>
      <c r="I348" s="288">
        <v>732</v>
      </c>
      <c r="J348" s="288" t="s">
        <v>600</v>
      </c>
      <c r="K348" s="288"/>
      <c r="L348" s="288"/>
      <c r="M348" s="288"/>
      <c r="N348" s="288"/>
      <c r="O348" s="41"/>
      <c r="Q348" s="41"/>
      <c r="R348" s="62"/>
      <c r="T348" s="41"/>
      <c r="V348" s="41"/>
      <c r="W348" s="62"/>
      <c r="Y348" s="41"/>
      <c r="AA348" s="41"/>
      <c r="AB348" s="62"/>
      <c r="AD348" s="41"/>
      <c r="AF348" s="41"/>
      <c r="AG348" s="62"/>
      <c r="AI348" s="41"/>
      <c r="AK348" s="41"/>
      <c r="AL348" s="62"/>
    </row>
    <row r="349" spans="1:38" ht="12.75" customHeight="1">
      <c r="A349" s="291">
        <v>188</v>
      </c>
      <c r="B349" s="292">
        <v>45078</v>
      </c>
      <c r="C349" s="58"/>
      <c r="D349" s="58" t="s">
        <v>542</v>
      </c>
      <c r="E349" s="296" t="s">
        <v>597</v>
      </c>
      <c r="F349" s="56" t="s">
        <v>959</v>
      </c>
      <c r="G349" s="56"/>
      <c r="H349" s="56"/>
      <c r="I349" s="56">
        <v>4300</v>
      </c>
      <c r="J349" s="56" t="s">
        <v>600</v>
      </c>
      <c r="K349" s="56"/>
      <c r="L349" s="56"/>
      <c r="M349" s="56"/>
      <c r="N349" s="56"/>
      <c r="O349" s="41"/>
      <c r="Q349" s="41"/>
      <c r="R349" s="62"/>
      <c r="T349" s="41"/>
      <c r="V349" s="41"/>
      <c r="W349" s="62"/>
      <c r="Y349" s="41"/>
      <c r="AA349" s="41"/>
      <c r="AB349" s="62"/>
      <c r="AD349" s="41"/>
      <c r="AF349" s="41"/>
      <c r="AG349" s="62"/>
      <c r="AI349" s="41"/>
      <c r="AK349" s="41"/>
      <c r="AL349" s="62"/>
    </row>
    <row r="350" spans="1:38" ht="12.75" customHeight="1">
      <c r="A350" s="291">
        <v>189</v>
      </c>
      <c r="B350" s="292">
        <v>45103</v>
      </c>
      <c r="C350" s="58"/>
      <c r="D350" s="58" t="s">
        <v>1081</v>
      </c>
      <c r="E350" s="296" t="s">
        <v>597</v>
      </c>
      <c r="F350" s="56" t="s">
        <v>771</v>
      </c>
      <c r="G350" s="56"/>
      <c r="H350" s="56"/>
      <c r="I350" s="56">
        <v>383</v>
      </c>
      <c r="J350" s="56" t="s">
        <v>600</v>
      </c>
      <c r="K350" s="56"/>
      <c r="L350" s="56"/>
      <c r="M350" s="56"/>
      <c r="N350" s="56"/>
      <c r="O350" s="41"/>
      <c r="Q350" s="41"/>
      <c r="R350" s="62"/>
      <c r="T350" s="41"/>
      <c r="V350" s="41"/>
      <c r="W350" s="62"/>
      <c r="Y350" s="41"/>
      <c r="AA350" s="41"/>
      <c r="AB350" s="62"/>
      <c r="AD350" s="41"/>
      <c r="AF350" s="41"/>
      <c r="AG350" s="62"/>
      <c r="AI350" s="41"/>
      <c r="AK350" s="41"/>
      <c r="AL350" s="62"/>
    </row>
    <row r="351" spans="1:38" ht="12.75" customHeight="1">
      <c r="A351" s="291"/>
      <c r="B351" s="292"/>
      <c r="C351" s="58"/>
      <c r="D351" s="58"/>
      <c r="E351" s="296"/>
      <c r="F351" s="56"/>
      <c r="G351" s="56"/>
      <c r="H351" s="56"/>
      <c r="I351" s="56"/>
      <c r="J351" s="56"/>
      <c r="K351" s="56"/>
      <c r="L351" s="56"/>
      <c r="M351" s="56"/>
      <c r="N351" s="56"/>
      <c r="O351" s="41"/>
      <c r="Q351" s="41"/>
      <c r="R351" s="62"/>
      <c r="T351" s="41"/>
      <c r="V351" s="41"/>
      <c r="W351" s="62"/>
      <c r="Y351" s="41"/>
      <c r="AA351" s="41"/>
      <c r="AB351" s="62"/>
      <c r="AD351" s="41"/>
      <c r="AF351" s="41"/>
      <c r="AG351" s="62"/>
      <c r="AI351" s="41"/>
      <c r="AK351" s="41"/>
      <c r="AL351" s="62"/>
    </row>
    <row r="352" spans="1:38" ht="12.75" customHeight="1">
      <c r="A352" s="291"/>
      <c r="B352" s="292"/>
      <c r="C352" s="58"/>
      <c r="D352" s="58"/>
      <c r="E352" s="296"/>
      <c r="F352" s="56"/>
      <c r="G352" s="56"/>
      <c r="H352" s="56"/>
      <c r="I352" s="56"/>
      <c r="J352" s="56"/>
      <c r="K352" s="56"/>
      <c r="L352" s="56"/>
      <c r="M352" s="56"/>
      <c r="N352" s="56"/>
      <c r="O352" s="41"/>
      <c r="R352" s="62"/>
      <c r="T352" s="41"/>
      <c r="W352" s="62"/>
      <c r="Y352" s="41"/>
      <c r="AB352" s="62"/>
      <c r="AD352" s="41"/>
      <c r="AG352" s="62"/>
      <c r="AI352" s="41"/>
      <c r="AL352" s="62"/>
    </row>
    <row r="353" spans="1:38" ht="12.75" customHeight="1">
      <c r="A353" s="58"/>
      <c r="B353" s="58"/>
      <c r="C353" s="58"/>
      <c r="D353" s="58"/>
      <c r="E353" s="58"/>
      <c r="F353" s="56"/>
      <c r="G353" s="56"/>
      <c r="H353" s="56"/>
      <c r="I353" s="56"/>
      <c r="J353" s="31"/>
      <c r="K353" s="56"/>
      <c r="L353" s="56"/>
      <c r="M353" s="56"/>
      <c r="N353" s="58"/>
      <c r="O353" s="41"/>
      <c r="R353" s="62"/>
      <c r="T353" s="41"/>
      <c r="W353" s="62"/>
      <c r="Y353" s="41"/>
      <c r="AB353" s="62"/>
      <c r="AD353" s="41"/>
      <c r="AG353" s="62"/>
      <c r="AI353" s="41"/>
      <c r="AL353" s="62"/>
    </row>
    <row r="354" spans="1:38" ht="12.75" customHeight="1">
      <c r="B354" s="300" t="s">
        <v>960</v>
      </c>
      <c r="F354" s="62"/>
      <c r="G354" s="62"/>
      <c r="H354" s="62"/>
      <c r="I354" s="62"/>
      <c r="J354" s="41"/>
      <c r="K354" s="62"/>
      <c r="L354" s="62"/>
      <c r="M354" s="62"/>
      <c r="O354" s="41"/>
      <c r="R354" s="62"/>
      <c r="T354" s="41"/>
      <c r="W354" s="62"/>
      <c r="Y354" s="41"/>
      <c r="AB354" s="62"/>
      <c r="AD354" s="41"/>
      <c r="AG354" s="62"/>
      <c r="AI354" s="41"/>
      <c r="AL354" s="62"/>
    </row>
    <row r="355" spans="1:38" ht="12.75" customHeight="1">
      <c r="A355" s="301"/>
      <c r="F355" s="62"/>
      <c r="G355" s="62"/>
      <c r="H355" s="62"/>
      <c r="I355" s="62"/>
      <c r="J355" s="41"/>
      <c r="K355" s="62"/>
      <c r="L355" s="62"/>
      <c r="M355" s="62"/>
      <c r="O355" s="41"/>
      <c r="R355" s="62"/>
      <c r="T355" s="41"/>
      <c r="W355" s="62"/>
      <c r="Y355" s="41"/>
      <c r="AB355" s="62"/>
      <c r="AD355" s="41"/>
      <c r="AG355" s="62"/>
      <c r="AI355" s="41"/>
      <c r="AL355" s="62"/>
    </row>
    <row r="356" spans="1:38" ht="12.75" customHeight="1">
      <c r="A356" s="301"/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1:38" ht="12.75" customHeight="1">
      <c r="A357" s="56"/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1:3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1:3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1:3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1:3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1:3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1:3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1:3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1:3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1:3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1:3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1:3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</sheetData>
  <autoFilter ref="R1:R353"/>
  <mergeCells count="11">
    <mergeCell ref="J127:J128"/>
    <mergeCell ref="O104:O105"/>
    <mergeCell ref="P104:P105"/>
    <mergeCell ref="A104:A105"/>
    <mergeCell ref="B104:B105"/>
    <mergeCell ref="J104:J105"/>
    <mergeCell ref="M104:M105"/>
    <mergeCell ref="N104:N105"/>
    <mergeCell ref="O127:O128"/>
    <mergeCell ref="B127:B128"/>
    <mergeCell ref="A127:A128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2023-06-30T02:44:19Z</dcterms:modified>
</cp:coreProperties>
</file>