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3040" windowHeight="907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F&amp;O)'!$A$156:$B$367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K136" i="6"/>
  <c r="M136" i="6" s="1"/>
  <c r="L74" i="6"/>
  <c r="K74" i="6"/>
  <c r="M74" i="6" s="1"/>
  <c r="L72" i="6"/>
  <c r="K72" i="6"/>
  <c r="M72" i="6" s="1"/>
  <c r="P29" i="6"/>
  <c r="P28" i="6"/>
  <c r="L76" i="6" l="1"/>
  <c r="K76" i="6"/>
  <c r="L75" i="6"/>
  <c r="K75" i="6"/>
  <c r="M75" i="6" s="1"/>
  <c r="K135" i="6"/>
  <c r="M135" i="6" s="1"/>
  <c r="M76" i="6" l="1"/>
  <c r="K134" i="6"/>
  <c r="K133" i="6"/>
  <c r="K132" i="6"/>
  <c r="M132" i="6" s="1"/>
  <c r="P27" i="6" l="1"/>
  <c r="K131" i="6"/>
  <c r="M131" i="6" s="1"/>
  <c r="L14" i="6"/>
  <c r="K14" i="6"/>
  <c r="M14" i="6" l="1"/>
  <c r="K345" i="6"/>
  <c r="L345" i="6" s="1"/>
  <c r="L70" i="6"/>
  <c r="K70" i="6"/>
  <c r="P143" i="6"/>
  <c r="L73" i="6"/>
  <c r="K73" i="6"/>
  <c r="M73" i="6" s="1"/>
  <c r="P26" i="6"/>
  <c r="L71" i="6"/>
  <c r="K71" i="6"/>
  <c r="M71" i="6" l="1"/>
  <c r="M70" i="6"/>
  <c r="K127" i="6"/>
  <c r="K126" i="6"/>
  <c r="L24" i="6"/>
  <c r="K24" i="6"/>
  <c r="M24" i="6" s="1"/>
  <c r="K130" i="6"/>
  <c r="M130" i="6" s="1"/>
  <c r="K366" i="6"/>
  <c r="L366" i="6" s="1"/>
  <c r="P25" i="6" l="1"/>
  <c r="L65" i="6" l="1"/>
  <c r="K65" i="6"/>
  <c r="L69" i="6"/>
  <c r="K69" i="6"/>
  <c r="L68" i="6"/>
  <c r="K68" i="6"/>
  <c r="M68" i="6" s="1"/>
  <c r="L13" i="6"/>
  <c r="K13" i="6"/>
  <c r="L67" i="6"/>
  <c r="K67" i="6"/>
  <c r="M13" i="6" l="1"/>
  <c r="M65" i="6"/>
  <c r="M69" i="6"/>
  <c r="M67" i="6"/>
  <c r="P23" i="6"/>
  <c r="L66" i="6" l="1"/>
  <c r="K66" i="6"/>
  <c r="M66" i="6" l="1"/>
  <c r="L64" i="6"/>
  <c r="K64" i="6"/>
  <c r="L60" i="6"/>
  <c r="K60" i="6"/>
  <c r="K125" i="6"/>
  <c r="K124" i="6"/>
  <c r="K123" i="6"/>
  <c r="M123" i="6" s="1"/>
  <c r="L20" i="6"/>
  <c r="K20" i="6"/>
  <c r="L18" i="6"/>
  <c r="K18" i="6"/>
  <c r="M18" i="6" s="1"/>
  <c r="M60" i="6" l="1"/>
  <c r="M64" i="6"/>
  <c r="M20" i="6"/>
  <c r="K122" i="6"/>
  <c r="M122" i="6" s="1"/>
  <c r="K110" i="6"/>
  <c r="K109" i="6"/>
  <c r="L63" i="6"/>
  <c r="K63" i="6"/>
  <c r="L59" i="6"/>
  <c r="K59" i="6"/>
  <c r="L22" i="6"/>
  <c r="K22" i="6"/>
  <c r="M63" i="6" l="1"/>
  <c r="M59" i="6"/>
  <c r="M22" i="6"/>
  <c r="K62" i="6"/>
  <c r="L61" i="6"/>
  <c r="K61" i="6"/>
  <c r="L58" i="6"/>
  <c r="K58" i="6"/>
  <c r="K121" i="6"/>
  <c r="K120" i="6"/>
  <c r="K119" i="6"/>
  <c r="K118" i="6"/>
  <c r="M58" i="6" l="1"/>
  <c r="L57" i="6"/>
  <c r="K57" i="6"/>
  <c r="K117" i="6"/>
  <c r="M117" i="6" s="1"/>
  <c r="K116" i="6"/>
  <c r="M116" i="6" s="1"/>
  <c r="K114" i="6"/>
  <c r="M114" i="6" s="1"/>
  <c r="K115" i="6"/>
  <c r="M115" i="6" s="1"/>
  <c r="L15" i="6"/>
  <c r="K15" i="6"/>
  <c r="K112" i="6"/>
  <c r="M112" i="6" s="1"/>
  <c r="L56" i="6"/>
  <c r="K56" i="6"/>
  <c r="M56" i="6" s="1"/>
  <c r="M15" i="6" l="1"/>
  <c r="M57" i="6"/>
  <c r="K113" i="6"/>
  <c r="M113" i="6" s="1"/>
  <c r="L16" i="6"/>
  <c r="K16" i="6"/>
  <c r="K105" i="6"/>
  <c r="K104" i="6"/>
  <c r="L53" i="6"/>
  <c r="K53" i="6"/>
  <c r="L52" i="6"/>
  <c r="K52" i="6"/>
  <c r="K49" i="6"/>
  <c r="L17" i="6"/>
  <c r="K17" i="6"/>
  <c r="K108" i="6"/>
  <c r="M108" i="6" s="1"/>
  <c r="L54" i="6"/>
  <c r="K54" i="6"/>
  <c r="L55" i="6"/>
  <c r="K55" i="6"/>
  <c r="K111" i="6"/>
  <c r="M111" i="6" s="1"/>
  <c r="K107" i="6"/>
  <c r="K106" i="6"/>
  <c r="M17" i="6" l="1"/>
  <c r="M16" i="6"/>
  <c r="M53" i="6"/>
  <c r="M55" i="6"/>
  <c r="M52" i="6"/>
  <c r="M54" i="6"/>
  <c r="L51" i="6"/>
  <c r="K51" i="6"/>
  <c r="K103" i="6"/>
  <c r="M103" i="6" s="1"/>
  <c r="K84" i="6"/>
  <c r="K83" i="6"/>
  <c r="L49" i="6"/>
  <c r="L50" i="6"/>
  <c r="K50" i="6"/>
  <c r="M50" i="6" l="1"/>
  <c r="M49" i="6"/>
  <c r="M51" i="6"/>
  <c r="K48" i="6"/>
  <c r="K102" i="6" l="1"/>
  <c r="M102" i="6" s="1"/>
  <c r="K101" i="6"/>
  <c r="K100" i="6"/>
  <c r="L47" i="6"/>
  <c r="K47" i="6"/>
  <c r="L48" i="6"/>
  <c r="M48" i="6" s="1"/>
  <c r="K99" i="6"/>
  <c r="M99" i="6" s="1"/>
  <c r="K94" i="6"/>
  <c r="K93" i="6"/>
  <c r="K91" i="6"/>
  <c r="K92" i="6"/>
  <c r="K98" i="6"/>
  <c r="M98" i="6" s="1"/>
  <c r="P21" i="6"/>
  <c r="M47" i="6" l="1"/>
  <c r="K97" i="6"/>
  <c r="M97" i="6" s="1"/>
  <c r="L12" i="6"/>
  <c r="K12" i="6"/>
  <c r="M12" i="6" l="1"/>
  <c r="L46" i="6"/>
  <c r="K46" i="6"/>
  <c r="M46" i="6" l="1"/>
  <c r="K90" i="6"/>
  <c r="K89" i="6"/>
  <c r="L43" i="6"/>
  <c r="K43" i="6"/>
  <c r="L44" i="6"/>
  <c r="K44" i="6"/>
  <c r="L45" i="6"/>
  <c r="K45" i="6"/>
  <c r="M45" i="6" l="1"/>
  <c r="M44" i="6"/>
  <c r="M43" i="6"/>
  <c r="K95" i="6" l="1"/>
  <c r="M95" i="6" s="1"/>
  <c r="K96" i="6"/>
  <c r="M96" i="6" s="1"/>
  <c r="K88" i="6"/>
  <c r="M88" i="6" s="1"/>
  <c r="K87" i="6"/>
  <c r="M87" i="6" s="1"/>
  <c r="K86" i="6"/>
  <c r="K85" i="6"/>
  <c r="P19" i="6"/>
  <c r="K367" i="6" l="1"/>
  <c r="L367" i="6" s="1"/>
  <c r="K333" i="6" l="1"/>
  <c r="L333" i="6" s="1"/>
  <c r="K352" i="6" l="1"/>
  <c r="L352" i="6" s="1"/>
  <c r="K358" i="6" l="1"/>
  <c r="L358" i="6" s="1"/>
  <c r="K364" i="6" l="1"/>
  <c r="L364" i="6" s="1"/>
  <c r="P11" i="6"/>
  <c r="P141" i="6" l="1"/>
  <c r="P10" i="6" l="1"/>
  <c r="K343" i="6" l="1"/>
  <c r="L343" i="6" s="1"/>
  <c r="K353" i="6" l="1"/>
  <c r="L353" i="6" s="1"/>
  <c r="K359" i="6" l="1"/>
  <c r="L359" i="6" s="1"/>
  <c r="K327" i="6" l="1"/>
  <c r="L327" i="6" s="1"/>
  <c r="K328" i="6" l="1"/>
  <c r="L328" i="6" s="1"/>
  <c r="K354" i="6" l="1"/>
  <c r="L354" i="6" s="1"/>
  <c r="K346" i="6" l="1"/>
  <c r="L346" i="6" s="1"/>
  <c r="K350" i="6" l="1"/>
  <c r="L350" i="6" s="1"/>
  <c r="K355" i="6" l="1"/>
  <c r="L355" i="6" s="1"/>
  <c r="K347" i="6" l="1"/>
  <c r="L347" i="6" s="1"/>
  <c r="K341" i="6"/>
  <c r="L341" i="6" s="1"/>
  <c r="K349" i="6" l="1"/>
  <c r="L349" i="6" s="1"/>
  <c r="K337" i="6" l="1"/>
  <c r="L337" i="6" s="1"/>
  <c r="K338" i="6" l="1"/>
  <c r="L338" i="6" s="1"/>
  <c r="K331" i="6"/>
  <c r="L331" i="6" s="1"/>
  <c r="K348" i="6" l="1"/>
  <c r="L348" i="6" s="1"/>
  <c r="K342" i="6"/>
  <c r="L342" i="6" s="1"/>
  <c r="K344" i="6" l="1"/>
  <c r="L344" i="6" s="1"/>
  <c r="L6" i="2" l="1"/>
  <c r="K6" i="3"/>
  <c r="D7" i="5" l="1"/>
  <c r="M7" i="6"/>
  <c r="K339" i="6" l="1"/>
  <c r="L339" i="6" s="1"/>
  <c r="K336" i="6" l="1"/>
  <c r="L336" i="6" s="1"/>
  <c r="K340" i="6" l="1"/>
  <c r="L340" i="6" s="1"/>
  <c r="K335" i="6"/>
  <c r="L335" i="6" s="1"/>
  <c r="K334" i="6"/>
  <c r="L334" i="6" s="1"/>
  <c r="K332" i="6"/>
  <c r="L332" i="6" s="1"/>
  <c r="H330" i="6"/>
  <c r="K330" i="6" s="1"/>
  <c r="L330" i="6" s="1"/>
  <c r="K329" i="6"/>
  <c r="L329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F298" i="6"/>
  <c r="K298" i="6" s="1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F292" i="6"/>
  <c r="K292" i="6" s="1"/>
  <c r="L292" i="6" s="1"/>
  <c r="F291" i="6"/>
  <c r="K291" i="6" s="1"/>
  <c r="L291" i="6" s="1"/>
  <c r="K290" i="6"/>
  <c r="L290" i="6" s="1"/>
  <c r="F289" i="6"/>
  <c r="K289" i="6" s="1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3" i="6"/>
  <c r="L273" i="6" s="1"/>
  <c r="K271" i="6"/>
  <c r="L271" i="6" s="1"/>
  <c r="K270" i="6"/>
  <c r="L270" i="6" s="1"/>
  <c r="F269" i="6"/>
  <c r="K269" i="6" s="1"/>
  <c r="L269" i="6" s="1"/>
  <c r="K268" i="6"/>
  <c r="L268" i="6" s="1"/>
  <c r="K265" i="6"/>
  <c r="L265" i="6" s="1"/>
  <c r="K264" i="6"/>
  <c r="L264" i="6" s="1"/>
  <c r="K263" i="6"/>
  <c r="L263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1" i="6"/>
  <c r="L241" i="6" s="1"/>
  <c r="K239" i="6"/>
  <c r="L239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H220" i="6"/>
  <c r="K220" i="6" s="1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H186" i="6"/>
  <c r="K186" i="6" s="1"/>
  <c r="L186" i="6" s="1"/>
  <c r="F185" i="6"/>
  <c r="K185" i="6" s="1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6" i="4"/>
</calcChain>
</file>

<file path=xl/sharedStrings.xml><?xml version="1.0" encoding="utf-8"?>
<sst xmlns="http://schemas.openxmlformats.org/spreadsheetml/2006/main" count="3489" uniqueCount="1272">
  <si>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</si>
  <si>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</si>
  <si>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</si>
  <si>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</si>
  <si>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</si>
  <si>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</si>
  <si>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</si>
  <si>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</si>
  <si>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</si>
  <si>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</si>
  <si>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</si>
  <si>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</si>
  <si>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</si>
  <si>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</si>
  <si>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</si>
  <si>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</si>
  <si>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</si>
  <si>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</si>
  <si>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</si>
  <si>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</si>
  <si>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</si>
  <si>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</si>
  <si>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</si>
  <si>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</si>
  <si>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</si>
  <si>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</si>
  <si>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</si>
  <si>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</si>
  <si>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</si>
  <si>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</si>
  <si>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</si>
  <si>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</si>
  <si>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</si>
  <si>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</si>
  <si>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</si>
  <si>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</si>
  <si>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</si>
  <si>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</si>
  <si>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</si>
  <si>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</si>
  <si>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</si>
  <si>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</si>
  <si>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</si>
  <si>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</si>
  <si>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</si>
  <si>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</si>
  <si>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</si>
  <si>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</si>
  <si>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</si>
  <si>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</si>
  <si>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</si>
  <si>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</si>
  <si>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</si>
  <si>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</si>
  <si>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</si>
  <si>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</si>
  <si>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</si>
  <si>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</si>
  <si>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</si>
  <si>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</si>
  <si>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</si>
  <si>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</si>
  <si>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</si>
  <si>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</si>
  <si>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</si>
  <si>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</si>
  <si>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</si>
  <si>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</si>
  <si>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</si>
  <si>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</si>
  <si>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</si>
  <si>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</si>
  <si>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</si>
  <si>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</si>
  <si>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</si>
  <si>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</si>
  <si>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</si>
  <si>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</si>
  <si>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</si>
  <si>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</si>
  <si>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</si>
  <si>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</si>
  <si>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</si>
  <si>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</si>
  <si>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</si>
  <si>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</si>
  <si>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</si>
  <si>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</si>
  <si>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</si>
  <si>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</si>
  <si>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</si>
  <si>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</si>
  <si>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</si>
  <si>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</si>
  <si>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</si>
  <si>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</si>
  <si>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</si>
  <si>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</si>
  <si>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</si>
  <si>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</si>
  <si>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</si>
  <si>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</si>
  <si>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</si>
  <si>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</si>
  <si>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</si>
  <si>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</si>
  <si>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</si>
  <si>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</si>
  <si>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</si>
  <si>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</si>
  <si>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</si>
  <si>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</si>
  <si>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</si>
  <si>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</si>
  <si>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</si>
  <si>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</si>
  <si>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</si>
  <si>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</si>
  <si>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</si>
  <si>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</si>
  <si>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</si>
  <si>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</si>
  <si>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</si>
  <si>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</si>
  <si>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</si>
  <si>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</si>
  <si>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</si>
  <si>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</si>
  <si>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</si>
  <si>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</si>
  <si>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</si>
  <si>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</si>
  <si>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</si>
  <si>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</si>
  <si>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</si>
  <si>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</si>
  <si>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</si>
  <si>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</si>
  <si>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</si>
  <si>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</si>
  <si>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</si>
  <si>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</si>
  <si>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</si>
  <si>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</si>
  <si>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</si>
  <si>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</si>
  <si>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</si>
  <si>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</si>
  <si>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</si>
  <si>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</si>
  <si>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</si>
  <si>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</si>
  <si>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</si>
  <si>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</si>
  <si>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</si>
  <si>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</si>
  <si>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</si>
  <si>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</si>
  <si>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</si>
  <si>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</si>
  <si>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</si>
  <si>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</si>
  <si>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</si>
  <si>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</si>
  <si>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</si>
  <si>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</si>
  <si>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</si>
  <si>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</si>
  <si>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</si>
  <si>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</si>
  <si>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</si>
  <si>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</si>
  <si>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</si>
  <si>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</si>
  <si>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</si>
  <si>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</si>
  <si>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</si>
  <si>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</si>
  <si>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</si>
  <si>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</si>
  <si>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</si>
  <si>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</si>
  <si>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</si>
  <si>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</si>
  <si>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</si>
  <si>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</si>
  <si>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</si>
  <si>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</si>
  <si>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</si>
  <si>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</si>
  <si>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</si>
  <si>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</si>
  <si>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</si>
  <si>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</si>
  <si>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</si>
  <si>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</si>
  <si>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</si>
  <si>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</si>
  <si>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</si>
  <si>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</si>
  <si>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</si>
  <si>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</si>
  <si>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</si>
  <si>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</si>
  <si>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</si>
  <si>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</si>
  <si>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</si>
  <si>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</si>
  <si>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</si>
  <si>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</si>
  <si>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</si>
  <si>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</si>
  <si>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</si>
  <si>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</si>
  <si>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</si>
  <si>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</si>
  <si>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</si>
  <si>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</si>
  <si>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</si>
  <si>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</si>
  <si>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</si>
  <si>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</si>
  <si>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</si>
  <si>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</si>
  <si>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</si>
  <si>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</si>
  <si>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</si>
  <si>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</si>
  <si>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</si>
  <si>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</si>
  <si>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</si>
  <si>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</si>
  <si>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</si>
  <si>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</si>
  <si>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</si>
  <si>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</si>
  <si>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</si>
  <si>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</si>
  <si>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</si>
  <si>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</si>
  <si>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</si>
  <si>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</si>
  <si>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</si>
  <si>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</si>
  <si>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</si>
  <si>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</si>
  <si>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</si>
  <si>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</si>
  <si>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</si>
  <si>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</si>
  <si>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</si>
  <si>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</si>
  <si>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</si>
  <si>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</si>
  <si>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</si>
  <si>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</si>
  <si>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</si>
  <si>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</si>
  <si>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</si>
  <si>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</si>
  <si>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</si>
  <si>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</si>
  <si>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</si>
  <si>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</si>
  <si>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</si>
  <si>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</si>
  <si>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</si>
  <si>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</si>
  <si>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</si>
  <si>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</si>
  <si>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</si>
  <si>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</si>
  <si>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</si>
  <si>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</si>
  <si>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</si>
  <si>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</si>
  <si>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</si>
  <si>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</si>
  <si>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</si>
  <si>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</si>
  <si>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</si>
  <si>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</si>
  <si>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</si>
  <si>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</si>
  <si>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</si>
  <si>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</si>
  <si>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</si>
  <si>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</si>
  <si>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</si>
  <si>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</si>
  <si>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</si>
  <si>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</si>
  <si>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</si>
  <si>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</si>
  <si>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</si>
  <si>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</si>
  <si>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</si>
  <si>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</si>
  <si>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</si>
  <si>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</si>
  <si>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</si>
  <si>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</si>
  <si>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</si>
  <si>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</si>
  <si>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</si>
  <si>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</si>
  <si>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</si>
  <si>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</si>
  <si>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</si>
  <si>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</si>
  <si>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</si>
  <si>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</si>
  <si>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</si>
  <si>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</si>
  <si>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</si>
  <si>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</si>
  <si>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</si>
  <si>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</si>
  <si>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</si>
  <si>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</si>
  <si>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</si>
  <si>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</si>
  <si>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</si>
  <si>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</si>
  <si>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</si>
  <si>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</si>
  <si>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</si>
  <si>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</si>
  <si>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</si>
  <si>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</si>
  <si>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</si>
  <si>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</si>
  <si>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</si>
  <si>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</si>
  <si>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</si>
  <si>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</si>
  <si>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</si>
  <si>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</si>
  <si>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</si>
  <si>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</si>
  <si>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</si>
  <si>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</si>
  <si>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</si>
  <si>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</si>
  <si>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</si>
  <si>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</si>
  <si>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</si>
  <si>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</si>
  <si>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</si>
  <si>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</si>
  <si>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</si>
  <si>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</si>
  <si>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</si>
  <si>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</si>
  <si>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</si>
  <si>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</si>
  <si>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</si>
  <si>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</si>
  <si>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</si>
  <si>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</si>
  <si>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</si>
  <si>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</si>
  <si>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</si>
  <si>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</si>
  <si>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</si>
  <si>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</si>
  <si>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</si>
  <si>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</si>
  <si>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</si>
  <si>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</si>
  <si>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</si>
  <si>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</si>
  <si>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</si>
  <si>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</si>
  <si>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</si>
  <si>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</si>
  <si>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</si>
  <si>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</si>
  <si>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</si>
  <si>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</si>
  <si>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</si>
  <si>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</si>
  <si>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</si>
  <si>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</si>
  <si>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</si>
  <si>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</si>
  <si>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</si>
  <si>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</si>
  <si>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</si>
  <si>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</si>
  <si>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</si>
  <si>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</si>
  <si>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</si>
  <si>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</si>
  <si>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</si>
  <si>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</si>
  <si>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</si>
  <si>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</si>
  <si>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</si>
  <si>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</si>
  <si>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</si>
  <si>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</si>
  <si>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</si>
  <si>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</si>
  <si>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</si>
  <si>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</si>
  <si>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</si>
  <si>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</si>
  <si>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</si>
  <si>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</si>
  <si>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</si>
  <si>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</si>
  <si>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</si>
  <si>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</si>
  <si>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</si>
  <si>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</si>
  <si>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</si>
  <si>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</si>
  <si>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</si>
  <si>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</si>
  <si>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</si>
  <si>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</si>
  <si>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</si>
  <si>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</si>
  <si>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</si>
  <si>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</si>
  <si>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</si>
  <si>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</si>
  <si>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</si>
  <si>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</si>
  <si>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</si>
  <si>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</si>
  <si>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</si>
  <si>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</si>
  <si>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</si>
  <si>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</si>
  <si>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</si>
  <si>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</si>
  <si>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</si>
  <si>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</si>
  <si>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</si>
  <si>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</si>
  <si>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</si>
  <si>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</si>
  <si>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</si>
  <si>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</si>
  <si>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</si>
  <si>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</si>
  <si>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</si>
  <si>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</si>
  <si>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</si>
  <si>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</si>
  <si>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</si>
  <si>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</si>
  <si>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</si>
  <si>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</si>
  <si>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</si>
  <si>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</si>
  <si>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</si>
  <si>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</si>
  <si>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</si>
  <si>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</si>
  <si>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</si>
  <si>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</si>
  <si>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</si>
  <si>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</si>
  <si>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</si>
  <si>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</si>
  <si>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</si>
  <si>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</si>
  <si>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</si>
  <si>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</si>
  <si>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</si>
  <si>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</si>
  <si>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</si>
  <si>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</si>
  <si>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</si>
  <si>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</si>
  <si>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</si>
  <si>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</si>
  <si>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</si>
  <si>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</si>
  <si>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</si>
  <si>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</si>
  <si>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</si>
  <si>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</si>
  <si>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</si>
  <si>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</si>
  <si>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</si>
  <si>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</si>
  <si>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</si>
  <si>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</si>
  <si>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</si>
  <si>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</si>
  <si>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</si>
  <si>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</si>
  <si>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</si>
  <si>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</si>
  <si>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</si>
  <si>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</si>
  <si>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</si>
  <si>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</si>
  <si>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</si>
  <si>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</si>
  <si>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</si>
  <si>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</si>
  <si>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</si>
  <si>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</si>
  <si>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</si>
  <si>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</si>
  <si>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</si>
  <si>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</si>
  <si>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</si>
  <si>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</si>
  <si>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</si>
  <si>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</si>
  <si>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</si>
  <si>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</si>
  <si>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</si>
  <si>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</si>
  <si>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</si>
  <si>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</si>
  <si>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</si>
  <si>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</si>
  <si>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</si>
  <si>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</si>
  <si>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</si>
  <si>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</si>
  <si>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</si>
  <si>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</si>
  <si>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</si>
  <si>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</si>
  <si>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</si>
  <si>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</si>
  <si>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</si>
  <si>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</si>
  <si>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</si>
  <si>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</si>
  <si>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</si>
  <si>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</si>
  <si>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</si>
  <si>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</si>
  <si>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</si>
  <si>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</si>
  <si>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</si>
  <si>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</si>
  <si>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</si>
  <si>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</si>
  <si>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</si>
  <si>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</si>
  <si>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</si>
  <si>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</si>
  <si>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</si>
  <si>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</si>
  <si>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</si>
  <si>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</si>
  <si>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</si>
  <si>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</si>
  <si>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</si>
  <si>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</si>
  <si>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</si>
  <si>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</si>
  <si>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</si>
  <si>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</si>
  <si>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</si>
  <si>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</si>
  <si>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</si>
  <si>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</si>
  <si>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</si>
  <si>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</si>
  <si>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</si>
  <si>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</si>
  <si>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</si>
  <si>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</si>
  <si>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</si>
  <si>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</si>
  <si>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</si>
  <si>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</si>
  <si>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</si>
  <si>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</si>
  <si>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</si>
  <si>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</si>
  <si>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</si>
  <si>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</si>
  <si>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</si>
  <si>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</si>
  <si>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</si>
  <si>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</si>
  <si>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</si>
  <si>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</si>
  <si>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</si>
  <si>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</si>
  <si>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</si>
  <si>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</si>
  <si>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</si>
  <si>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</si>
  <si>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</si>
  <si>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</si>
  <si>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</si>
  <si>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</si>
  <si>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</si>
  <si>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</si>
  <si>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</si>
  <si>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</si>
  <si>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</si>
  <si>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</si>
  <si>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</si>
  <si>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</si>
  <si>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</si>
  <si>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</si>
  <si>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</si>
  <si>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</si>
  <si>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</si>
  <si>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</si>
  <si>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</si>
  <si>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</si>
  <si>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</si>
  <si>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</si>
  <si>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</si>
  <si>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</si>
  <si>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</si>
  <si>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</si>
  <si>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</si>
  <si>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</si>
  <si>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</si>
  <si>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</si>
  <si>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</si>
  <si>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</si>
  <si>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</si>
  <si>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</si>
  <si>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</si>
  <si>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</si>
  <si>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</si>
  <si>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</si>
  <si>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</si>
  <si>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</si>
  <si>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</si>
  <si>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</si>
  <si>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</si>
  <si>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</si>
  <si>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</si>
  <si>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</si>
  <si>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</si>
  <si>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</si>
  <si>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</si>
  <si>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</si>
  <si>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</si>
  <si>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</si>
  <si>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</si>
  <si>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</si>
  <si>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</si>
  <si>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</si>
  <si>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</si>
  <si>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</si>
  <si>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</si>
  <si>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</si>
  <si>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</si>
  <si>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</si>
  <si>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</si>
  <si>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</si>
  <si>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</si>
  <si>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</si>
  <si>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</si>
  <si>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</si>
  <si>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</si>
  <si>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</si>
  <si>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</si>
  <si>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</si>
  <si>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</si>
  <si>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</si>
  <si>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</si>
  <si>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</si>
  <si>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</si>
  <si>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</si>
  <si>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</si>
  <si>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</si>
  <si>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</si>
  <si>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</si>
  <si>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</si>
  <si>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</si>
  <si>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</si>
  <si>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</si>
  <si>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</si>
  <si>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</si>
  <si>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</si>
  <si>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</si>
  <si>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</si>
  <si>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</si>
  <si>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</si>
  <si>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</si>
  <si>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</si>
  <si>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</si>
  <si>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</si>
  <si>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</si>
  <si>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</si>
  <si>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</si>
  <si>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</si>
  <si>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</si>
  <si>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</si>
  <si>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</si>
  <si>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</si>
  <si>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</si>
  <si>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</si>
  <si>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</si>
  <si>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</si>
  <si>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</si>
  <si>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</si>
  <si>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</si>
  <si>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</si>
  <si>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</si>
  <si>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</si>
  <si>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</si>
  <si>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</si>
  <si>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</si>
  <si>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</si>
  <si>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</si>
  <si>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</si>
  <si>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</si>
  <si>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</si>
  <si>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</si>
  <si>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</si>
  <si>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</si>
  <si>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</si>
  <si>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</si>
  <si>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</si>
  <si>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</si>
  <si>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</si>
  <si>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</si>
  <si>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</si>
  <si>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</si>
  <si>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</si>
  <si>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</si>
  <si>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</si>
  <si>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</si>
  <si>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</si>
  <si>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</si>
  <si>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</si>
  <si>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</si>
  <si>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</si>
  <si>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</si>
  <si>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</si>
  <si>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</si>
  <si>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</si>
  <si>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</si>
  <si>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</si>
  <si>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</si>
  <si>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</si>
  <si>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</si>
  <si>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</si>
  <si>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</si>
  <si>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</si>
  <si>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</si>
  <si>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</si>
  <si>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</si>
  <si>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</si>
  <si>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</si>
  <si>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</si>
  <si>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</si>
  <si>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</si>
  <si>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</si>
  <si>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</si>
  <si>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</si>
  <si>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</si>
  <si>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</si>
  <si>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</si>
  <si>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</si>
  <si>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</si>
  <si>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</si>
  <si>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</si>
  <si>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</si>
  <si>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</si>
  <si>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</si>
  <si>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</si>
  <si>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</si>
  <si>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</si>
  <si>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</si>
  <si>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</si>
  <si>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</si>
  <si>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</si>
  <si>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</si>
  <si>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</si>
  <si>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</si>
  <si>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</si>
  <si>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</si>
  <si>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</si>
  <si>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</si>
  <si>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</si>
  <si>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</si>
  <si>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</si>
  <si>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</si>
  <si>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</si>
  <si>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</si>
  <si>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</si>
  <si>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</si>
  <si>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</si>
  <si>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</si>
  <si>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</si>
  <si>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</si>
  <si>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</si>
  <si>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</si>
  <si>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</si>
  <si>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</si>
  <si>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</si>
  <si>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</si>
  <si>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</si>
  <si>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</si>
  <si>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</si>
  <si>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</si>
  <si>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</si>
  <si>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</si>
  <si>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</si>
  <si>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</si>
  <si>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</si>
  <si>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</si>
  <si>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</si>
  <si>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</si>
  <si>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</si>
  <si>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</si>
  <si>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</si>
  <si>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</si>
  <si>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</si>
  <si>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</si>
  <si>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</si>
  <si>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</si>
  <si>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</si>
  <si>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</si>
  <si>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</si>
  <si>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</si>
  <si>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</si>
  <si>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</si>
  <si>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</si>
  <si>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</si>
  <si>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</si>
  <si>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</si>
  <si>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</si>
  <si>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</si>
  <si>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</si>
  <si>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</si>
  <si>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</si>
  <si>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</si>
  <si>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</si>
  <si>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</si>
  <si>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</si>
  <si>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</si>
  <si>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</si>
  <si>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</si>
  <si>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</si>
  <si>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</si>
  <si>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</si>
  <si>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</si>
  <si>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</si>
  <si>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</si>
  <si>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</si>
  <si>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</si>
  <si>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</si>
  <si>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</si>
  <si>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</si>
  <si>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</si>
  <si>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</si>
  <si>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</si>
  <si>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</si>
  <si>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</si>
  <si>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</si>
  <si>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</si>
  <si>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</si>
  <si>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</si>
  <si>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</si>
  <si>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</si>
  <si>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</si>
  <si>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</si>
  <si>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</si>
  <si>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</si>
  <si>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</si>
  <si>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</si>
  <si>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</si>
  <si>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</si>
  <si>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</si>
  <si>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</si>
  <si>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</si>
  <si>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</si>
  <si>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</si>
  <si>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</si>
  <si>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</si>
  <si>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</si>
  <si>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</si>
  <si>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</si>
  <si>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</si>
  <si>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</si>
  <si>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</si>
  <si>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</si>
  <si>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</si>
  <si>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</si>
  <si>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</si>
  <si>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</si>
  <si>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</si>
  <si>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</si>
  <si>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</si>
  <si>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</si>
  <si>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</si>
  <si>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</si>
  <si>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</si>
  <si>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</si>
  <si>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</si>
  <si>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</si>
  <si>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</si>
  <si>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</si>
  <si>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</si>
  <si>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</si>
  <si>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</si>
  <si>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</si>
  <si>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</si>
  <si>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</si>
  <si>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</si>
  <si>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</si>
  <si>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</si>
  <si>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</si>
  <si>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</si>
  <si>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</si>
  <si>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</si>
  <si>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</si>
  <si>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</si>
  <si>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</si>
  <si>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</si>
  <si>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</si>
  <si>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</si>
  <si>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</si>
  <si>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</si>
  <si>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</si>
  <si>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</si>
  <si>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</si>
  <si>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</si>
  <si>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</si>
  <si>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</si>
  <si>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</si>
  <si>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</si>
  <si>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</si>
  <si>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</si>
  <si>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</si>
  <si>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</si>
  <si>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</si>
  <si>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</si>
  <si>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</si>
  <si>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</si>
  <si>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</si>
  <si>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</si>
  <si>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</si>
  <si>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</si>
  <si>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</si>
  <si>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</si>
  <si>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</si>
  <si>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</si>
  <si>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</si>
  <si>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</si>
  <si>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</si>
  <si>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</si>
  <si>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</si>
  <si>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</si>
  <si>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</si>
  <si>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</si>
  <si>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</si>
  <si>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</si>
  <si>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</si>
  <si>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</si>
  <si>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</si>
  <si>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</si>
  <si>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</si>
  <si>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</si>
  <si>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</si>
  <si>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</si>
  <si>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</si>
  <si>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</si>
  <si>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</si>
  <si>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</si>
  <si>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</si>
  <si>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</si>
  <si>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</si>
  <si>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</si>
  <si>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</si>
  <si>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</si>
  <si>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</si>
  <si>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</si>
  <si>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</si>
  <si>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</si>
  <si>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</si>
  <si>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</si>
  <si>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</si>
  <si>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</si>
  <si>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</si>
  <si>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</si>
  <si>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</si>
  <si>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</si>
  <si>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</si>
  <si>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</si>
  <si>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</si>
  <si>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</si>
  <si>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</si>
  <si>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</si>
  <si>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</si>
  <si>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</si>
  <si>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1610.5-1730.5</t>
  </si>
  <si>
    <t>1805-1955</t>
  </si>
  <si>
    <t>1292-1342</t>
  </si>
  <si>
    <t>1417-1492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</si>
  <si>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</si>
  <si>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</si>
  <si>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</si>
  <si>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</si>
  <si>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</si>
  <si>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</si>
  <si>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</si>
  <si>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</si>
  <si>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</si>
  <si>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</si>
  <si>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</si>
  <si>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</si>
  <si>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</si>
  <si>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</si>
  <si>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</si>
  <si>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</si>
  <si>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</si>
  <si>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</si>
  <si>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</si>
  <si>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</si>
  <si>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</si>
  <si>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</si>
  <si>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</si>
  <si>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</si>
  <si>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</si>
  <si>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</si>
  <si>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</si>
  <si>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</si>
  <si>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</si>
  <si>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</si>
  <si>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</si>
  <si>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</si>
  <si>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</si>
  <si>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</si>
  <si>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</si>
  <si>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</si>
  <si>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</si>
  <si>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</si>
  <si>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</si>
  <si>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</si>
  <si>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</si>
  <si>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</si>
  <si>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</si>
  <si>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</si>
  <si>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</si>
  <si>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</si>
  <si>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</si>
  <si>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</si>
  <si>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</si>
  <si>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</si>
  <si>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</si>
  <si>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</si>
  <si>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</si>
  <si>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</si>
  <si>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</si>
  <si>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</si>
  <si>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</si>
  <si>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</si>
  <si>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</si>
  <si>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</si>
  <si>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820-880</t>
  </si>
  <si>
    <t>COLPAL MAY FUT</t>
  </si>
  <si>
    <t>CIPLA MAY FUT</t>
  </si>
  <si>
    <t>2698-2728</t>
  </si>
  <si>
    <t>1461-1477</t>
  </si>
  <si>
    <t>KAUSHAL HITESHBHAI PARIKH</t>
  </si>
  <si>
    <t>GRAVITON RESEARCH CAPITAL LLP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</si>
  <si>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</si>
  <si>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</si>
  <si>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</si>
  <si>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</si>
  <si>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</si>
  <si>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</si>
  <si>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</si>
  <si>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NIFTY 22750 PE 23 MAY</t>
  </si>
  <si>
    <t>Loss of Rs.42.5/-</t>
  </si>
  <si>
    <t>Loss of Rs.43/-</t>
  </si>
  <si>
    <t>BHARTIARTL MAY FUT</t>
  </si>
  <si>
    <t>1389-1410</t>
  </si>
  <si>
    <t>1190-1200</t>
  </si>
  <si>
    <t>1499-1525</t>
  </si>
  <si>
    <t>ADANIPORTS MAY FUT</t>
  </si>
  <si>
    <t>1470-1500</t>
  </si>
  <si>
    <t>Loss of Rs.70.50/-</t>
  </si>
  <si>
    <t>CAMELLIA TRADEX PRIVATE LIMITED</t>
  </si>
  <si>
    <t>2535-2605</t>
  </si>
  <si>
    <t>2750-2850</t>
  </si>
  <si>
    <t>Loss of Rs.30/-</t>
  </si>
  <si>
    <t>322-352</t>
  </si>
  <si>
    <t>450-500</t>
  </si>
  <si>
    <t>GUJTLRM</t>
  </si>
  <si>
    <t>DEV GANPAT PAWAR</t>
  </si>
  <si>
    <t>HRTI PRIVATE LIMITED</t>
  </si>
  <si>
    <t>PARAS</t>
  </si>
  <si>
    <t>Paras Def and Spce Tech L</t>
  </si>
  <si>
    <t>QE SECURITIES LLP</t>
  </si>
  <si>
    <t>MARUTI JUNE FUT</t>
  </si>
  <si>
    <t>13240-13450</t>
  </si>
  <si>
    <t>Profit of Rs.83.5/-</t>
  </si>
  <si>
    <t>FINNIFTY 22050 CE 28 MAY</t>
  </si>
  <si>
    <t>100-140</t>
  </si>
  <si>
    <t>3590-3730</t>
  </si>
  <si>
    <t>4000-4300</t>
  </si>
  <si>
    <t>SAHASTRAA ADVISORS PRIVATE LIMITED</t>
  </si>
  <si>
    <t>TOPGAIN FINANCE PRIVATE LIMITED</t>
  </si>
  <si>
    <t>INDRAIND</t>
  </si>
  <si>
    <t>AHLADA</t>
  </si>
  <si>
    <t>Ahlada Engineers Limited</t>
  </si>
  <si>
    <t>VIBRANT SECURITIES PVT. LTD</t>
  </si>
  <si>
    <t>GODHA</t>
  </si>
  <si>
    <t>Godha Cabcon Insulat Ltd</t>
  </si>
  <si>
    <t>75-100</t>
  </si>
  <si>
    <t>ABBOTINDIA JUNE FUT</t>
  </si>
  <si>
    <t>26950-27475</t>
  </si>
  <si>
    <t>MPHASIS JUNE FUT</t>
  </si>
  <si>
    <t>2480-2520</t>
  </si>
  <si>
    <t>FINNIFTY 21950 CE 28 MAY</t>
  </si>
  <si>
    <t>FINNIFTY 22000 PE 28 MAY</t>
  </si>
  <si>
    <t>SYBLY</t>
  </si>
  <si>
    <t>MAHESH CHAND MITTAL</t>
  </si>
  <si>
    <t>VISAGAR FINANCIAL SERVICES LIMITED</t>
  </si>
  <si>
    <t>GRID TRADING PRIVATE LIMITED</t>
  </si>
  <si>
    <t>HOACFOODS</t>
  </si>
  <si>
    <t>Hoac Foods India Limited</t>
  </si>
  <si>
    <t>NIFTY 22800 CE 30 MAY</t>
  </si>
  <si>
    <t>180-250</t>
  </si>
  <si>
    <t>Loss of Rs.57.5/-</t>
  </si>
  <si>
    <t>Profit of Rs.5/-</t>
  </si>
  <si>
    <t>47.64-51.64</t>
  </si>
  <si>
    <t>RDS CORPORATE SERVICES PRIVATE LIMITED</t>
  </si>
  <si>
    <t>FTL</t>
  </si>
  <si>
    <t>STOCK VERTEX VENTURES</t>
  </si>
  <si>
    <t>JITENDRAKUMAR GHEVERCHAND JAIN</t>
  </si>
  <si>
    <t>JAINAM UDAY SHAH</t>
  </si>
  <si>
    <t>SOCIETE GENERALE</t>
  </si>
  <si>
    <t>SAWABUSI</t>
  </si>
  <si>
    <t>NIMIT JAYENDRA SHAH</t>
  </si>
  <si>
    <t>NIKHIL RAJESH SINGH</t>
  </si>
  <si>
    <t>ARROWGREEN</t>
  </si>
  <si>
    <t>Arrow Greentech Limited</t>
  </si>
  <si>
    <t>ASHOKAMET</t>
  </si>
  <si>
    <t>Ashoka Metcast Limited</t>
  </si>
  <si>
    <t>MARWADI CHANDARANA INTERMEDIARIES BROKERS PRIVATE LIMITED</t>
  </si>
  <si>
    <t>VISHAL BIPINKUMAR DOSHI</t>
  </si>
  <si>
    <t>SOLARA-RE</t>
  </si>
  <si>
    <t>Solara Active Pha Sci Ltd</t>
  </si>
  <si>
    <t>SPIRACCA VENTURES LLP</t>
  </si>
  <si>
    <t>Loss of Rs.40/-</t>
  </si>
  <si>
    <t>1005-1040</t>
  </si>
  <si>
    <t>1115-1200</t>
  </si>
  <si>
    <t>2800-2860</t>
  </si>
  <si>
    <t>3000-3150</t>
  </si>
  <si>
    <t>NIFTY 22600 CE 30 MAY</t>
  </si>
  <si>
    <t>70-100</t>
  </si>
  <si>
    <t>Loss of Rs.31.5/-</t>
  </si>
  <si>
    <t>194-199</t>
  </si>
  <si>
    <t>215-230</t>
  </si>
  <si>
    <t>BRISK</t>
  </si>
  <si>
    <t>GEETA KUMARI VERMA</t>
  </si>
  <si>
    <t>DELTA</t>
  </si>
  <si>
    <t>PRADEEPTAKUMARSETHY</t>
  </si>
  <si>
    <t>SUNIL HUKUMAT RAJDEV</t>
  </si>
  <si>
    <t>BONANZA PORTFOLIO LIMITED</t>
  </si>
  <si>
    <t>MANSI SHARE &amp; STOCK ADVISORS PRIVATE LIMITED</t>
  </si>
  <si>
    <t>OMPRAKASH PAREEK HUF</t>
  </si>
  <si>
    <t>IISL</t>
  </si>
  <si>
    <t>FAISALSHAIKH</t>
  </si>
  <si>
    <t>INTEGSW</t>
  </si>
  <si>
    <t>GUTTIKONDA VARA LAKSHMI</t>
  </si>
  <si>
    <t>IRB HOLDING PRIVATE LIMITED</t>
  </si>
  <si>
    <t>CLSA INDIA PRIVATE LIMITED - ERROR ACCOUNT</t>
  </si>
  <si>
    <t>JANUSCORP</t>
  </si>
  <si>
    <t>LCCINFOTEC</t>
  </si>
  <si>
    <t>DEEPAK JUGALKISHORE CHOKHANI</t>
  </si>
  <si>
    <t>NATURAL</t>
  </si>
  <si>
    <t>VARSHA J PORWAL</t>
  </si>
  <si>
    <t>JIGAR MUKESHBHAI SHAH</t>
  </si>
  <si>
    <t>NDLVENTURE</t>
  </si>
  <si>
    <t>DILIPKUMAR VISHINDAS LAKHI</t>
  </si>
  <si>
    <t>HINDUJA GROUP LIMITED</t>
  </si>
  <si>
    <t>POEL</t>
  </si>
  <si>
    <t>SANCHIT JAIN</t>
  </si>
  <si>
    <t>RAJPUTANA</t>
  </si>
  <si>
    <t>RASHMI BASAK</t>
  </si>
  <si>
    <t>SULABH THOMAS SAINU</t>
  </si>
  <si>
    <t>SARADA DEVI AGARWALA</t>
  </si>
  <si>
    <t>TPG ASIA VII SF PTE LTD</t>
  </si>
  <si>
    <t>HDFC STANDARD LIFE INSURANCE CO LTD</t>
  </si>
  <si>
    <t>MIRAE ASSET MUTUAL FUND</t>
  </si>
  <si>
    <t>RUDRAECO</t>
  </si>
  <si>
    <t>SAMYAKINT</t>
  </si>
  <si>
    <t>ALPANA KHANDELWAL</t>
  </si>
  <si>
    <t>KAILASHSINGHKHUSHALSINGHRAWAL</t>
  </si>
  <si>
    <t>SHUBHAM ASHOKBHAI PATEL</t>
  </si>
  <si>
    <t>VINITARUNPATRAVALI</t>
  </si>
  <si>
    <t>F-365 AGRO PRIVATE LIMITED</t>
  </si>
  <si>
    <t>THINKINK</t>
  </si>
  <si>
    <t>TARA DEVI KOTHARI</t>
  </si>
  <si>
    <t>VMS</t>
  </si>
  <si>
    <t>JACKEY CHAMPALAL SHAH</t>
  </si>
  <si>
    <t>CHAMPALAL NAVALMAL SHAH HUF</t>
  </si>
  <si>
    <t>PALAK MUKESH JAIN</t>
  </si>
  <si>
    <t>AMEYA</t>
  </si>
  <si>
    <t>Ameya Precision Eng Ltd</t>
  </si>
  <si>
    <t>AWFIS</t>
  </si>
  <si>
    <t>Awfis Space Solutions Ltd</t>
  </si>
  <si>
    <t>GOLDMAN SACHS FDS GOLDMAN SACHS INDIA EQ PORTFOLIO</t>
  </si>
  <si>
    <t>GRT STRATEGIC VENTURES LLP</t>
  </si>
  <si>
    <t>BFUTILITIE</t>
  </si>
  <si>
    <t>BF Utilities Limited</t>
  </si>
  <si>
    <t>MICROCURVES TRADING PRIVATE LIMITED</t>
  </si>
  <si>
    <t>BTML</t>
  </si>
  <si>
    <t>Bodhi Tree Multimedia Ltd</t>
  </si>
  <si>
    <t>NITESH  AGRAWAL</t>
  </si>
  <si>
    <t>DMCC</t>
  </si>
  <si>
    <t>DMCC SPECIALITY CHEMICALS</t>
  </si>
  <si>
    <t>PRIYESH CHAUDHARY</t>
  </si>
  <si>
    <t>EXCEL</t>
  </si>
  <si>
    <t>Excel Realty N Infra Ltd</t>
  </si>
  <si>
    <t>EXICOM</t>
  </si>
  <si>
    <t>Exicom Tele Systems Ltd</t>
  </si>
  <si>
    <t>CITADEL SECURITIES INDIA MARKETS PRIVATE LIMITED</t>
  </si>
  <si>
    <t>SYKES &amp; RAY EQUITIES (I) LTD</t>
  </si>
  <si>
    <t>GVPTECH</t>
  </si>
  <si>
    <t>GVP Infotech Limited</t>
  </si>
  <si>
    <t>NALSAN ENTERPRISES PRIVATE LIMITED</t>
  </si>
  <si>
    <t>HERITGFOOD</t>
  </si>
  <si>
    <t>Heritage Foods Ltd.</t>
  </si>
  <si>
    <t>ANKIT BHUTORIA</t>
  </si>
  <si>
    <t>SMC GLOBAL SECURITIES LIMITED</t>
  </si>
  <si>
    <t>GIRIRAJ STOCK BROKING PRIVATE LIMITED</t>
  </si>
  <si>
    <t>SANTOSH INDUSTRIES LTD</t>
  </si>
  <si>
    <t>ICEMAKE</t>
  </si>
  <si>
    <t>Ice Make Refrigerat Ltd</t>
  </si>
  <si>
    <t>IRB Infrastructure Develo</t>
  </si>
  <si>
    <t>THE MTBJ A/C NOMURA INDIA INVES FD</t>
  </si>
  <si>
    <t>Kfin Technologies Limited</t>
  </si>
  <si>
    <t>EMPLOYEES PROV FUND MANAGED BYABERDEEN ASSET MGMT SDN BHD</t>
  </si>
  <si>
    <t>MORGAN STANLEY ASIA SINGAPORE PTE</t>
  </si>
  <si>
    <t>KNR Constructions Limited</t>
  </si>
  <si>
    <t>MAHAPEXLTD</t>
  </si>
  <si>
    <t>Maha Rashtra Apex Corp</t>
  </si>
  <si>
    <t>NK SECURITIES RESEARCH PRIVATE LIMITED</t>
  </si>
  <si>
    <t>PRATHAM</t>
  </si>
  <si>
    <t>Pratham EPC Projects Ltd</t>
  </si>
  <si>
    <t>QUESTLAB</t>
  </si>
  <si>
    <t>Quest Laboratories Ltd</t>
  </si>
  <si>
    <t>BHARAT KUMAR SOMCHAND SHAH</t>
  </si>
  <si>
    <t>SELVAMURTHY    AKILANDESWARI</t>
  </si>
  <si>
    <t>RILINFRA</t>
  </si>
  <si>
    <t>Rachana Infra Ltd</t>
  </si>
  <si>
    <t>NNM SECURITIES PVT LTD</t>
  </si>
  <si>
    <t>CHANDAN  CHAURASIYA</t>
  </si>
  <si>
    <t>SAKUMA</t>
  </si>
  <si>
    <t>Sakuma Exports Limited</t>
  </si>
  <si>
    <t>VINOD KUMAR REDDY KUCHURU</t>
  </si>
  <si>
    <t>AKHIL RETAIL PRIVATE LIMITED</t>
  </si>
  <si>
    <t>AJAY SHIV NARAYAN UPADHYAYA</t>
  </si>
  <si>
    <t>MADHU DEVI GODHA</t>
  </si>
  <si>
    <t>GENERAL ATLANTIC SINGAPORE FUND PTE LTD</t>
  </si>
  <si>
    <t>QUICKTOUCH</t>
  </si>
  <si>
    <t>Quicktouch Technologies L</t>
  </si>
  <si>
    <t>GOUTHAMCHANDSIMPAL</t>
  </si>
  <si>
    <t>SHUBHLAXMI</t>
  </si>
  <si>
    <t>Shubhlaxmi Jewel Art Ltd</t>
  </si>
  <si>
    <t>SOHAM NARENDRASINH CHAUHAN</t>
  </si>
  <si>
    <t>SKIPPERPP</t>
  </si>
  <si>
    <t>Skipper Limited</t>
  </si>
  <si>
    <t>CRUX GLOBAL FUND - CRUX ASIA EX-JAPAN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</si>
</sst>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7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2" fontId="37" fillId="46" borderId="18" xfId="0" applyNumberFormat="1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41" xfId="0" applyFont="1" applyFill="1" applyBorder="1" applyAlignment="1">
      <alignment horizontal="center" vertical="center"/>
    </xf>
    <xf numFmtId="16" fontId="36" fillId="47" borderId="41" xfId="0" applyNumberFormat="1" applyFont="1" applyFill="1" applyBorder="1" applyAlignment="1">
      <alignment horizontal="center" vertical="center"/>
    </xf>
    <xf numFmtId="0" fontId="36" fillId="47" borderId="41" xfId="0" applyFont="1" applyFill="1" applyBorder="1"/>
    <xf numFmtId="0" fontId="37" fillId="47" borderId="41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6" fillId="43" borderId="41" xfId="0" applyFont="1" applyFill="1" applyBorder="1"/>
    <xf numFmtId="0" fontId="37" fillId="43" borderId="41" xfId="0" applyFont="1" applyFill="1" applyBorder="1" applyAlignment="1">
      <alignment horizontal="center" vertical="center"/>
    </xf>
    <xf numFmtId="0" fontId="36" fillId="48" borderId="44" xfId="0" applyFont="1" applyFill="1" applyBorder="1" applyAlignment="1">
      <alignment horizontal="center" vertical="center"/>
    </xf>
    <xf numFmtId="2" fontId="37" fillId="48" borderId="28" xfId="0" applyNumberFormat="1" applyFont="1" applyFill="1" applyBorder="1" applyAlignment="1">
      <alignment horizontal="center" vertical="center"/>
    </xf>
    <xf numFmtId="166" fontId="36" fillId="48" borderId="28" xfId="0" applyNumberFormat="1" applyFont="1" applyFill="1" applyBorder="1" applyAlignment="1">
      <alignment horizontal="center" vertical="center"/>
    </xf>
    <xf numFmtId="0" fontId="36" fillId="48" borderId="28" xfId="0" applyFont="1" applyFill="1" applyBorder="1" applyAlignment="1">
      <alignment horizontal="center" vertical="center"/>
    </xf>
    <xf numFmtId="0" fontId="37" fillId="48" borderId="28" xfId="0" applyFont="1" applyFill="1" applyBorder="1" applyAlignment="1">
      <alignment horizontal="center" vertical="center"/>
    </xf>
    <xf numFmtId="16" fontId="36" fillId="43" borderId="28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7" t="s">
        <v>16</v>
      </c>
      <c r="B9" s="439" t="s">
        <v>17</v>
      </c>
      <c r="C9" s="439" t="s">
        <v>18</v>
      </c>
      <c r="D9" s="439" t="s">
        <v>19</v>
      </c>
      <c r="E9" s="26" t="s">
        <v>20</v>
      </c>
      <c r="F9" s="26" t="s">
        <v>21</v>
      </c>
      <c r="G9" s="434" t="s">
        <v>22</v>
      </c>
      <c r="H9" s="435"/>
      <c r="I9" s="436"/>
      <c r="J9" s="434" t="s">
        <v>23</v>
      </c>
      <c r="K9" s="435"/>
      <c r="L9" s="436"/>
      <c r="M9" s="26"/>
      <c r="N9" s="27"/>
      <c r="O9" s="27"/>
      <c r="P9" s="27"/>
    </row>
    <row r="10" spans="1:16" ht="38.25">
      <c r="A10" s="438"/>
      <c r="B10" s="440"/>
      <c r="C10" s="440"/>
      <c r="D10" s="440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803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22627.35</v>
      </c>
      <c r="F11" s="204">
        <v>22674.183333333334</v>
      </c>
      <c r="G11" s="203">
        <v>22520.416666666668</v>
      </c>
      <c r="H11" s="203">
        <v>22413.483333333334</v>
      </c>
      <c r="I11" s="203">
        <v>22259.716666666667</v>
      </c>
      <c r="J11" s="203">
        <v>22781.116666666669</v>
      </c>
      <c r="K11" s="203">
        <v>22934.883333333331</v>
      </c>
      <c r="L11" s="203">
        <v>23041.816666666669</v>
      </c>
      <c r="M11" s="202">
        <v>22827.95</v>
      </c>
      <c r="N11" s="202">
        <v>22567.25</v>
      </c>
      <c r="O11" s="202">
        <v>14438500</v>
      </c>
      <c r="P11" s="205">
        <v>-0.14207705471312448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49037.4</v>
      </c>
      <c r="F12" s="204">
        <v>49109.133333333331</v>
      </c>
      <c r="G12" s="203">
        <v>48738.266666666663</v>
      </c>
      <c r="H12" s="203">
        <v>48439.133333333331</v>
      </c>
      <c r="I12" s="203">
        <v>48068.266666666663</v>
      </c>
      <c r="J12" s="203">
        <v>49408.266666666663</v>
      </c>
      <c r="K12" s="203">
        <v>49779.133333333331</v>
      </c>
      <c r="L12" s="203">
        <v>50078.266666666663</v>
      </c>
      <c r="M12" s="202">
        <v>49480</v>
      </c>
      <c r="N12" s="202">
        <v>48810</v>
      </c>
      <c r="O12" s="202">
        <v>2580555</v>
      </c>
      <c r="P12" s="205">
        <v>0.11706534725468806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21762.5</v>
      </c>
      <c r="F13" s="217">
        <v>21792.633333333335</v>
      </c>
      <c r="G13" s="219">
        <v>21662.26666666667</v>
      </c>
      <c r="H13" s="219">
        <v>21562.033333333336</v>
      </c>
      <c r="I13" s="219">
        <v>21431.666666666672</v>
      </c>
      <c r="J13" s="219">
        <v>21892.866666666669</v>
      </c>
      <c r="K13" s="219">
        <v>22023.23333333333</v>
      </c>
      <c r="L13" s="219">
        <v>22123.466666666667</v>
      </c>
      <c r="M13" s="220">
        <v>21923</v>
      </c>
      <c r="N13" s="220">
        <v>21692.400000000001</v>
      </c>
      <c r="O13" s="220">
        <v>63470</v>
      </c>
      <c r="P13" s="221">
        <v>0.30933470861268697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11384.9</v>
      </c>
      <c r="F14" s="217">
        <v>11438.35</v>
      </c>
      <c r="G14" s="219">
        <v>11306.7</v>
      </c>
      <c r="H14" s="219">
        <v>11228.5</v>
      </c>
      <c r="I14" s="219">
        <v>11096.85</v>
      </c>
      <c r="J14" s="219">
        <v>11516.550000000001</v>
      </c>
      <c r="K14" s="219">
        <v>11648.199999999999</v>
      </c>
      <c r="L14" s="219">
        <v>11726.400000000001</v>
      </c>
      <c r="M14" s="220">
        <v>11570</v>
      </c>
      <c r="N14" s="220">
        <v>11360.15</v>
      </c>
      <c r="O14" s="220">
        <v>1803650</v>
      </c>
      <c r="P14" s="221">
        <v>-5.799864208492192E-2</v>
      </c>
    </row>
    <row r="15" spans="1:16" ht="12.75" customHeight="1">
      <c r="A15" s="213">
        <v>5</v>
      </c>
      <c r="B15" s="376" t="s">
        <v>34</v>
      </c>
      <c r="C15" s="217" t="s">
        <v>1022</v>
      </c>
      <c r="D15" s="218">
        <v>45443</v>
      </c>
      <c r="E15" s="217">
        <v>67555.149999999994</v>
      </c>
      <c r="F15" s="217">
        <v>67696.55</v>
      </c>
      <c r="G15" s="219">
        <v>67282.350000000006</v>
      </c>
      <c r="H15" s="219">
        <v>67009.55</v>
      </c>
      <c r="I15" s="219">
        <v>66595.350000000006</v>
      </c>
      <c r="J15" s="219">
        <v>67969.350000000006</v>
      </c>
      <c r="K15" s="219">
        <v>68383.549999999988</v>
      </c>
      <c r="L15" s="219">
        <v>68656.350000000006</v>
      </c>
      <c r="M15" s="220">
        <v>68110.75</v>
      </c>
      <c r="N15" s="220">
        <v>67423.75</v>
      </c>
      <c r="O15" s="220">
        <v>9990</v>
      </c>
      <c r="P15" s="221">
        <v>-7.4142724745134378E-2</v>
      </c>
    </row>
    <row r="16" spans="1:16" ht="12.75" customHeight="1">
      <c r="A16" s="213">
        <v>6</v>
      </c>
      <c r="B16" s="225" t="s">
        <v>846</v>
      </c>
      <c r="C16" s="222" t="s">
        <v>39</v>
      </c>
      <c r="D16" s="218">
        <v>45470</v>
      </c>
      <c r="E16" s="217">
        <v>616.29999999999995</v>
      </c>
      <c r="F16" s="217">
        <v>620.79999999999995</v>
      </c>
      <c r="G16" s="219">
        <v>609.79999999999995</v>
      </c>
      <c r="H16" s="219">
        <v>603.29999999999995</v>
      </c>
      <c r="I16" s="219">
        <v>592.29999999999995</v>
      </c>
      <c r="J16" s="219">
        <v>627.29999999999995</v>
      </c>
      <c r="K16" s="219">
        <v>638.29999999999995</v>
      </c>
      <c r="L16" s="219">
        <v>644.79999999999995</v>
      </c>
      <c r="M16" s="220">
        <v>631.79999999999995</v>
      </c>
      <c r="N16" s="220">
        <v>614.29999999999995</v>
      </c>
      <c r="O16" s="220">
        <v>11605000</v>
      </c>
      <c r="P16" s="221">
        <v>-8.3043615676359039E-2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8313.7999999999993</v>
      </c>
      <c r="F17" s="217">
        <v>8275.0166666666664</v>
      </c>
      <c r="G17" s="219">
        <v>8219.7833333333328</v>
      </c>
      <c r="H17" s="219">
        <v>8125.7666666666664</v>
      </c>
      <c r="I17" s="219">
        <v>8070.5333333333328</v>
      </c>
      <c r="J17" s="219">
        <v>8369.0333333333328</v>
      </c>
      <c r="K17" s="219">
        <v>8424.2666666666664</v>
      </c>
      <c r="L17" s="219">
        <v>8518.2833333333328</v>
      </c>
      <c r="M17" s="220">
        <v>8330.25</v>
      </c>
      <c r="N17" s="220">
        <v>8181</v>
      </c>
      <c r="O17" s="220">
        <v>1157500</v>
      </c>
      <c r="P17" s="221">
        <v>-0.11243170708329339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26117.15</v>
      </c>
      <c r="F18" s="217">
        <v>26162.266666666666</v>
      </c>
      <c r="G18" s="219">
        <v>25927.333333333332</v>
      </c>
      <c r="H18" s="219">
        <v>25737.516666666666</v>
      </c>
      <c r="I18" s="219">
        <v>25502.583333333332</v>
      </c>
      <c r="J18" s="219">
        <v>26352.083333333332</v>
      </c>
      <c r="K18" s="219">
        <v>26587.016666666666</v>
      </c>
      <c r="L18" s="219">
        <v>26776.833333333332</v>
      </c>
      <c r="M18" s="220">
        <v>26397.200000000001</v>
      </c>
      <c r="N18" s="220">
        <v>25972.45</v>
      </c>
      <c r="O18" s="220">
        <v>150480</v>
      </c>
      <c r="P18" s="221">
        <v>-3.0412371134020618E-2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222.65</v>
      </c>
      <c r="F19" s="217">
        <v>224.25</v>
      </c>
      <c r="G19" s="219">
        <v>220.2</v>
      </c>
      <c r="H19" s="219">
        <v>217.75</v>
      </c>
      <c r="I19" s="219">
        <v>213.7</v>
      </c>
      <c r="J19" s="219">
        <v>226.7</v>
      </c>
      <c r="K19" s="219">
        <v>230.75</v>
      </c>
      <c r="L19" s="219">
        <v>233.2</v>
      </c>
      <c r="M19" s="220">
        <v>228.3</v>
      </c>
      <c r="N19" s="220">
        <v>221.8</v>
      </c>
      <c r="O19" s="220">
        <v>63315000</v>
      </c>
      <c r="P19" s="221">
        <v>-3.7909247558874211E-2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285.85000000000002</v>
      </c>
      <c r="F20" s="217">
        <v>284.61666666666667</v>
      </c>
      <c r="G20" s="219">
        <v>279.23333333333335</v>
      </c>
      <c r="H20" s="219">
        <v>272.61666666666667</v>
      </c>
      <c r="I20" s="219">
        <v>267.23333333333335</v>
      </c>
      <c r="J20" s="219">
        <v>291.23333333333335</v>
      </c>
      <c r="K20" s="219">
        <v>296.61666666666667</v>
      </c>
      <c r="L20" s="219">
        <v>303.23333333333335</v>
      </c>
      <c r="M20" s="220">
        <v>290</v>
      </c>
      <c r="N20" s="220">
        <v>278</v>
      </c>
      <c r="O20" s="220">
        <v>28314000</v>
      </c>
      <c r="P20" s="221">
        <v>-0.41122404844290655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2506.85</v>
      </c>
      <c r="F21" s="217">
        <v>2519.6333333333332</v>
      </c>
      <c r="G21" s="219">
        <v>2479.2166666666662</v>
      </c>
      <c r="H21" s="219">
        <v>2451.583333333333</v>
      </c>
      <c r="I21" s="219">
        <v>2411.1666666666661</v>
      </c>
      <c r="J21" s="219">
        <v>2547.2666666666664</v>
      </c>
      <c r="K21" s="219">
        <v>2587.6833333333334</v>
      </c>
      <c r="L21" s="219">
        <v>2615.3166666666666</v>
      </c>
      <c r="M21" s="220">
        <v>2560.0500000000002</v>
      </c>
      <c r="N21" s="220">
        <v>2492</v>
      </c>
      <c r="O21" s="220">
        <v>4664100</v>
      </c>
      <c r="P21" s="221">
        <v>-6.7030724915986564E-2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3212</v>
      </c>
      <c r="F22" s="217">
        <v>3236.2000000000003</v>
      </c>
      <c r="G22" s="219">
        <v>3168.2000000000007</v>
      </c>
      <c r="H22" s="219">
        <v>3124.4000000000005</v>
      </c>
      <c r="I22" s="219">
        <v>3056.400000000001</v>
      </c>
      <c r="J22" s="219">
        <v>3280.0000000000005</v>
      </c>
      <c r="K22" s="219">
        <v>3347.9999999999995</v>
      </c>
      <c r="L22" s="219">
        <v>3391.8</v>
      </c>
      <c r="M22" s="220">
        <v>3304.2</v>
      </c>
      <c r="N22" s="220">
        <v>3192.4</v>
      </c>
      <c r="O22" s="220">
        <v>14262000</v>
      </c>
      <c r="P22" s="221">
        <v>-5.5959331188688989E-2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1386.75</v>
      </c>
      <c r="F23" s="217">
        <v>1394.5833333333333</v>
      </c>
      <c r="G23" s="219">
        <v>1370.4666666666665</v>
      </c>
      <c r="H23" s="219">
        <v>1354.1833333333332</v>
      </c>
      <c r="I23" s="219">
        <v>1330.0666666666664</v>
      </c>
      <c r="J23" s="219">
        <v>1410.8666666666666</v>
      </c>
      <c r="K23" s="219">
        <v>1434.9833333333333</v>
      </c>
      <c r="L23" s="219">
        <v>1451.2666666666667</v>
      </c>
      <c r="M23" s="220">
        <v>1418.7</v>
      </c>
      <c r="N23" s="220">
        <v>1378.3</v>
      </c>
      <c r="O23" s="220">
        <v>39381600</v>
      </c>
      <c r="P23" s="221">
        <v>-6.607854297097325E-2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4948.6499999999996</v>
      </c>
      <c r="F24" s="217">
        <v>5011.1166666666659</v>
      </c>
      <c r="G24" s="219">
        <v>4836.5333333333319</v>
      </c>
      <c r="H24" s="219">
        <v>4724.4166666666661</v>
      </c>
      <c r="I24" s="219">
        <v>4549.8333333333321</v>
      </c>
      <c r="J24" s="219">
        <v>5123.2333333333318</v>
      </c>
      <c r="K24" s="219">
        <v>5297.8166666666657</v>
      </c>
      <c r="L24" s="219">
        <v>5409.9333333333316</v>
      </c>
      <c r="M24" s="220">
        <v>5185.7</v>
      </c>
      <c r="N24" s="220">
        <v>4899</v>
      </c>
      <c r="O24" s="220">
        <v>1116100</v>
      </c>
      <c r="P24" s="221">
        <v>-8.2682666228322516E-2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621.1</v>
      </c>
      <c r="F25" s="217">
        <v>624.06666666666672</v>
      </c>
      <c r="G25" s="219">
        <v>615.78333333333342</v>
      </c>
      <c r="H25" s="219">
        <v>610.4666666666667</v>
      </c>
      <c r="I25" s="219">
        <v>602.18333333333339</v>
      </c>
      <c r="J25" s="219">
        <v>629.38333333333344</v>
      </c>
      <c r="K25" s="219">
        <v>637.66666666666674</v>
      </c>
      <c r="L25" s="219">
        <v>642.98333333333346</v>
      </c>
      <c r="M25" s="220">
        <v>632.35</v>
      </c>
      <c r="N25" s="220">
        <v>618.75</v>
      </c>
      <c r="O25" s="220">
        <v>34992000</v>
      </c>
      <c r="P25" s="221">
        <v>-1.9296254256526674E-2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5813</v>
      </c>
      <c r="F26" s="217">
        <v>5851.75</v>
      </c>
      <c r="G26" s="219">
        <v>5756.3</v>
      </c>
      <c r="H26" s="219">
        <v>5699.6</v>
      </c>
      <c r="I26" s="219">
        <v>5604.1500000000005</v>
      </c>
      <c r="J26" s="219">
        <v>5908.45</v>
      </c>
      <c r="K26" s="219">
        <v>6003.9000000000005</v>
      </c>
      <c r="L26" s="219">
        <v>6060.5999999999995</v>
      </c>
      <c r="M26" s="220">
        <v>5947.2</v>
      </c>
      <c r="N26" s="220">
        <v>5795.05</v>
      </c>
      <c r="O26" s="220">
        <v>2250625</v>
      </c>
      <c r="P26" s="221">
        <v>-6.042895162552836E-2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468.55</v>
      </c>
      <c r="F27" s="217">
        <v>472.01666666666665</v>
      </c>
      <c r="G27" s="219">
        <v>463.23333333333329</v>
      </c>
      <c r="H27" s="219">
        <v>457.91666666666663</v>
      </c>
      <c r="I27" s="219">
        <v>449.13333333333327</v>
      </c>
      <c r="J27" s="219">
        <v>477.33333333333331</v>
      </c>
      <c r="K27" s="219">
        <v>486.11666666666662</v>
      </c>
      <c r="L27" s="219">
        <v>491.43333333333334</v>
      </c>
      <c r="M27" s="220">
        <v>480.8</v>
      </c>
      <c r="N27" s="220">
        <v>466.7</v>
      </c>
      <c r="O27" s="220">
        <v>13771700</v>
      </c>
      <c r="P27" s="221">
        <v>-0.19545138544046081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221.6</v>
      </c>
      <c r="F28" s="217">
        <v>222.29999999999998</v>
      </c>
      <c r="G28" s="219">
        <v>219.39999999999998</v>
      </c>
      <c r="H28" s="219">
        <v>217.2</v>
      </c>
      <c r="I28" s="219">
        <v>214.29999999999998</v>
      </c>
      <c r="J28" s="219">
        <v>224.49999999999997</v>
      </c>
      <c r="K28" s="219">
        <v>227.4</v>
      </c>
      <c r="L28" s="219">
        <v>229.59999999999997</v>
      </c>
      <c r="M28" s="220">
        <v>225.2</v>
      </c>
      <c r="N28" s="220">
        <v>220.1</v>
      </c>
      <c r="O28" s="220">
        <v>93675000</v>
      </c>
      <c r="P28" s="221">
        <v>-0.1334011748924557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2872.3</v>
      </c>
      <c r="F29" s="217">
        <v>2880.4333333333329</v>
      </c>
      <c r="G29" s="219">
        <v>2854.8166666666657</v>
      </c>
      <c r="H29" s="219">
        <v>2837.3333333333326</v>
      </c>
      <c r="I29" s="219">
        <v>2811.7166666666653</v>
      </c>
      <c r="J29" s="219">
        <v>2897.9166666666661</v>
      </c>
      <c r="K29" s="219">
        <v>2923.5333333333338</v>
      </c>
      <c r="L29" s="219">
        <v>2941.0166666666664</v>
      </c>
      <c r="M29" s="220">
        <v>2906.05</v>
      </c>
      <c r="N29" s="220">
        <v>2862.95</v>
      </c>
      <c r="O29" s="220">
        <v>11565800</v>
      </c>
      <c r="P29" s="221">
        <v>-0.11649402633910838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2113.5500000000002</v>
      </c>
      <c r="F30" s="217">
        <v>2112.15</v>
      </c>
      <c r="G30" s="219">
        <v>2095.3000000000002</v>
      </c>
      <c r="H30" s="219">
        <v>2077.0500000000002</v>
      </c>
      <c r="I30" s="219">
        <v>2060.2000000000003</v>
      </c>
      <c r="J30" s="219">
        <v>2130.4</v>
      </c>
      <c r="K30" s="219">
        <v>2147.2499999999995</v>
      </c>
      <c r="L30" s="219">
        <v>2165.5</v>
      </c>
      <c r="M30" s="220">
        <v>2129</v>
      </c>
      <c r="N30" s="220">
        <v>2093.9</v>
      </c>
      <c r="O30" s="220">
        <v>2725342</v>
      </c>
      <c r="P30" s="221">
        <v>-0.12717442407146215</v>
      </c>
    </row>
    <row r="31" spans="1:16" ht="12.75" customHeight="1">
      <c r="A31" s="213">
        <v>21</v>
      </c>
      <c r="B31" s="225" t="s">
        <v>846</v>
      </c>
      <c r="C31" s="217" t="s">
        <v>60</v>
      </c>
      <c r="D31" s="218">
        <v>45470</v>
      </c>
      <c r="E31" s="217">
        <v>5715.15</v>
      </c>
      <c r="F31" s="217">
        <v>5773.3499999999995</v>
      </c>
      <c r="G31" s="219">
        <v>5624.3499999999985</v>
      </c>
      <c r="H31" s="219">
        <v>5533.5499999999993</v>
      </c>
      <c r="I31" s="219">
        <v>5384.5499999999984</v>
      </c>
      <c r="J31" s="219">
        <v>5864.1499999999987</v>
      </c>
      <c r="K31" s="219">
        <v>6013.1500000000005</v>
      </c>
      <c r="L31" s="219">
        <v>6103.9499999999989</v>
      </c>
      <c r="M31" s="220">
        <v>5922.35</v>
      </c>
      <c r="N31" s="220">
        <v>5682.55</v>
      </c>
      <c r="O31" s="220">
        <v>537300</v>
      </c>
      <c r="P31" s="221">
        <v>-2.8302739849896012E-2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632.1</v>
      </c>
      <c r="F32" s="217">
        <v>637.0333333333333</v>
      </c>
      <c r="G32" s="219">
        <v>625.41666666666663</v>
      </c>
      <c r="H32" s="219">
        <v>618.73333333333335</v>
      </c>
      <c r="I32" s="219">
        <v>607.11666666666667</v>
      </c>
      <c r="J32" s="219">
        <v>643.71666666666658</v>
      </c>
      <c r="K32" s="219">
        <v>655.33333333333337</v>
      </c>
      <c r="L32" s="219">
        <v>662.01666666666654</v>
      </c>
      <c r="M32" s="220">
        <v>648.65</v>
      </c>
      <c r="N32" s="220">
        <v>630.35</v>
      </c>
      <c r="O32" s="220">
        <v>18339000</v>
      </c>
      <c r="P32" s="221">
        <v>4.0805902383654939E-2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1209.9000000000001</v>
      </c>
      <c r="F33" s="217">
        <v>1218.1166666666668</v>
      </c>
      <c r="G33" s="219">
        <v>1198.7333333333336</v>
      </c>
      <c r="H33" s="219">
        <v>1187.5666666666668</v>
      </c>
      <c r="I33" s="219">
        <v>1168.1833333333336</v>
      </c>
      <c r="J33" s="219">
        <v>1229.2833333333335</v>
      </c>
      <c r="K33" s="219">
        <v>1248.6666666666667</v>
      </c>
      <c r="L33" s="219">
        <v>1259.8333333333335</v>
      </c>
      <c r="M33" s="220">
        <v>1237.5</v>
      </c>
      <c r="N33" s="220">
        <v>1206.95</v>
      </c>
      <c r="O33" s="220">
        <v>12541650</v>
      </c>
      <c r="P33" s="221">
        <v>-4.8606475300400534E-2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1176.8</v>
      </c>
      <c r="F34" s="217">
        <v>1177</v>
      </c>
      <c r="G34" s="219">
        <v>1166.45</v>
      </c>
      <c r="H34" s="219">
        <v>1156.1000000000001</v>
      </c>
      <c r="I34" s="219">
        <v>1145.5500000000002</v>
      </c>
      <c r="J34" s="219">
        <v>1187.3499999999999</v>
      </c>
      <c r="K34" s="219">
        <v>1197.9000000000001</v>
      </c>
      <c r="L34" s="219">
        <v>1208.2499999999998</v>
      </c>
      <c r="M34" s="220">
        <v>1187.55</v>
      </c>
      <c r="N34" s="220">
        <v>1166.6500000000001</v>
      </c>
      <c r="O34" s="220">
        <v>51329375</v>
      </c>
      <c r="P34" s="221">
        <v>-5.3214668618793447E-2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8956.1</v>
      </c>
      <c r="F35" s="217">
        <v>9000.15</v>
      </c>
      <c r="G35" s="219">
        <v>8881.9499999999989</v>
      </c>
      <c r="H35" s="219">
        <v>8807.7999999999993</v>
      </c>
      <c r="I35" s="219">
        <v>8689.5999999999985</v>
      </c>
      <c r="J35" s="219">
        <v>9074.2999999999993</v>
      </c>
      <c r="K35" s="219">
        <v>9192.5</v>
      </c>
      <c r="L35" s="219">
        <v>9266.65</v>
      </c>
      <c r="M35" s="220">
        <v>9118.35</v>
      </c>
      <c r="N35" s="220">
        <v>8926</v>
      </c>
      <c r="O35" s="220">
        <v>2158400</v>
      </c>
      <c r="P35" s="221">
        <v>-0.140396467437299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1532.5</v>
      </c>
      <c r="F36" s="217">
        <v>1546.9166666666667</v>
      </c>
      <c r="G36" s="219">
        <v>1510.6333333333334</v>
      </c>
      <c r="H36" s="219">
        <v>1488.7666666666667</v>
      </c>
      <c r="I36" s="219">
        <v>1452.4833333333333</v>
      </c>
      <c r="J36" s="219">
        <v>1568.7833333333335</v>
      </c>
      <c r="K36" s="219">
        <v>1605.0666666666668</v>
      </c>
      <c r="L36" s="219">
        <v>1626.9333333333336</v>
      </c>
      <c r="M36" s="220">
        <v>1583.2</v>
      </c>
      <c r="N36" s="220">
        <v>1525.05</v>
      </c>
      <c r="O36" s="220">
        <v>11620000</v>
      </c>
      <c r="P36" s="221">
        <v>-3.5444509006391629E-2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6623</v>
      </c>
      <c r="F37" s="217">
        <v>6677.2833333333328</v>
      </c>
      <c r="G37" s="219">
        <v>6548.7166666666653</v>
      </c>
      <c r="H37" s="219">
        <v>6474.4333333333325</v>
      </c>
      <c r="I37" s="219">
        <v>6345.866666666665</v>
      </c>
      <c r="J37" s="219">
        <v>6751.5666666666657</v>
      </c>
      <c r="K37" s="219">
        <v>6880.1333333333332</v>
      </c>
      <c r="L37" s="219">
        <v>6954.4166666666661</v>
      </c>
      <c r="M37" s="220">
        <v>6805.85</v>
      </c>
      <c r="N37" s="220">
        <v>6603</v>
      </c>
      <c r="O37" s="220">
        <v>8682625</v>
      </c>
      <c r="P37" s="221">
        <v>-3.9559193606371508E-2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3118.05</v>
      </c>
      <c r="F38" s="217">
        <v>3125.4833333333336</v>
      </c>
      <c r="G38" s="219">
        <v>3082.1166666666672</v>
      </c>
      <c r="H38" s="219">
        <v>3046.1833333333338</v>
      </c>
      <c r="I38" s="219">
        <v>3002.8166666666675</v>
      </c>
      <c r="J38" s="219">
        <v>3161.416666666667</v>
      </c>
      <c r="K38" s="219">
        <v>3204.7833333333338</v>
      </c>
      <c r="L38" s="219">
        <v>3240.7166666666667</v>
      </c>
      <c r="M38" s="220">
        <v>3168.85</v>
      </c>
      <c r="N38" s="220">
        <v>3089.55</v>
      </c>
      <c r="O38" s="220">
        <v>1585800</v>
      </c>
      <c r="P38" s="221">
        <v>-9.7181895815542277E-2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380.9</v>
      </c>
      <c r="F39" s="217">
        <v>381.81666666666666</v>
      </c>
      <c r="G39" s="219">
        <v>376.83333333333331</v>
      </c>
      <c r="H39" s="219">
        <v>372.76666666666665</v>
      </c>
      <c r="I39" s="219">
        <v>367.7833333333333</v>
      </c>
      <c r="J39" s="219">
        <v>385.88333333333333</v>
      </c>
      <c r="K39" s="219">
        <v>390.86666666666667</v>
      </c>
      <c r="L39" s="219">
        <v>394.93333333333334</v>
      </c>
      <c r="M39" s="220">
        <v>386.8</v>
      </c>
      <c r="N39" s="220">
        <v>377.75</v>
      </c>
      <c r="O39" s="220">
        <v>10643200</v>
      </c>
      <c r="P39" s="221">
        <v>-9.2991546223070626E-2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187.7</v>
      </c>
      <c r="F40" s="217">
        <v>189.46666666666667</v>
      </c>
      <c r="G40" s="219">
        <v>185.43333333333334</v>
      </c>
      <c r="H40" s="219">
        <v>183.16666666666666</v>
      </c>
      <c r="I40" s="219">
        <v>179.13333333333333</v>
      </c>
      <c r="J40" s="219">
        <v>191.73333333333335</v>
      </c>
      <c r="K40" s="219">
        <v>195.76666666666671</v>
      </c>
      <c r="L40" s="219">
        <v>198.03333333333336</v>
      </c>
      <c r="M40" s="220">
        <v>193.5</v>
      </c>
      <c r="N40" s="220">
        <v>187.2</v>
      </c>
      <c r="O40" s="220">
        <v>95740000</v>
      </c>
      <c r="P40" s="221">
        <v>-3.2975202187370906E-2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264.60000000000002</v>
      </c>
      <c r="F41" s="217">
        <v>265.7</v>
      </c>
      <c r="G41" s="219">
        <v>261.75</v>
      </c>
      <c r="H41" s="219">
        <v>258.90000000000003</v>
      </c>
      <c r="I41" s="219">
        <v>254.95000000000005</v>
      </c>
      <c r="J41" s="219">
        <v>268.54999999999995</v>
      </c>
      <c r="K41" s="219">
        <v>272.49999999999989</v>
      </c>
      <c r="L41" s="219">
        <v>275.34999999999991</v>
      </c>
      <c r="M41" s="220">
        <v>269.64999999999998</v>
      </c>
      <c r="N41" s="220">
        <v>262.85000000000002</v>
      </c>
      <c r="O41" s="220">
        <v>178310925</v>
      </c>
      <c r="P41" s="221">
        <v>-9.0059335121515077E-3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1383.5</v>
      </c>
      <c r="F42" s="217">
        <v>1390.4833333333333</v>
      </c>
      <c r="G42" s="219">
        <v>1352.5666666666666</v>
      </c>
      <c r="H42" s="219">
        <v>1321.6333333333332</v>
      </c>
      <c r="I42" s="219">
        <v>1283.7166666666665</v>
      </c>
      <c r="J42" s="219">
        <v>1421.4166666666667</v>
      </c>
      <c r="K42" s="219">
        <v>1459.3333333333333</v>
      </c>
      <c r="L42" s="219">
        <v>1490.2666666666669</v>
      </c>
      <c r="M42" s="220">
        <v>1428.4</v>
      </c>
      <c r="N42" s="220">
        <v>1359.55</v>
      </c>
      <c r="O42" s="220">
        <v>4310625</v>
      </c>
      <c r="P42" s="221">
        <v>-0.12318840579710146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293.3</v>
      </c>
      <c r="F43" s="217">
        <v>294.43333333333334</v>
      </c>
      <c r="G43" s="219">
        <v>290.66666666666669</v>
      </c>
      <c r="H43" s="219">
        <v>288.03333333333336</v>
      </c>
      <c r="I43" s="219">
        <v>284.26666666666671</v>
      </c>
      <c r="J43" s="219">
        <v>297.06666666666666</v>
      </c>
      <c r="K43" s="219">
        <v>300.83333333333331</v>
      </c>
      <c r="L43" s="219">
        <v>303.46666666666664</v>
      </c>
      <c r="M43" s="220">
        <v>298.2</v>
      </c>
      <c r="N43" s="220">
        <v>291.8</v>
      </c>
      <c r="O43" s="220">
        <v>135161250</v>
      </c>
      <c r="P43" s="221">
        <v>-4.8225897085975758E-2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479.65</v>
      </c>
      <c r="F44" s="217">
        <v>481.38333333333338</v>
      </c>
      <c r="G44" s="219">
        <v>475.91666666666674</v>
      </c>
      <c r="H44" s="219">
        <v>472.18333333333334</v>
      </c>
      <c r="I44" s="219">
        <v>466.7166666666667</v>
      </c>
      <c r="J44" s="219">
        <v>485.11666666666679</v>
      </c>
      <c r="K44" s="219">
        <v>490.58333333333337</v>
      </c>
      <c r="L44" s="219">
        <v>494.31666666666683</v>
      </c>
      <c r="M44" s="220">
        <v>486.85</v>
      </c>
      <c r="N44" s="220">
        <v>477.65</v>
      </c>
      <c r="O44" s="220">
        <v>19487160</v>
      </c>
      <c r="P44" s="221">
        <v>-7.6504441386212943E-2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1567.8</v>
      </c>
      <c r="F45" s="217">
        <v>1573.55</v>
      </c>
      <c r="G45" s="219">
        <v>1556.1</v>
      </c>
      <c r="H45" s="219">
        <v>1544.3999999999999</v>
      </c>
      <c r="I45" s="219">
        <v>1526.9499999999998</v>
      </c>
      <c r="J45" s="219">
        <v>1585.25</v>
      </c>
      <c r="K45" s="219">
        <v>1602.7000000000003</v>
      </c>
      <c r="L45" s="219">
        <v>1614.4</v>
      </c>
      <c r="M45" s="220">
        <v>1591</v>
      </c>
      <c r="N45" s="220">
        <v>1561.85</v>
      </c>
      <c r="O45" s="220">
        <v>5143500</v>
      </c>
      <c r="P45" s="221">
        <v>-0.14267855654637887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1387</v>
      </c>
      <c r="F46" s="217">
        <v>1385.9333333333332</v>
      </c>
      <c r="G46" s="219">
        <v>1376.9166666666663</v>
      </c>
      <c r="H46" s="219">
        <v>1366.833333333333</v>
      </c>
      <c r="I46" s="219">
        <v>1357.8166666666662</v>
      </c>
      <c r="J46" s="219">
        <v>1396.0166666666664</v>
      </c>
      <c r="K46" s="219">
        <v>1405.0333333333333</v>
      </c>
      <c r="L46" s="219">
        <v>1415.1166666666666</v>
      </c>
      <c r="M46" s="220">
        <v>1394.95</v>
      </c>
      <c r="N46" s="220">
        <v>1375.85</v>
      </c>
      <c r="O46" s="220">
        <v>38114000</v>
      </c>
      <c r="P46" s="221">
        <v>-5.6244266189927311E-2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293.39999999999998</v>
      </c>
      <c r="F47" s="217">
        <v>294.0333333333333</v>
      </c>
      <c r="G47" s="219">
        <v>290.66666666666663</v>
      </c>
      <c r="H47" s="219">
        <v>287.93333333333334</v>
      </c>
      <c r="I47" s="219">
        <v>284.56666666666666</v>
      </c>
      <c r="J47" s="219">
        <v>296.76666666666659</v>
      </c>
      <c r="K47" s="219">
        <v>300.13333333333327</v>
      </c>
      <c r="L47" s="219">
        <v>302.86666666666656</v>
      </c>
      <c r="M47" s="220">
        <v>297.39999999999998</v>
      </c>
      <c r="N47" s="220">
        <v>291.3</v>
      </c>
      <c r="O47" s="220">
        <v>74311125</v>
      </c>
      <c r="P47" s="221">
        <v>-5.4759758255701362E-2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313.64999999999998</v>
      </c>
      <c r="F48" s="217">
        <v>317.43333333333334</v>
      </c>
      <c r="G48" s="219">
        <v>306.86666666666667</v>
      </c>
      <c r="H48" s="219">
        <v>300.08333333333331</v>
      </c>
      <c r="I48" s="219">
        <v>289.51666666666665</v>
      </c>
      <c r="J48" s="219">
        <v>324.2166666666667</v>
      </c>
      <c r="K48" s="219">
        <v>334.78333333333342</v>
      </c>
      <c r="L48" s="219">
        <v>341.56666666666672</v>
      </c>
      <c r="M48" s="220">
        <v>328</v>
      </c>
      <c r="N48" s="220">
        <v>310.64999999999998</v>
      </c>
      <c r="O48" s="220">
        <v>43117500</v>
      </c>
      <c r="P48" s="221">
        <v>-5.9340059994545953E-2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30628.05</v>
      </c>
      <c r="F49" s="217">
        <v>30770.2</v>
      </c>
      <c r="G49" s="219">
        <v>30320.75</v>
      </c>
      <c r="H49" s="219">
        <v>30013.45</v>
      </c>
      <c r="I49" s="219">
        <v>29564</v>
      </c>
      <c r="J49" s="219">
        <v>31077.5</v>
      </c>
      <c r="K49" s="219">
        <v>31526.950000000004</v>
      </c>
      <c r="L49" s="219">
        <v>31834.25</v>
      </c>
      <c r="M49" s="220">
        <v>31219.65</v>
      </c>
      <c r="N49" s="220">
        <v>30462.9</v>
      </c>
      <c r="O49" s="220">
        <v>226125</v>
      </c>
      <c r="P49" s="221">
        <v>-0.15372380239520958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630.9</v>
      </c>
      <c r="F50" s="217">
        <v>634.05000000000007</v>
      </c>
      <c r="G50" s="219">
        <v>625.75000000000011</v>
      </c>
      <c r="H50" s="219">
        <v>620.6</v>
      </c>
      <c r="I50" s="219">
        <v>612.30000000000007</v>
      </c>
      <c r="J50" s="219">
        <v>639.20000000000016</v>
      </c>
      <c r="K50" s="219">
        <v>647.50000000000011</v>
      </c>
      <c r="L50" s="219">
        <v>652.6500000000002</v>
      </c>
      <c r="M50" s="220">
        <v>642.35</v>
      </c>
      <c r="N50" s="220">
        <v>628.9</v>
      </c>
      <c r="O50" s="220">
        <v>27684000</v>
      </c>
      <c r="P50" s="221">
        <v>-9.5001323957751044E-2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5229.1499999999996</v>
      </c>
      <c r="F51" s="217">
        <v>5235.5333333333328</v>
      </c>
      <c r="G51" s="219">
        <v>5203.6166666666659</v>
      </c>
      <c r="H51" s="219">
        <v>5178.083333333333</v>
      </c>
      <c r="I51" s="219">
        <v>5146.1666666666661</v>
      </c>
      <c r="J51" s="219">
        <v>5261.0666666666657</v>
      </c>
      <c r="K51" s="219">
        <v>5292.9833333333336</v>
      </c>
      <c r="L51" s="219">
        <v>5318.5166666666655</v>
      </c>
      <c r="M51" s="220">
        <v>5267.45</v>
      </c>
      <c r="N51" s="220">
        <v>5210</v>
      </c>
      <c r="O51" s="220">
        <v>2206800</v>
      </c>
      <c r="P51" s="221">
        <v>-0.12843601895734597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615.5</v>
      </c>
      <c r="F52" s="217">
        <v>617.5</v>
      </c>
      <c r="G52" s="219">
        <v>610.1</v>
      </c>
      <c r="H52" s="219">
        <v>604.70000000000005</v>
      </c>
      <c r="I52" s="219">
        <v>597.30000000000007</v>
      </c>
      <c r="J52" s="219">
        <v>622.9</v>
      </c>
      <c r="K52" s="219">
        <v>630.30000000000007</v>
      </c>
      <c r="L52" s="219">
        <v>635.69999999999993</v>
      </c>
      <c r="M52" s="220">
        <v>624.9</v>
      </c>
      <c r="N52" s="220">
        <v>612.1</v>
      </c>
      <c r="O52" s="220">
        <v>11215000</v>
      </c>
      <c r="P52" s="221">
        <v>-0.21524036106640543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115.75</v>
      </c>
      <c r="F53" s="217">
        <v>116.48333333333333</v>
      </c>
      <c r="G53" s="219">
        <v>114.71666666666667</v>
      </c>
      <c r="H53" s="219">
        <v>113.68333333333334</v>
      </c>
      <c r="I53" s="219">
        <v>111.91666666666667</v>
      </c>
      <c r="J53" s="219">
        <v>117.51666666666667</v>
      </c>
      <c r="K53" s="219">
        <v>119.28333333333335</v>
      </c>
      <c r="L53" s="219">
        <v>120.31666666666666</v>
      </c>
      <c r="M53" s="220">
        <v>118.25</v>
      </c>
      <c r="N53" s="220">
        <v>115.45</v>
      </c>
      <c r="O53" s="220">
        <v>268501500</v>
      </c>
      <c r="P53" s="221">
        <v>-8.9352349991987365E-2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725.8</v>
      </c>
      <c r="F54" s="217">
        <v>727.0333333333333</v>
      </c>
      <c r="G54" s="219">
        <v>719.61666666666656</v>
      </c>
      <c r="H54" s="219">
        <v>713.43333333333328</v>
      </c>
      <c r="I54" s="219">
        <v>706.01666666666654</v>
      </c>
      <c r="J54" s="219">
        <v>733.21666666666658</v>
      </c>
      <c r="K54" s="219">
        <v>740.63333333333333</v>
      </c>
      <c r="L54" s="219">
        <v>746.81666666666661</v>
      </c>
      <c r="M54" s="220">
        <v>734.45</v>
      </c>
      <c r="N54" s="220">
        <v>720.85</v>
      </c>
      <c r="O54" s="220">
        <v>4499625</v>
      </c>
      <c r="P54" s="221">
        <v>-7.6445867520512301E-2</v>
      </c>
    </row>
    <row r="55" spans="1:16" ht="12.75" customHeight="1">
      <c r="A55" s="213">
        <v>45</v>
      </c>
      <c r="B55" s="225" t="s">
        <v>846</v>
      </c>
      <c r="C55" s="217" t="s">
        <v>89</v>
      </c>
      <c r="D55" s="218">
        <v>45470</v>
      </c>
      <c r="E55" s="217">
        <v>401.1</v>
      </c>
      <c r="F55" s="217">
        <v>401.95000000000005</v>
      </c>
      <c r="G55" s="219">
        <v>396.35000000000008</v>
      </c>
      <c r="H55" s="219">
        <v>391.6</v>
      </c>
      <c r="I55" s="219">
        <v>386.00000000000006</v>
      </c>
      <c r="J55" s="219">
        <v>406.7000000000001</v>
      </c>
      <c r="K55" s="219">
        <v>412.3</v>
      </c>
      <c r="L55" s="219">
        <v>417.05000000000013</v>
      </c>
      <c r="M55" s="220">
        <v>407.55</v>
      </c>
      <c r="N55" s="220">
        <v>397.2</v>
      </c>
      <c r="O55" s="220">
        <v>10814800</v>
      </c>
      <c r="P55" s="221">
        <v>-5.4485049833887043E-2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1220.95</v>
      </c>
      <c r="F56" s="217">
        <v>1230.8</v>
      </c>
      <c r="G56" s="219">
        <v>1206.25</v>
      </c>
      <c r="H56" s="219">
        <v>1191.55</v>
      </c>
      <c r="I56" s="219">
        <v>1167</v>
      </c>
      <c r="J56" s="219">
        <v>1245.5</v>
      </c>
      <c r="K56" s="219">
        <v>1270.0499999999997</v>
      </c>
      <c r="L56" s="219">
        <v>1284.75</v>
      </c>
      <c r="M56" s="220">
        <v>1255.3499999999999</v>
      </c>
      <c r="N56" s="220">
        <v>1216.0999999999999</v>
      </c>
      <c r="O56" s="220">
        <v>8498750</v>
      </c>
      <c r="P56" s="221">
        <v>-6.1494927186141211E-2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1473.95</v>
      </c>
      <c r="F57" s="217">
        <v>1481.5666666666666</v>
      </c>
      <c r="G57" s="219">
        <v>1454.9333333333332</v>
      </c>
      <c r="H57" s="219">
        <v>1435.9166666666665</v>
      </c>
      <c r="I57" s="219">
        <v>1409.2833333333331</v>
      </c>
      <c r="J57" s="219">
        <v>1500.5833333333333</v>
      </c>
      <c r="K57" s="219">
        <v>1527.2166666666665</v>
      </c>
      <c r="L57" s="219">
        <v>1546.2333333333333</v>
      </c>
      <c r="M57" s="220">
        <v>1508.2</v>
      </c>
      <c r="N57" s="220">
        <v>1462.55</v>
      </c>
      <c r="O57" s="220">
        <v>9895600</v>
      </c>
      <c r="P57" s="221">
        <v>-0.15148812841377773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484.95</v>
      </c>
      <c r="F58" s="217">
        <v>486.2</v>
      </c>
      <c r="G58" s="219">
        <v>481.2</v>
      </c>
      <c r="H58" s="219">
        <v>477.45</v>
      </c>
      <c r="I58" s="219">
        <v>472.45</v>
      </c>
      <c r="J58" s="219">
        <v>489.95</v>
      </c>
      <c r="K58" s="219">
        <v>494.95</v>
      </c>
      <c r="L58" s="219">
        <v>498.7</v>
      </c>
      <c r="M58" s="220">
        <v>491.2</v>
      </c>
      <c r="N58" s="220">
        <v>482.45</v>
      </c>
      <c r="O58" s="220">
        <v>51989700</v>
      </c>
      <c r="P58" s="221">
        <v>-0.1080808444716648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5027.95</v>
      </c>
      <c r="F59" s="217">
        <v>5062.6166666666659</v>
      </c>
      <c r="G59" s="219">
        <v>4978.3833333333314</v>
      </c>
      <c r="H59" s="219">
        <v>4928.8166666666657</v>
      </c>
      <c r="I59" s="219">
        <v>4844.5833333333312</v>
      </c>
      <c r="J59" s="219">
        <v>5112.1833333333316</v>
      </c>
      <c r="K59" s="219">
        <v>5196.416666666667</v>
      </c>
      <c r="L59" s="219">
        <v>5245.9833333333318</v>
      </c>
      <c r="M59" s="220">
        <v>5146.8500000000004</v>
      </c>
      <c r="N59" s="220">
        <v>5013.05</v>
      </c>
      <c r="O59" s="220">
        <v>1900950</v>
      </c>
      <c r="P59" s="221">
        <v>-9.2581984820277824E-2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2664.3</v>
      </c>
      <c r="F60" s="217">
        <v>2673.5166666666669</v>
      </c>
      <c r="G60" s="219">
        <v>2645.1333333333337</v>
      </c>
      <c r="H60" s="219">
        <v>2625.9666666666667</v>
      </c>
      <c r="I60" s="219">
        <v>2597.5833333333335</v>
      </c>
      <c r="J60" s="219">
        <v>2692.6833333333338</v>
      </c>
      <c r="K60" s="219">
        <v>2721.0666666666671</v>
      </c>
      <c r="L60" s="219">
        <v>2740.233333333334</v>
      </c>
      <c r="M60" s="220">
        <v>2701.9</v>
      </c>
      <c r="N60" s="220">
        <v>2654.35</v>
      </c>
      <c r="O60" s="220">
        <v>2984100</v>
      </c>
      <c r="P60" s="221">
        <v>-0.12491019193266961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1075.3</v>
      </c>
      <c r="F61" s="217">
        <v>1081.1000000000001</v>
      </c>
      <c r="G61" s="219">
        <v>1067.0000000000002</v>
      </c>
      <c r="H61" s="219">
        <v>1058.7</v>
      </c>
      <c r="I61" s="219">
        <v>1044.6000000000001</v>
      </c>
      <c r="J61" s="219">
        <v>1089.4000000000003</v>
      </c>
      <c r="K61" s="219">
        <v>1103.5000000000002</v>
      </c>
      <c r="L61" s="219">
        <v>1111.8000000000004</v>
      </c>
      <c r="M61" s="220">
        <v>1095.2</v>
      </c>
      <c r="N61" s="220">
        <v>1072.8</v>
      </c>
      <c r="O61" s="220">
        <v>10885000</v>
      </c>
      <c r="P61" s="221">
        <v>-0.33015384615384613</v>
      </c>
    </row>
    <row r="62" spans="1:16" ht="12.75" customHeight="1">
      <c r="A62" s="213">
        <v>52</v>
      </c>
      <c r="B62" s="225" t="s">
        <v>846</v>
      </c>
      <c r="C62" s="222" t="s">
        <v>96</v>
      </c>
      <c r="D62" s="218">
        <v>45470</v>
      </c>
      <c r="E62" s="217">
        <v>1291.45</v>
      </c>
      <c r="F62" s="217">
        <v>1286.5833333333333</v>
      </c>
      <c r="G62" s="219">
        <v>1274.2166666666665</v>
      </c>
      <c r="H62" s="219">
        <v>1256.9833333333331</v>
      </c>
      <c r="I62" s="219">
        <v>1244.6166666666663</v>
      </c>
      <c r="J62" s="219">
        <v>1303.8166666666666</v>
      </c>
      <c r="K62" s="219">
        <v>1316.1833333333334</v>
      </c>
      <c r="L62" s="219">
        <v>1333.4166666666667</v>
      </c>
      <c r="M62" s="220">
        <v>1298.95</v>
      </c>
      <c r="N62" s="220">
        <v>1269.3499999999999</v>
      </c>
      <c r="O62" s="220">
        <v>2029300</v>
      </c>
      <c r="P62" s="221">
        <v>-0.2354957805907173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394.2</v>
      </c>
      <c r="F63" s="217">
        <v>395.06666666666666</v>
      </c>
      <c r="G63" s="219">
        <v>390.58333333333331</v>
      </c>
      <c r="H63" s="219">
        <v>386.96666666666664</v>
      </c>
      <c r="I63" s="219">
        <v>382.48333333333329</v>
      </c>
      <c r="J63" s="219">
        <v>398.68333333333334</v>
      </c>
      <c r="K63" s="219">
        <v>403.16666666666669</v>
      </c>
      <c r="L63" s="219">
        <v>406.78333333333336</v>
      </c>
      <c r="M63" s="220">
        <v>399.55</v>
      </c>
      <c r="N63" s="220">
        <v>391.45</v>
      </c>
      <c r="O63" s="220">
        <v>12843000</v>
      </c>
      <c r="P63" s="221">
        <v>-0.20510249554367202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143.4</v>
      </c>
      <c r="F64" s="217">
        <v>143.26666666666668</v>
      </c>
      <c r="G64" s="219">
        <v>142.18333333333337</v>
      </c>
      <c r="H64" s="219">
        <v>140.9666666666667</v>
      </c>
      <c r="I64" s="219">
        <v>139.88333333333338</v>
      </c>
      <c r="J64" s="219">
        <v>144.48333333333335</v>
      </c>
      <c r="K64" s="219">
        <v>145.56666666666666</v>
      </c>
      <c r="L64" s="219">
        <v>146.78333333333333</v>
      </c>
      <c r="M64" s="220">
        <v>144.35</v>
      </c>
      <c r="N64" s="220">
        <v>142.05000000000001</v>
      </c>
      <c r="O64" s="220">
        <v>28465000</v>
      </c>
      <c r="P64" s="221">
        <v>-6.2263218580135067E-2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3625.75</v>
      </c>
      <c r="F65" s="217">
        <v>3735.9166666666665</v>
      </c>
      <c r="G65" s="219">
        <v>3501.833333333333</v>
      </c>
      <c r="H65" s="219">
        <v>3377.9166666666665</v>
      </c>
      <c r="I65" s="219">
        <v>3143.833333333333</v>
      </c>
      <c r="J65" s="219">
        <v>3859.833333333333</v>
      </c>
      <c r="K65" s="219">
        <v>4093.9166666666661</v>
      </c>
      <c r="L65" s="219">
        <v>4217.833333333333</v>
      </c>
      <c r="M65" s="220">
        <v>3970</v>
      </c>
      <c r="N65" s="220">
        <v>3612</v>
      </c>
      <c r="O65" s="220">
        <v>5736000</v>
      </c>
      <c r="P65" s="221">
        <v>2.8012258723587289E-2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554.35</v>
      </c>
      <c r="F66" s="217">
        <v>556.13333333333333</v>
      </c>
      <c r="G66" s="219">
        <v>550.61666666666667</v>
      </c>
      <c r="H66" s="219">
        <v>546.88333333333333</v>
      </c>
      <c r="I66" s="219">
        <v>541.36666666666667</v>
      </c>
      <c r="J66" s="219">
        <v>559.86666666666667</v>
      </c>
      <c r="K66" s="219">
        <v>565.38333333333333</v>
      </c>
      <c r="L66" s="219">
        <v>569.11666666666667</v>
      </c>
      <c r="M66" s="220">
        <v>561.65</v>
      </c>
      <c r="N66" s="220">
        <v>552.4</v>
      </c>
      <c r="O66" s="220">
        <v>18695000</v>
      </c>
      <c r="P66" s="221">
        <v>-0.10785015509424958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1770.2</v>
      </c>
      <c r="F67" s="217">
        <v>1770.0333333333335</v>
      </c>
      <c r="G67" s="219">
        <v>1751.116666666667</v>
      </c>
      <c r="H67" s="219">
        <v>1732.0333333333335</v>
      </c>
      <c r="I67" s="219">
        <v>1713.116666666667</v>
      </c>
      <c r="J67" s="219">
        <v>1789.116666666667</v>
      </c>
      <c r="K67" s="219">
        <v>1808.0333333333335</v>
      </c>
      <c r="L67" s="219">
        <v>1827.116666666667</v>
      </c>
      <c r="M67" s="220">
        <v>1788.95</v>
      </c>
      <c r="N67" s="220">
        <v>1750.95</v>
      </c>
      <c r="O67" s="220">
        <v>2428950</v>
      </c>
      <c r="P67" s="221">
        <v>-9.8594424084983992E-2</v>
      </c>
    </row>
    <row r="68" spans="1:16" ht="12.75" customHeight="1">
      <c r="A68" s="213">
        <v>58</v>
      </c>
      <c r="B68" s="225" t="s">
        <v>846</v>
      </c>
      <c r="C68" s="222" t="s">
        <v>102</v>
      </c>
      <c r="D68" s="218">
        <v>45470</v>
      </c>
      <c r="E68" s="217">
        <v>2203.0500000000002</v>
      </c>
      <c r="F68" s="217">
        <v>2224.6999999999998</v>
      </c>
      <c r="G68" s="219">
        <v>2169.7999999999997</v>
      </c>
      <c r="H68" s="219">
        <v>2136.5499999999997</v>
      </c>
      <c r="I68" s="219">
        <v>2081.6499999999996</v>
      </c>
      <c r="J68" s="219">
        <v>2257.9499999999998</v>
      </c>
      <c r="K68" s="219">
        <v>2312.8499999999995</v>
      </c>
      <c r="L68" s="219">
        <v>2346.1</v>
      </c>
      <c r="M68" s="220">
        <v>2279.6</v>
      </c>
      <c r="N68" s="220">
        <v>2191.4499999999998</v>
      </c>
      <c r="O68" s="220">
        <v>2271900</v>
      </c>
      <c r="P68" s="221">
        <v>5.2682791214901305E-2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4436.25</v>
      </c>
      <c r="F69" s="217">
        <v>4448.416666666667</v>
      </c>
      <c r="G69" s="219">
        <v>4406.8333333333339</v>
      </c>
      <c r="H69" s="219">
        <v>4377.416666666667</v>
      </c>
      <c r="I69" s="219">
        <v>4335.8333333333339</v>
      </c>
      <c r="J69" s="219">
        <v>4477.8333333333339</v>
      </c>
      <c r="K69" s="219">
        <v>4519.4166666666679</v>
      </c>
      <c r="L69" s="219">
        <v>4548.8333333333339</v>
      </c>
      <c r="M69" s="220">
        <v>4490</v>
      </c>
      <c r="N69" s="220">
        <v>4419</v>
      </c>
      <c r="O69" s="220">
        <v>2592600</v>
      </c>
      <c r="P69" s="221">
        <v>-0.22687421721238146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9373.6</v>
      </c>
      <c r="F70" s="217">
        <v>9336.5333333333328</v>
      </c>
      <c r="G70" s="219">
        <v>9277.0666666666657</v>
      </c>
      <c r="H70" s="219">
        <v>9180.5333333333328</v>
      </c>
      <c r="I70" s="219">
        <v>9121.0666666666657</v>
      </c>
      <c r="J70" s="219">
        <v>9433.0666666666657</v>
      </c>
      <c r="K70" s="219">
        <v>9492.5333333333328</v>
      </c>
      <c r="L70" s="219">
        <v>9589.0666666666657</v>
      </c>
      <c r="M70" s="220">
        <v>9396</v>
      </c>
      <c r="N70" s="220">
        <v>9240</v>
      </c>
      <c r="O70" s="220">
        <v>1424200</v>
      </c>
      <c r="P70" s="221">
        <v>-6.6832656270475688E-2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809.1</v>
      </c>
      <c r="F71" s="217">
        <v>815.19999999999993</v>
      </c>
      <c r="G71" s="219">
        <v>800.49999999999989</v>
      </c>
      <c r="H71" s="219">
        <v>791.9</v>
      </c>
      <c r="I71" s="219">
        <v>777.19999999999993</v>
      </c>
      <c r="J71" s="219">
        <v>823.79999999999984</v>
      </c>
      <c r="K71" s="219">
        <v>838.49999999999989</v>
      </c>
      <c r="L71" s="219">
        <v>847.0999999999998</v>
      </c>
      <c r="M71" s="220">
        <v>829.9</v>
      </c>
      <c r="N71" s="220">
        <v>806.6</v>
      </c>
      <c r="O71" s="220">
        <v>46017675</v>
      </c>
      <c r="P71" s="221">
        <v>-2.9305814176078519E-2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5889.45</v>
      </c>
      <c r="F72" s="217">
        <v>5919.9666666666672</v>
      </c>
      <c r="G72" s="219">
        <v>5820.1333333333341</v>
      </c>
      <c r="H72" s="219">
        <v>5750.8166666666666</v>
      </c>
      <c r="I72" s="219">
        <v>5650.9833333333336</v>
      </c>
      <c r="J72" s="219">
        <v>5989.2833333333347</v>
      </c>
      <c r="K72" s="219">
        <v>6089.1166666666668</v>
      </c>
      <c r="L72" s="219">
        <v>6158.4333333333352</v>
      </c>
      <c r="M72" s="220">
        <v>6019.8</v>
      </c>
      <c r="N72" s="220">
        <v>5850.65</v>
      </c>
      <c r="O72" s="220">
        <v>2436750</v>
      </c>
      <c r="P72" s="221">
        <v>-0.10252750794162331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4771.7</v>
      </c>
      <c r="F73" s="217">
        <v>4775.3833333333341</v>
      </c>
      <c r="G73" s="219">
        <v>4740.7666666666682</v>
      </c>
      <c r="H73" s="219">
        <v>4709.8333333333339</v>
      </c>
      <c r="I73" s="219">
        <v>4675.2166666666681</v>
      </c>
      <c r="J73" s="219">
        <v>4806.3166666666684</v>
      </c>
      <c r="K73" s="219">
        <v>4840.9333333333352</v>
      </c>
      <c r="L73" s="219">
        <v>4871.8666666666686</v>
      </c>
      <c r="M73" s="220">
        <v>4810</v>
      </c>
      <c r="N73" s="220">
        <v>4744.45</v>
      </c>
      <c r="O73" s="220">
        <v>3251675</v>
      </c>
      <c r="P73" s="221">
        <v>-0.12485870384325547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3867.95</v>
      </c>
      <c r="F74" s="217">
        <v>3861.9333333333329</v>
      </c>
      <c r="G74" s="219">
        <v>3832.6666666666661</v>
      </c>
      <c r="H74" s="219">
        <v>3797.3833333333332</v>
      </c>
      <c r="I74" s="219">
        <v>3768.1166666666663</v>
      </c>
      <c r="J74" s="219">
        <v>3897.2166666666658</v>
      </c>
      <c r="K74" s="219">
        <v>3926.4833333333331</v>
      </c>
      <c r="L74" s="219">
        <v>3961.7666666666655</v>
      </c>
      <c r="M74" s="220">
        <v>3891.2</v>
      </c>
      <c r="N74" s="220">
        <v>3826.65</v>
      </c>
      <c r="O74" s="220">
        <v>1217425</v>
      </c>
      <c r="P74" s="221">
        <v>-0.1655042412818096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502.65</v>
      </c>
      <c r="F75" s="217">
        <v>505.23333333333329</v>
      </c>
      <c r="G75" s="219">
        <v>497.81666666666661</v>
      </c>
      <c r="H75" s="219">
        <v>492.98333333333329</v>
      </c>
      <c r="I75" s="219">
        <v>485.56666666666661</v>
      </c>
      <c r="J75" s="219">
        <v>510.06666666666661</v>
      </c>
      <c r="K75" s="219">
        <v>517.48333333333323</v>
      </c>
      <c r="L75" s="219">
        <v>522.31666666666661</v>
      </c>
      <c r="M75" s="220">
        <v>512.65</v>
      </c>
      <c r="N75" s="220">
        <v>500.4</v>
      </c>
      <c r="O75" s="220">
        <v>20752200</v>
      </c>
      <c r="P75" s="221">
        <v>-2.9545454545454545E-2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161.19999999999999</v>
      </c>
      <c r="F76" s="217">
        <v>161.51666666666665</v>
      </c>
      <c r="G76" s="219">
        <v>159.93333333333331</v>
      </c>
      <c r="H76" s="219">
        <v>158.66666666666666</v>
      </c>
      <c r="I76" s="219">
        <v>157.08333333333331</v>
      </c>
      <c r="J76" s="219">
        <v>162.7833333333333</v>
      </c>
      <c r="K76" s="219">
        <v>164.36666666666667</v>
      </c>
      <c r="L76" s="219">
        <v>165.6333333333333</v>
      </c>
      <c r="M76" s="220">
        <v>163.1</v>
      </c>
      <c r="N76" s="220">
        <v>160.25</v>
      </c>
      <c r="O76" s="220">
        <v>83505000</v>
      </c>
      <c r="P76" s="221">
        <v>-0.14415291585528339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200.65</v>
      </c>
      <c r="F77" s="217">
        <v>201.41666666666666</v>
      </c>
      <c r="G77" s="219">
        <v>198.23333333333332</v>
      </c>
      <c r="H77" s="219">
        <v>195.81666666666666</v>
      </c>
      <c r="I77" s="219">
        <v>192.63333333333333</v>
      </c>
      <c r="J77" s="219">
        <v>203.83333333333331</v>
      </c>
      <c r="K77" s="219">
        <v>207.01666666666665</v>
      </c>
      <c r="L77" s="219">
        <v>209.43333333333331</v>
      </c>
      <c r="M77" s="220">
        <v>204.6</v>
      </c>
      <c r="N77" s="220">
        <v>199</v>
      </c>
      <c r="O77" s="220">
        <v>137204250</v>
      </c>
      <c r="P77" s="221">
        <v>-5.4360850097748631E-2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1161.8499999999999</v>
      </c>
      <c r="F78" s="217">
        <v>1168.6833333333334</v>
      </c>
      <c r="G78" s="219">
        <v>1148.1666666666667</v>
      </c>
      <c r="H78" s="219">
        <v>1134.4833333333333</v>
      </c>
      <c r="I78" s="219">
        <v>1113.9666666666667</v>
      </c>
      <c r="J78" s="219">
        <v>1182.3666666666668</v>
      </c>
      <c r="K78" s="219">
        <v>1202.8833333333332</v>
      </c>
      <c r="L78" s="219">
        <v>1216.5666666666668</v>
      </c>
      <c r="M78" s="220">
        <v>1189.2</v>
      </c>
      <c r="N78" s="220">
        <v>1155</v>
      </c>
      <c r="O78" s="220">
        <v>10567600</v>
      </c>
      <c r="P78" s="221">
        <v>-7.5185584671023417E-2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82.3</v>
      </c>
      <c r="F79" s="217">
        <v>84.11666666666666</v>
      </c>
      <c r="G79" s="219">
        <v>79.333333333333314</v>
      </c>
      <c r="H79" s="219">
        <v>76.36666666666666</v>
      </c>
      <c r="I79" s="219">
        <v>71.583333333333314</v>
      </c>
      <c r="J79" s="219">
        <v>87.083333333333314</v>
      </c>
      <c r="K79" s="219">
        <v>91.866666666666646</v>
      </c>
      <c r="L79" s="219">
        <v>94.833333333333314</v>
      </c>
      <c r="M79" s="220">
        <v>88.9</v>
      </c>
      <c r="N79" s="220">
        <v>81.150000000000006</v>
      </c>
      <c r="O79" s="220">
        <v>212512500</v>
      </c>
      <c r="P79" s="221">
        <v>-0.25912852492450095</v>
      </c>
    </row>
    <row r="80" spans="1:16" ht="12.75" customHeight="1">
      <c r="A80" s="213">
        <v>70</v>
      </c>
      <c r="B80" s="225" t="s">
        <v>846</v>
      </c>
      <c r="C80" s="223" t="s">
        <v>116</v>
      </c>
      <c r="D80" s="218">
        <v>45470</v>
      </c>
      <c r="E80" s="217">
        <v>644.5</v>
      </c>
      <c r="F80" s="217">
        <v>653.68333333333328</v>
      </c>
      <c r="G80" s="219">
        <v>632.81666666666661</v>
      </c>
      <c r="H80" s="219">
        <v>621.13333333333333</v>
      </c>
      <c r="I80" s="219">
        <v>600.26666666666665</v>
      </c>
      <c r="J80" s="219">
        <v>665.36666666666656</v>
      </c>
      <c r="K80" s="219">
        <v>686.23333333333312</v>
      </c>
      <c r="L80" s="219">
        <v>697.91666666666652</v>
      </c>
      <c r="M80" s="220">
        <v>674.55</v>
      </c>
      <c r="N80" s="220">
        <v>642</v>
      </c>
      <c r="O80" s="220">
        <v>5557500</v>
      </c>
      <c r="P80" s="221">
        <v>-8.3404802744425383E-2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1284.95</v>
      </c>
      <c r="F81" s="217">
        <v>1291.1499999999999</v>
      </c>
      <c r="G81" s="219">
        <v>1270.0999999999997</v>
      </c>
      <c r="H81" s="219">
        <v>1255.2499999999998</v>
      </c>
      <c r="I81" s="219">
        <v>1234.1999999999996</v>
      </c>
      <c r="J81" s="219">
        <v>1305.9999999999998</v>
      </c>
      <c r="K81" s="219">
        <v>1327.05</v>
      </c>
      <c r="L81" s="219">
        <v>1341.8999999999999</v>
      </c>
      <c r="M81" s="220">
        <v>1312.2</v>
      </c>
      <c r="N81" s="220">
        <v>1276.3</v>
      </c>
      <c r="O81" s="220">
        <v>5981500</v>
      </c>
      <c r="P81" s="221">
        <v>-4.1579875020028842E-2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2743.95</v>
      </c>
      <c r="F82" s="217">
        <v>2757.85</v>
      </c>
      <c r="G82" s="219">
        <v>2713.85</v>
      </c>
      <c r="H82" s="219">
        <v>2683.75</v>
      </c>
      <c r="I82" s="219">
        <v>2639.75</v>
      </c>
      <c r="J82" s="219">
        <v>2787.95</v>
      </c>
      <c r="K82" s="219">
        <v>2831.95</v>
      </c>
      <c r="L82" s="219">
        <v>2862.0499999999997</v>
      </c>
      <c r="M82" s="220">
        <v>2801.85</v>
      </c>
      <c r="N82" s="220">
        <v>2727.75</v>
      </c>
      <c r="O82" s="220">
        <v>3487550</v>
      </c>
      <c r="P82" s="221">
        <v>-5.4550629951677726E-2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429.25</v>
      </c>
      <c r="F83" s="217">
        <v>430.15000000000003</v>
      </c>
      <c r="G83" s="219">
        <v>423.35000000000008</v>
      </c>
      <c r="H83" s="219">
        <v>417.45000000000005</v>
      </c>
      <c r="I83" s="219">
        <v>410.65000000000009</v>
      </c>
      <c r="J83" s="219">
        <v>436.05000000000007</v>
      </c>
      <c r="K83" s="219">
        <v>442.85</v>
      </c>
      <c r="L83" s="219">
        <v>448.75000000000006</v>
      </c>
      <c r="M83" s="220">
        <v>436.95</v>
      </c>
      <c r="N83" s="220">
        <v>424.25</v>
      </c>
      <c r="O83" s="220">
        <v>8530000</v>
      </c>
      <c r="P83" s="221">
        <v>-8.9842082799829276E-2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2359.5</v>
      </c>
      <c r="F84" s="217">
        <v>2376.1333333333332</v>
      </c>
      <c r="G84" s="219">
        <v>2326.3666666666663</v>
      </c>
      <c r="H84" s="219">
        <v>2293.2333333333331</v>
      </c>
      <c r="I84" s="219">
        <v>2243.4666666666662</v>
      </c>
      <c r="J84" s="219">
        <v>2409.2666666666664</v>
      </c>
      <c r="K84" s="219">
        <v>2459.0333333333328</v>
      </c>
      <c r="L84" s="219">
        <v>2492.1666666666665</v>
      </c>
      <c r="M84" s="220">
        <v>2425.9</v>
      </c>
      <c r="N84" s="220">
        <v>2343</v>
      </c>
      <c r="O84" s="220">
        <v>7613202</v>
      </c>
      <c r="P84" s="221">
        <v>-0.10315367471647249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538.54999999999995</v>
      </c>
      <c r="F85" s="217">
        <v>541.13333333333333</v>
      </c>
      <c r="G85" s="219">
        <v>532.56666666666661</v>
      </c>
      <c r="H85" s="219">
        <v>526.58333333333326</v>
      </c>
      <c r="I85" s="219">
        <v>518.01666666666654</v>
      </c>
      <c r="J85" s="219">
        <v>547.11666666666667</v>
      </c>
      <c r="K85" s="219">
        <v>555.68333333333351</v>
      </c>
      <c r="L85" s="219">
        <v>561.66666666666674</v>
      </c>
      <c r="M85" s="220">
        <v>549.70000000000005</v>
      </c>
      <c r="N85" s="220">
        <v>535.15</v>
      </c>
      <c r="O85" s="220">
        <v>6281250</v>
      </c>
      <c r="P85" s="221">
        <v>-0.17147568013190437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5016</v>
      </c>
      <c r="F86" s="217">
        <v>5040.5</v>
      </c>
      <c r="G86" s="219">
        <v>4962.95</v>
      </c>
      <c r="H86" s="219">
        <v>4909.8999999999996</v>
      </c>
      <c r="I86" s="219">
        <v>4832.3499999999995</v>
      </c>
      <c r="J86" s="219">
        <v>5093.55</v>
      </c>
      <c r="K86" s="219">
        <v>5171.0999999999995</v>
      </c>
      <c r="L86" s="219">
        <v>5224.1500000000005</v>
      </c>
      <c r="M86" s="220">
        <v>5118.05</v>
      </c>
      <c r="N86" s="220">
        <v>4987.45</v>
      </c>
      <c r="O86" s="220">
        <v>10904700</v>
      </c>
      <c r="P86" s="221">
        <v>-3.0072579784395346E-2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1867.9</v>
      </c>
      <c r="F87" s="217">
        <v>1878.8333333333333</v>
      </c>
      <c r="G87" s="219">
        <v>1851.1166666666666</v>
      </c>
      <c r="H87" s="219">
        <v>1834.3333333333333</v>
      </c>
      <c r="I87" s="219">
        <v>1806.6166666666666</v>
      </c>
      <c r="J87" s="219">
        <v>1895.6166666666666</v>
      </c>
      <c r="K87" s="219">
        <v>1923.3333333333333</v>
      </c>
      <c r="L87" s="219">
        <v>1940.1166666666666</v>
      </c>
      <c r="M87" s="220">
        <v>1906.55</v>
      </c>
      <c r="N87" s="220">
        <v>1862.05</v>
      </c>
      <c r="O87" s="220">
        <v>5260500</v>
      </c>
      <c r="P87" s="221">
        <v>-5.2759521022778429E-2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1339.4</v>
      </c>
      <c r="F88" s="217">
        <v>1343.7166666666667</v>
      </c>
      <c r="G88" s="219">
        <v>1328.4333333333334</v>
      </c>
      <c r="H88" s="219">
        <v>1317.4666666666667</v>
      </c>
      <c r="I88" s="219">
        <v>1302.1833333333334</v>
      </c>
      <c r="J88" s="219">
        <v>1354.6833333333334</v>
      </c>
      <c r="K88" s="219">
        <v>1369.9666666666667</v>
      </c>
      <c r="L88" s="219">
        <v>1380.9333333333334</v>
      </c>
      <c r="M88" s="220">
        <v>1359</v>
      </c>
      <c r="N88" s="220">
        <v>1332.75</v>
      </c>
      <c r="O88" s="220">
        <v>19824350</v>
      </c>
      <c r="P88" s="221">
        <v>-9.2626115374140935E-2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3771.55</v>
      </c>
      <c r="F89" s="217">
        <v>3808.5333333333333</v>
      </c>
      <c r="G89" s="219">
        <v>3719.0666666666666</v>
      </c>
      <c r="H89" s="219">
        <v>3666.5833333333335</v>
      </c>
      <c r="I89" s="219">
        <v>3577.1166666666668</v>
      </c>
      <c r="J89" s="219">
        <v>3861.0166666666664</v>
      </c>
      <c r="K89" s="219">
        <v>3950.4833333333327</v>
      </c>
      <c r="L89" s="219">
        <v>4002.9666666666662</v>
      </c>
      <c r="M89" s="220">
        <v>3898</v>
      </c>
      <c r="N89" s="220">
        <v>3756.05</v>
      </c>
      <c r="O89" s="220">
        <v>2764800</v>
      </c>
      <c r="P89" s="221">
        <v>-0.13228509556538931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1524.6</v>
      </c>
      <c r="F90" s="217">
        <v>1523.6499999999999</v>
      </c>
      <c r="G90" s="219">
        <v>1512.4999999999998</v>
      </c>
      <c r="H90" s="219">
        <v>1500.3999999999999</v>
      </c>
      <c r="I90" s="219">
        <v>1489.2499999999998</v>
      </c>
      <c r="J90" s="219">
        <v>1535.7499999999998</v>
      </c>
      <c r="K90" s="219">
        <v>1546.8999999999999</v>
      </c>
      <c r="L90" s="219">
        <v>1558.9999999999998</v>
      </c>
      <c r="M90" s="220">
        <v>1534.8</v>
      </c>
      <c r="N90" s="220">
        <v>1511.55</v>
      </c>
      <c r="O90" s="220">
        <v>199172050</v>
      </c>
      <c r="P90" s="221">
        <v>-2.4717957280863109E-2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552</v>
      </c>
      <c r="F91" s="217">
        <v>556.19999999999993</v>
      </c>
      <c r="G91" s="219">
        <v>545.59999999999991</v>
      </c>
      <c r="H91" s="219">
        <v>539.19999999999993</v>
      </c>
      <c r="I91" s="219">
        <v>528.59999999999991</v>
      </c>
      <c r="J91" s="219">
        <v>562.59999999999991</v>
      </c>
      <c r="K91" s="219">
        <v>573.20000000000005</v>
      </c>
      <c r="L91" s="219">
        <v>579.59999999999991</v>
      </c>
      <c r="M91" s="220">
        <v>566.79999999999995</v>
      </c>
      <c r="N91" s="220">
        <v>549.79999999999995</v>
      </c>
      <c r="O91" s="220">
        <v>46169200</v>
      </c>
      <c r="P91" s="221">
        <v>-0.11402879216447841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5167.1000000000004</v>
      </c>
      <c r="F92" s="217">
        <v>5171.1500000000005</v>
      </c>
      <c r="G92" s="219">
        <v>5128.2500000000009</v>
      </c>
      <c r="H92" s="219">
        <v>5089.4000000000005</v>
      </c>
      <c r="I92" s="219">
        <v>5046.5000000000009</v>
      </c>
      <c r="J92" s="219">
        <v>5210.0000000000009</v>
      </c>
      <c r="K92" s="219">
        <v>5252.9000000000005</v>
      </c>
      <c r="L92" s="219">
        <v>5291.7500000000009</v>
      </c>
      <c r="M92" s="220">
        <v>5214.05</v>
      </c>
      <c r="N92" s="220">
        <v>5132.3</v>
      </c>
      <c r="O92" s="220">
        <v>3361500</v>
      </c>
      <c r="P92" s="221">
        <v>-0.14045719545872967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699.4</v>
      </c>
      <c r="F93" s="217">
        <v>705.08333333333337</v>
      </c>
      <c r="G93" s="219">
        <v>692.66666666666674</v>
      </c>
      <c r="H93" s="219">
        <v>685.93333333333339</v>
      </c>
      <c r="I93" s="219">
        <v>673.51666666666677</v>
      </c>
      <c r="J93" s="219">
        <v>711.81666666666672</v>
      </c>
      <c r="K93" s="219">
        <v>724.23333333333346</v>
      </c>
      <c r="L93" s="219">
        <v>730.9666666666667</v>
      </c>
      <c r="M93" s="220">
        <v>717.5</v>
      </c>
      <c r="N93" s="220">
        <v>698.35</v>
      </c>
      <c r="O93" s="220">
        <v>55679400</v>
      </c>
      <c r="P93" s="221">
        <v>-8.071562304971916E-2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358.9</v>
      </c>
      <c r="F94" s="217">
        <v>364.23333333333329</v>
      </c>
      <c r="G94" s="219">
        <v>350.76666666666659</v>
      </c>
      <c r="H94" s="219">
        <v>342.63333333333333</v>
      </c>
      <c r="I94" s="219">
        <v>329.16666666666663</v>
      </c>
      <c r="J94" s="219">
        <v>372.36666666666656</v>
      </c>
      <c r="K94" s="219">
        <v>385.83333333333326</v>
      </c>
      <c r="L94" s="219">
        <v>393.96666666666653</v>
      </c>
      <c r="M94" s="220">
        <v>377.7</v>
      </c>
      <c r="N94" s="220">
        <v>356.1</v>
      </c>
      <c r="O94" s="220">
        <v>24589350</v>
      </c>
      <c r="P94" s="221">
        <v>-0.34714697811862377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537.79999999999995</v>
      </c>
      <c r="F95" s="217">
        <v>538.96666666666658</v>
      </c>
      <c r="G95" s="219">
        <v>531.88333333333321</v>
      </c>
      <c r="H95" s="219">
        <v>525.96666666666658</v>
      </c>
      <c r="I95" s="219">
        <v>518.88333333333321</v>
      </c>
      <c r="J95" s="219">
        <v>544.88333333333321</v>
      </c>
      <c r="K95" s="219">
        <v>551.96666666666647</v>
      </c>
      <c r="L95" s="219">
        <v>557.88333333333321</v>
      </c>
      <c r="M95" s="220">
        <v>546.04999999999995</v>
      </c>
      <c r="N95" s="220">
        <v>533.04999999999995</v>
      </c>
      <c r="O95" s="220">
        <v>25937550</v>
      </c>
      <c r="P95" s="221">
        <v>-6.3785206120261187E-2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2343</v>
      </c>
      <c r="F96" s="217">
        <v>2349.65</v>
      </c>
      <c r="G96" s="219">
        <v>2324.4500000000003</v>
      </c>
      <c r="H96" s="219">
        <v>2305.9</v>
      </c>
      <c r="I96" s="219">
        <v>2280.7000000000003</v>
      </c>
      <c r="J96" s="219">
        <v>2368.2000000000003</v>
      </c>
      <c r="K96" s="219">
        <v>2393.4</v>
      </c>
      <c r="L96" s="219">
        <v>2411.9500000000003</v>
      </c>
      <c r="M96" s="220">
        <v>2374.85</v>
      </c>
      <c r="N96" s="220">
        <v>2331.1</v>
      </c>
      <c r="O96" s="220">
        <v>18388800</v>
      </c>
      <c r="P96" s="221">
        <v>-8.5639273833852947E-2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1121.2</v>
      </c>
      <c r="F97" s="217">
        <v>1119.5333333333333</v>
      </c>
      <c r="G97" s="219">
        <v>1110.0666666666666</v>
      </c>
      <c r="H97" s="219">
        <v>1098.9333333333334</v>
      </c>
      <c r="I97" s="219">
        <v>1089.4666666666667</v>
      </c>
      <c r="J97" s="219">
        <v>1130.6666666666665</v>
      </c>
      <c r="K97" s="219">
        <v>1140.1333333333332</v>
      </c>
      <c r="L97" s="219">
        <v>1151.2666666666664</v>
      </c>
      <c r="M97" s="220">
        <v>1129</v>
      </c>
      <c r="N97" s="220">
        <v>1108.4000000000001</v>
      </c>
      <c r="O97" s="220">
        <v>85281000</v>
      </c>
      <c r="P97" s="221">
        <v>-1.1761842959117455E-2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1591.55</v>
      </c>
      <c r="F98" s="217">
        <v>1597.3166666666666</v>
      </c>
      <c r="G98" s="219">
        <v>1579.4333333333332</v>
      </c>
      <c r="H98" s="219">
        <v>1567.3166666666666</v>
      </c>
      <c r="I98" s="219">
        <v>1549.4333333333332</v>
      </c>
      <c r="J98" s="219">
        <v>1609.4333333333332</v>
      </c>
      <c r="K98" s="219">
        <v>1627.3166666666664</v>
      </c>
      <c r="L98" s="219">
        <v>1639.4333333333332</v>
      </c>
      <c r="M98" s="220">
        <v>1615.2</v>
      </c>
      <c r="N98" s="220">
        <v>1585.2</v>
      </c>
      <c r="O98" s="220">
        <v>3384500</v>
      </c>
      <c r="P98" s="221">
        <v>-5.1030421982335622E-2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552.79999999999995</v>
      </c>
      <c r="F99" s="217">
        <v>556.23333333333323</v>
      </c>
      <c r="G99" s="219">
        <v>544.71666666666647</v>
      </c>
      <c r="H99" s="219">
        <v>536.63333333333321</v>
      </c>
      <c r="I99" s="219">
        <v>525.11666666666645</v>
      </c>
      <c r="J99" s="219">
        <v>564.31666666666649</v>
      </c>
      <c r="K99" s="219">
        <v>575.83333333333314</v>
      </c>
      <c r="L99" s="219">
        <v>583.91666666666652</v>
      </c>
      <c r="M99" s="220">
        <v>567.75</v>
      </c>
      <c r="N99" s="220">
        <v>548.15</v>
      </c>
      <c r="O99" s="220">
        <v>14562000</v>
      </c>
      <c r="P99" s="221">
        <v>-4.7581673697635635E-2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14.85</v>
      </c>
      <c r="F100" s="217">
        <v>14.950000000000001</v>
      </c>
      <c r="G100" s="219">
        <v>14.650000000000002</v>
      </c>
      <c r="H100" s="219">
        <v>14.450000000000001</v>
      </c>
      <c r="I100" s="219">
        <v>14.150000000000002</v>
      </c>
      <c r="J100" s="219">
        <v>15.150000000000002</v>
      </c>
      <c r="K100" s="219">
        <v>15.450000000000003</v>
      </c>
      <c r="L100" s="219">
        <v>15.650000000000002</v>
      </c>
      <c r="M100" s="220">
        <v>15.25</v>
      </c>
      <c r="N100" s="220">
        <v>14.75</v>
      </c>
      <c r="O100" s="220">
        <v>2568400000</v>
      </c>
      <c r="P100" s="221">
        <v>-0.22975420750212924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114.7</v>
      </c>
      <c r="F101" s="217">
        <v>114.76666666666665</v>
      </c>
      <c r="G101" s="219">
        <v>113.7833333333333</v>
      </c>
      <c r="H101" s="219">
        <v>112.86666666666665</v>
      </c>
      <c r="I101" s="219">
        <v>111.8833333333333</v>
      </c>
      <c r="J101" s="219">
        <v>115.68333333333331</v>
      </c>
      <c r="K101" s="219">
        <v>116.66666666666666</v>
      </c>
      <c r="L101" s="219">
        <v>117.58333333333331</v>
      </c>
      <c r="M101" s="220">
        <v>115.75</v>
      </c>
      <c r="N101" s="220">
        <v>113.85</v>
      </c>
      <c r="O101" s="220">
        <v>91775000</v>
      </c>
      <c r="P101" s="221">
        <v>-2.1588486140724946E-2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78.25</v>
      </c>
      <c r="F102" s="217">
        <v>78.216666666666669</v>
      </c>
      <c r="G102" s="219">
        <v>77.533333333333331</v>
      </c>
      <c r="H102" s="219">
        <v>76.816666666666663</v>
      </c>
      <c r="I102" s="219">
        <v>76.133333333333326</v>
      </c>
      <c r="J102" s="219">
        <v>78.933333333333337</v>
      </c>
      <c r="K102" s="219">
        <v>79.616666666666674</v>
      </c>
      <c r="L102" s="219">
        <v>80.333333333333343</v>
      </c>
      <c r="M102" s="220">
        <v>78.900000000000006</v>
      </c>
      <c r="N102" s="220">
        <v>77.5</v>
      </c>
      <c r="O102" s="220">
        <v>350662500</v>
      </c>
      <c r="P102" s="221">
        <v>-0.10934374702352605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154.30000000000001</v>
      </c>
      <c r="F103" s="217">
        <v>154.91666666666666</v>
      </c>
      <c r="G103" s="219">
        <v>152.63333333333333</v>
      </c>
      <c r="H103" s="219">
        <v>150.96666666666667</v>
      </c>
      <c r="I103" s="219">
        <v>148.68333333333334</v>
      </c>
      <c r="J103" s="219">
        <v>156.58333333333331</v>
      </c>
      <c r="K103" s="219">
        <v>158.86666666666667</v>
      </c>
      <c r="L103" s="219">
        <v>160.5333333333333</v>
      </c>
      <c r="M103" s="220">
        <v>157.19999999999999</v>
      </c>
      <c r="N103" s="220">
        <v>153.25</v>
      </c>
      <c r="O103" s="220">
        <v>58698750</v>
      </c>
      <c r="P103" s="221">
        <v>-5.9145278595900706E-2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440.3</v>
      </c>
      <c r="F104" s="217">
        <v>446.45</v>
      </c>
      <c r="G104" s="219">
        <v>433.09999999999997</v>
      </c>
      <c r="H104" s="219">
        <v>425.9</v>
      </c>
      <c r="I104" s="219">
        <v>412.54999999999995</v>
      </c>
      <c r="J104" s="219">
        <v>453.65</v>
      </c>
      <c r="K104" s="219">
        <v>467</v>
      </c>
      <c r="L104" s="219">
        <v>474.2</v>
      </c>
      <c r="M104" s="220">
        <v>459.8</v>
      </c>
      <c r="N104" s="220">
        <v>439.25</v>
      </c>
      <c r="O104" s="220">
        <v>21756625</v>
      </c>
      <c r="P104" s="221">
        <v>-9.7324433795424728E-2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558.9</v>
      </c>
      <c r="F105" s="217">
        <v>561.61666666666667</v>
      </c>
      <c r="G105" s="219">
        <v>553.7833333333333</v>
      </c>
      <c r="H105" s="219">
        <v>548.66666666666663</v>
      </c>
      <c r="I105" s="219">
        <v>540.83333333333326</v>
      </c>
      <c r="J105" s="219">
        <v>566.73333333333335</v>
      </c>
      <c r="K105" s="219">
        <v>574.56666666666661</v>
      </c>
      <c r="L105" s="219">
        <v>579.68333333333339</v>
      </c>
      <c r="M105" s="220">
        <v>569.45000000000005</v>
      </c>
      <c r="N105" s="220">
        <v>556.5</v>
      </c>
      <c r="O105" s="220">
        <v>18293000</v>
      </c>
      <c r="P105" s="221">
        <v>-7.3537604456824515E-2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206.35</v>
      </c>
      <c r="F106" s="217">
        <v>209.38333333333333</v>
      </c>
      <c r="G106" s="219">
        <v>202.36666666666665</v>
      </c>
      <c r="H106" s="219">
        <v>198.38333333333333</v>
      </c>
      <c r="I106" s="219">
        <v>191.36666666666665</v>
      </c>
      <c r="J106" s="219">
        <v>213.36666666666665</v>
      </c>
      <c r="K106" s="219">
        <v>220.3833333333333</v>
      </c>
      <c r="L106" s="219">
        <v>224.36666666666665</v>
      </c>
      <c r="M106" s="220">
        <v>216.4</v>
      </c>
      <c r="N106" s="220">
        <v>205.4</v>
      </c>
      <c r="O106" s="220">
        <v>25244500</v>
      </c>
      <c r="P106" s="221">
        <v>0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2442.15</v>
      </c>
      <c r="F107" s="217">
        <v>2462.2833333333333</v>
      </c>
      <c r="G107" s="219">
        <v>2410.6666666666665</v>
      </c>
      <c r="H107" s="219">
        <v>2379.1833333333334</v>
      </c>
      <c r="I107" s="219">
        <v>2327.5666666666666</v>
      </c>
      <c r="J107" s="219">
        <v>2493.7666666666664</v>
      </c>
      <c r="K107" s="219">
        <v>2545.3833333333332</v>
      </c>
      <c r="L107" s="219">
        <v>2576.8666666666663</v>
      </c>
      <c r="M107" s="220">
        <v>2513.9</v>
      </c>
      <c r="N107" s="220">
        <v>2430.8000000000002</v>
      </c>
      <c r="O107" s="220">
        <v>1305300</v>
      </c>
      <c r="P107" s="221">
        <v>-7.2676896845694797E-2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4183.7</v>
      </c>
      <c r="F108" s="217">
        <v>4156.166666666667</v>
      </c>
      <c r="G108" s="219">
        <v>4092.5833333333339</v>
      </c>
      <c r="H108" s="219">
        <v>4001.4666666666672</v>
      </c>
      <c r="I108" s="219">
        <v>3937.8833333333341</v>
      </c>
      <c r="J108" s="219">
        <v>4247.2833333333338</v>
      </c>
      <c r="K108" s="219">
        <v>4310.8666666666677</v>
      </c>
      <c r="L108" s="219">
        <v>4401.9833333333336</v>
      </c>
      <c r="M108" s="220">
        <v>4219.75</v>
      </c>
      <c r="N108" s="220">
        <v>4065.05</v>
      </c>
      <c r="O108" s="220">
        <v>5937000</v>
      </c>
      <c r="P108" s="221">
        <v>-0.18405211511503258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1455.95</v>
      </c>
      <c r="F109" s="217">
        <v>1462.2333333333336</v>
      </c>
      <c r="G109" s="219">
        <v>1441.8666666666672</v>
      </c>
      <c r="H109" s="219">
        <v>1427.7833333333338</v>
      </c>
      <c r="I109" s="219">
        <v>1407.4166666666674</v>
      </c>
      <c r="J109" s="219">
        <v>1476.3166666666671</v>
      </c>
      <c r="K109" s="219">
        <v>1496.6833333333334</v>
      </c>
      <c r="L109" s="219">
        <v>1510.7666666666669</v>
      </c>
      <c r="M109" s="220">
        <v>1482.6</v>
      </c>
      <c r="N109" s="220">
        <v>1448.15</v>
      </c>
      <c r="O109" s="220">
        <v>26478000</v>
      </c>
      <c r="P109" s="221">
        <v>-6.4050901378579009E-2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345.75</v>
      </c>
      <c r="F110" s="217">
        <v>344.88333333333338</v>
      </c>
      <c r="G110" s="219">
        <v>341.46666666666675</v>
      </c>
      <c r="H110" s="219">
        <v>337.18333333333339</v>
      </c>
      <c r="I110" s="219">
        <v>333.76666666666677</v>
      </c>
      <c r="J110" s="219">
        <v>349.16666666666674</v>
      </c>
      <c r="K110" s="219">
        <v>352.58333333333337</v>
      </c>
      <c r="L110" s="219">
        <v>356.86666666666673</v>
      </c>
      <c r="M110" s="220">
        <v>348.3</v>
      </c>
      <c r="N110" s="220">
        <v>340.6</v>
      </c>
      <c r="O110" s="220">
        <v>63733000</v>
      </c>
      <c r="P110" s="221">
        <v>-0.12439275037369207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1409.2</v>
      </c>
      <c r="F111" s="217">
        <v>1414.9666666666669</v>
      </c>
      <c r="G111" s="219">
        <v>1399.7833333333338</v>
      </c>
      <c r="H111" s="219">
        <v>1390.3666666666668</v>
      </c>
      <c r="I111" s="219">
        <v>1375.1833333333336</v>
      </c>
      <c r="J111" s="219">
        <v>1424.3833333333339</v>
      </c>
      <c r="K111" s="219">
        <v>1439.5666666666668</v>
      </c>
      <c r="L111" s="219">
        <v>1448.983333333334</v>
      </c>
      <c r="M111" s="220">
        <v>1430.15</v>
      </c>
      <c r="N111" s="220">
        <v>1405.55</v>
      </c>
      <c r="O111" s="220">
        <v>48044400</v>
      </c>
      <c r="P111" s="221">
        <v>-2.978238743759996E-2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162.9</v>
      </c>
      <c r="F112" s="217">
        <v>163.96666666666667</v>
      </c>
      <c r="G112" s="219">
        <v>161.38333333333333</v>
      </c>
      <c r="H112" s="219">
        <v>159.86666666666665</v>
      </c>
      <c r="I112" s="219">
        <v>157.2833333333333</v>
      </c>
      <c r="J112" s="219">
        <v>165.48333333333335</v>
      </c>
      <c r="K112" s="219">
        <v>168.06666666666666</v>
      </c>
      <c r="L112" s="219">
        <v>169.58333333333337</v>
      </c>
      <c r="M112" s="220">
        <v>166.55</v>
      </c>
      <c r="N112" s="220">
        <v>162.44999999999999</v>
      </c>
      <c r="O112" s="220">
        <v>158500875</v>
      </c>
      <c r="P112" s="221">
        <v>-6.4885386407431911E-2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1254.45</v>
      </c>
      <c r="F113" s="217">
        <v>1261.6833333333334</v>
      </c>
      <c r="G113" s="219">
        <v>1226.4666666666667</v>
      </c>
      <c r="H113" s="219">
        <v>1198.4833333333333</v>
      </c>
      <c r="I113" s="219">
        <v>1163.2666666666667</v>
      </c>
      <c r="J113" s="219">
        <v>1289.6666666666667</v>
      </c>
      <c r="K113" s="219">
        <v>1324.8833333333334</v>
      </c>
      <c r="L113" s="219">
        <v>1352.8666666666668</v>
      </c>
      <c r="M113" s="220">
        <v>1296.9000000000001</v>
      </c>
      <c r="N113" s="220">
        <v>1233.7</v>
      </c>
      <c r="O113" s="220">
        <v>2197000</v>
      </c>
      <c r="P113" s="221">
        <v>-0.17641325536062377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1033.3499999999999</v>
      </c>
      <c r="F114" s="217">
        <v>1040.5166666666667</v>
      </c>
      <c r="G114" s="219">
        <v>1019.8333333333333</v>
      </c>
      <c r="H114" s="219">
        <v>1006.3166666666666</v>
      </c>
      <c r="I114" s="219">
        <v>985.63333333333321</v>
      </c>
      <c r="J114" s="219">
        <v>1054.0333333333333</v>
      </c>
      <c r="K114" s="219">
        <v>1074.7166666666667</v>
      </c>
      <c r="L114" s="219">
        <v>1088.2333333333333</v>
      </c>
      <c r="M114" s="220">
        <v>1061.2</v>
      </c>
      <c r="N114" s="220">
        <v>1027</v>
      </c>
      <c r="O114" s="220">
        <v>16130625</v>
      </c>
      <c r="P114" s="221">
        <v>-4.1541021108453778E-2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419.8</v>
      </c>
      <c r="F115" s="217">
        <v>421.66666666666669</v>
      </c>
      <c r="G115" s="219">
        <v>416.53333333333336</v>
      </c>
      <c r="H115" s="219">
        <v>413.26666666666665</v>
      </c>
      <c r="I115" s="219">
        <v>408.13333333333333</v>
      </c>
      <c r="J115" s="219">
        <v>424.93333333333339</v>
      </c>
      <c r="K115" s="219">
        <v>430.06666666666672</v>
      </c>
      <c r="L115" s="219">
        <v>433.33333333333343</v>
      </c>
      <c r="M115" s="220">
        <v>426.8</v>
      </c>
      <c r="N115" s="220">
        <v>418.4</v>
      </c>
      <c r="O115" s="220">
        <v>112128000</v>
      </c>
      <c r="P115" s="221">
        <v>-7.0655633354551245E-2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1039.6500000000001</v>
      </c>
      <c r="F116" s="217">
        <v>1039.6666666666667</v>
      </c>
      <c r="G116" s="219">
        <v>1031.3833333333334</v>
      </c>
      <c r="H116" s="219">
        <v>1023.1166666666668</v>
      </c>
      <c r="I116" s="219">
        <v>1014.8333333333335</v>
      </c>
      <c r="J116" s="219">
        <v>1047.9333333333334</v>
      </c>
      <c r="K116" s="219">
        <v>1056.2166666666667</v>
      </c>
      <c r="L116" s="219">
        <v>1064.4833333333333</v>
      </c>
      <c r="M116" s="220">
        <v>1047.95</v>
      </c>
      <c r="N116" s="220">
        <v>1031.4000000000001</v>
      </c>
      <c r="O116" s="220">
        <v>10911250</v>
      </c>
      <c r="P116" s="221">
        <v>-8.7497386577461839E-2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3923.35</v>
      </c>
      <c r="F117" s="217">
        <v>3926.4500000000003</v>
      </c>
      <c r="G117" s="219">
        <v>3889.9000000000005</v>
      </c>
      <c r="H117" s="219">
        <v>3856.4500000000003</v>
      </c>
      <c r="I117" s="219">
        <v>3819.9000000000005</v>
      </c>
      <c r="J117" s="219">
        <v>3959.9000000000005</v>
      </c>
      <c r="K117" s="219">
        <v>3996.4500000000007</v>
      </c>
      <c r="L117" s="219">
        <v>4029.9000000000005</v>
      </c>
      <c r="M117" s="220">
        <v>3963</v>
      </c>
      <c r="N117" s="220">
        <v>3893</v>
      </c>
      <c r="O117" s="220">
        <v>422875</v>
      </c>
      <c r="P117" s="221">
        <v>-0.20418725005880969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888.65</v>
      </c>
      <c r="F118" s="217">
        <v>891.65</v>
      </c>
      <c r="G118" s="219">
        <v>878.09999999999991</v>
      </c>
      <c r="H118" s="219">
        <v>867.55</v>
      </c>
      <c r="I118" s="219">
        <v>853.99999999999989</v>
      </c>
      <c r="J118" s="219">
        <v>902.19999999999993</v>
      </c>
      <c r="K118" s="219">
        <v>915.74999999999989</v>
      </c>
      <c r="L118" s="219">
        <v>926.3</v>
      </c>
      <c r="M118" s="220">
        <v>905.2</v>
      </c>
      <c r="N118" s="220">
        <v>881.1</v>
      </c>
      <c r="O118" s="220">
        <v>15287400</v>
      </c>
      <c r="P118" s="221">
        <v>-6.3900140530710095E-2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498.95</v>
      </c>
      <c r="F119" s="217">
        <v>499.51666666666665</v>
      </c>
      <c r="G119" s="219">
        <v>492.13333333333333</v>
      </c>
      <c r="H119" s="219">
        <v>485.31666666666666</v>
      </c>
      <c r="I119" s="219">
        <v>477.93333333333334</v>
      </c>
      <c r="J119" s="219">
        <v>506.33333333333331</v>
      </c>
      <c r="K119" s="219">
        <v>513.7166666666667</v>
      </c>
      <c r="L119" s="219">
        <v>520.5333333333333</v>
      </c>
      <c r="M119" s="220">
        <v>506.9</v>
      </c>
      <c r="N119" s="220">
        <v>492.7</v>
      </c>
      <c r="O119" s="220">
        <v>22540000</v>
      </c>
      <c r="P119" s="221">
        <v>-7.2332544500463017E-2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1700.6</v>
      </c>
      <c r="F120" s="217">
        <v>1704.4166666666667</v>
      </c>
      <c r="G120" s="219">
        <v>1691.1833333333334</v>
      </c>
      <c r="H120" s="219">
        <v>1681.7666666666667</v>
      </c>
      <c r="I120" s="219">
        <v>1668.5333333333333</v>
      </c>
      <c r="J120" s="219">
        <v>1713.8333333333335</v>
      </c>
      <c r="K120" s="219">
        <v>1727.0666666666666</v>
      </c>
      <c r="L120" s="219">
        <v>1736.4833333333336</v>
      </c>
      <c r="M120" s="220">
        <v>1717.65</v>
      </c>
      <c r="N120" s="220">
        <v>1695</v>
      </c>
      <c r="O120" s="220">
        <v>42810800</v>
      </c>
      <c r="P120" s="221">
        <v>-4.2315401410215114E-2</v>
      </c>
    </row>
    <row r="121" spans="1:16" ht="12.75" customHeight="1">
      <c r="A121" s="213">
        <v>111</v>
      </c>
      <c r="B121" s="225" t="s">
        <v>66</v>
      </c>
      <c r="C121" s="217" t="s">
        <v>856</v>
      </c>
      <c r="D121" s="218">
        <v>45470</v>
      </c>
      <c r="E121" s="217">
        <v>151.75</v>
      </c>
      <c r="F121" s="217">
        <v>153.08333333333334</v>
      </c>
      <c r="G121" s="219">
        <v>149.81666666666669</v>
      </c>
      <c r="H121" s="219">
        <v>147.88333333333335</v>
      </c>
      <c r="I121" s="219">
        <v>144.6166666666667</v>
      </c>
      <c r="J121" s="219">
        <v>155.01666666666668</v>
      </c>
      <c r="K121" s="219">
        <v>158.28333333333333</v>
      </c>
      <c r="L121" s="219">
        <v>160.21666666666667</v>
      </c>
      <c r="M121" s="220">
        <v>156.35</v>
      </c>
      <c r="N121" s="220">
        <v>151.15</v>
      </c>
      <c r="O121" s="220">
        <v>44624462</v>
      </c>
      <c r="P121" s="221">
        <v>-0.13102789121557043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2637.1</v>
      </c>
      <c r="F122" s="217">
        <v>2642.7000000000003</v>
      </c>
      <c r="G122" s="219">
        <v>2620.8000000000006</v>
      </c>
      <c r="H122" s="219">
        <v>2604.5000000000005</v>
      </c>
      <c r="I122" s="219">
        <v>2582.6000000000008</v>
      </c>
      <c r="J122" s="219">
        <v>2659.0000000000005</v>
      </c>
      <c r="K122" s="219">
        <v>2680.9</v>
      </c>
      <c r="L122" s="219">
        <v>2697.2000000000003</v>
      </c>
      <c r="M122" s="220">
        <v>2664.6</v>
      </c>
      <c r="N122" s="220">
        <v>2626.4</v>
      </c>
      <c r="O122" s="220">
        <v>1005900</v>
      </c>
      <c r="P122" s="221">
        <v>-0.31036610448375157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430.4</v>
      </c>
      <c r="F123" s="217">
        <v>434.36666666666662</v>
      </c>
      <c r="G123" s="219">
        <v>424.28333333333325</v>
      </c>
      <c r="H123" s="219">
        <v>418.16666666666663</v>
      </c>
      <c r="I123" s="219">
        <v>408.08333333333326</v>
      </c>
      <c r="J123" s="219">
        <v>440.48333333333323</v>
      </c>
      <c r="K123" s="219">
        <v>450.56666666666661</v>
      </c>
      <c r="L123" s="219">
        <v>456.68333333333322</v>
      </c>
      <c r="M123" s="220">
        <v>444.45</v>
      </c>
      <c r="N123" s="220">
        <v>428.25</v>
      </c>
      <c r="O123" s="220">
        <v>11694300</v>
      </c>
      <c r="P123" s="221">
        <v>-4.2322149519699287E-2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634.65</v>
      </c>
      <c r="F124" s="217">
        <v>639.2166666666667</v>
      </c>
      <c r="G124" s="219">
        <v>625.68333333333339</v>
      </c>
      <c r="H124" s="219">
        <v>616.7166666666667</v>
      </c>
      <c r="I124" s="219">
        <v>603.18333333333339</v>
      </c>
      <c r="J124" s="219">
        <v>648.18333333333339</v>
      </c>
      <c r="K124" s="219">
        <v>661.7166666666667</v>
      </c>
      <c r="L124" s="219">
        <v>670.68333333333339</v>
      </c>
      <c r="M124" s="220">
        <v>652.75</v>
      </c>
      <c r="N124" s="220">
        <v>630.25</v>
      </c>
      <c r="O124" s="220">
        <v>25447000</v>
      </c>
      <c r="P124" s="221">
        <v>-7.7003989844033366E-2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3636.05</v>
      </c>
      <c r="F125" s="217">
        <v>3632.2166666666667</v>
      </c>
      <c r="G125" s="219">
        <v>3617.3333333333335</v>
      </c>
      <c r="H125" s="219">
        <v>3598.6166666666668</v>
      </c>
      <c r="I125" s="219">
        <v>3583.7333333333336</v>
      </c>
      <c r="J125" s="219">
        <v>3650.9333333333334</v>
      </c>
      <c r="K125" s="219">
        <v>3665.8166666666666</v>
      </c>
      <c r="L125" s="219">
        <v>3684.5333333333333</v>
      </c>
      <c r="M125" s="220">
        <v>3647.1</v>
      </c>
      <c r="N125" s="220">
        <v>3613.5</v>
      </c>
      <c r="O125" s="220">
        <v>14248800</v>
      </c>
      <c r="P125" s="221">
        <v>-7.0510186109317211E-2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4751</v>
      </c>
      <c r="F126" s="217">
        <v>4778.55</v>
      </c>
      <c r="G126" s="219">
        <v>4700.05</v>
      </c>
      <c r="H126" s="219">
        <v>4649.1000000000004</v>
      </c>
      <c r="I126" s="219">
        <v>4570.6000000000004</v>
      </c>
      <c r="J126" s="219">
        <v>4829.5</v>
      </c>
      <c r="K126" s="219">
        <v>4908</v>
      </c>
      <c r="L126" s="219">
        <v>4958.95</v>
      </c>
      <c r="M126" s="220">
        <v>4857.05</v>
      </c>
      <c r="N126" s="220">
        <v>4727.6000000000004</v>
      </c>
      <c r="O126" s="220">
        <v>3492900</v>
      </c>
      <c r="P126" s="221">
        <v>-3.717180070291503E-2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4473.6000000000004</v>
      </c>
      <c r="F127" s="217">
        <v>4494.1333333333341</v>
      </c>
      <c r="G127" s="219">
        <v>4440.4666666666681</v>
      </c>
      <c r="H127" s="219">
        <v>4407.3333333333339</v>
      </c>
      <c r="I127" s="219">
        <v>4353.6666666666679</v>
      </c>
      <c r="J127" s="219">
        <v>4527.2666666666682</v>
      </c>
      <c r="K127" s="219">
        <v>4580.9333333333343</v>
      </c>
      <c r="L127" s="219">
        <v>4614.0666666666684</v>
      </c>
      <c r="M127" s="220">
        <v>4547.8</v>
      </c>
      <c r="N127" s="220">
        <v>4461</v>
      </c>
      <c r="O127" s="220">
        <v>1756900</v>
      </c>
      <c r="P127" s="221">
        <v>-8.3372463087598478E-2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1589.6</v>
      </c>
      <c r="F128" s="217">
        <v>1595.0166666666667</v>
      </c>
      <c r="G128" s="219">
        <v>1577.0833333333333</v>
      </c>
      <c r="H128" s="219">
        <v>1564.5666666666666</v>
      </c>
      <c r="I128" s="219">
        <v>1546.6333333333332</v>
      </c>
      <c r="J128" s="219">
        <v>1607.5333333333333</v>
      </c>
      <c r="K128" s="219">
        <v>1625.4666666666667</v>
      </c>
      <c r="L128" s="219">
        <v>1637.9833333333333</v>
      </c>
      <c r="M128" s="220">
        <v>1612.95</v>
      </c>
      <c r="N128" s="220">
        <v>1582.5</v>
      </c>
      <c r="O128" s="220">
        <v>6646150</v>
      </c>
      <c r="P128" s="221">
        <v>-0.12758716875871687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2512.15</v>
      </c>
      <c r="F129" s="217">
        <v>2523.0166666666664</v>
      </c>
      <c r="G129" s="219">
        <v>2489.2833333333328</v>
      </c>
      <c r="H129" s="219">
        <v>2466.4166666666665</v>
      </c>
      <c r="I129" s="219">
        <v>2432.6833333333329</v>
      </c>
      <c r="J129" s="219">
        <v>2545.8833333333328</v>
      </c>
      <c r="K129" s="219">
        <v>2579.6166666666663</v>
      </c>
      <c r="L129" s="219">
        <v>2602.4833333333327</v>
      </c>
      <c r="M129" s="220">
        <v>2556.75</v>
      </c>
      <c r="N129" s="220">
        <v>2500.15</v>
      </c>
      <c r="O129" s="220">
        <v>12599650</v>
      </c>
      <c r="P129" s="221">
        <v>-0.18178512171284406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260.75</v>
      </c>
      <c r="F130" s="217">
        <v>261.45</v>
      </c>
      <c r="G130" s="219">
        <v>258.14999999999998</v>
      </c>
      <c r="H130" s="219">
        <v>255.55</v>
      </c>
      <c r="I130" s="219">
        <v>252.25</v>
      </c>
      <c r="J130" s="219">
        <v>264.04999999999995</v>
      </c>
      <c r="K130" s="219">
        <v>267.35000000000002</v>
      </c>
      <c r="L130" s="219">
        <v>269.94999999999993</v>
      </c>
      <c r="M130" s="220">
        <v>264.75</v>
      </c>
      <c r="N130" s="220">
        <v>258.85000000000002</v>
      </c>
      <c r="O130" s="220">
        <v>28294000</v>
      </c>
      <c r="P130" s="221">
        <v>-0.12364492349625225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167.9</v>
      </c>
      <c r="F131" s="217">
        <v>169.06666666666666</v>
      </c>
      <c r="G131" s="219">
        <v>165.28333333333333</v>
      </c>
      <c r="H131" s="219">
        <v>162.66666666666666</v>
      </c>
      <c r="I131" s="219">
        <v>158.88333333333333</v>
      </c>
      <c r="J131" s="219">
        <v>171.68333333333334</v>
      </c>
      <c r="K131" s="219">
        <v>175.46666666666664</v>
      </c>
      <c r="L131" s="219">
        <v>178.08333333333334</v>
      </c>
      <c r="M131" s="220">
        <v>172.85</v>
      </c>
      <c r="N131" s="220">
        <v>166.45</v>
      </c>
      <c r="O131" s="220">
        <v>45768000</v>
      </c>
      <c r="P131" s="221">
        <v>-3.5894843276036398E-2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598.85</v>
      </c>
      <c r="F132" s="217">
        <v>599.48333333333335</v>
      </c>
      <c r="G132" s="219">
        <v>591.31666666666672</v>
      </c>
      <c r="H132" s="219">
        <v>583.78333333333342</v>
      </c>
      <c r="I132" s="219">
        <v>575.61666666666679</v>
      </c>
      <c r="J132" s="219">
        <v>607.01666666666665</v>
      </c>
      <c r="K132" s="219">
        <v>615.18333333333317</v>
      </c>
      <c r="L132" s="219">
        <v>622.71666666666658</v>
      </c>
      <c r="M132" s="220">
        <v>607.65</v>
      </c>
      <c r="N132" s="220">
        <v>591.95000000000005</v>
      </c>
      <c r="O132" s="220">
        <v>10038000</v>
      </c>
      <c r="P132" s="221">
        <v>-0.36853627236355402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12692.8</v>
      </c>
      <c r="F133" s="217">
        <v>12756.1</v>
      </c>
      <c r="G133" s="219">
        <v>12590.2</v>
      </c>
      <c r="H133" s="219">
        <v>12487.6</v>
      </c>
      <c r="I133" s="219">
        <v>12321.7</v>
      </c>
      <c r="J133" s="219">
        <v>12858.7</v>
      </c>
      <c r="K133" s="219">
        <v>13024.599999999999</v>
      </c>
      <c r="L133" s="219">
        <v>13127.2</v>
      </c>
      <c r="M133" s="220">
        <v>12922</v>
      </c>
      <c r="N133" s="220">
        <v>12653.5</v>
      </c>
      <c r="O133" s="220">
        <v>2114950</v>
      </c>
      <c r="P133" s="221">
        <v>-0.14457612036887235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45470</v>
      </c>
      <c r="E134" s="217">
        <v>1179</v>
      </c>
      <c r="F134" s="217">
        <v>1179.5833333333333</v>
      </c>
      <c r="G134" s="219">
        <v>1170.9166666666665</v>
      </c>
      <c r="H134" s="219">
        <v>1162.8333333333333</v>
      </c>
      <c r="I134" s="219">
        <v>1154.1666666666665</v>
      </c>
      <c r="J134" s="219">
        <v>1187.6666666666665</v>
      </c>
      <c r="K134" s="219">
        <v>1196.333333333333</v>
      </c>
      <c r="L134" s="219">
        <v>1204.4166666666665</v>
      </c>
      <c r="M134" s="220">
        <v>1188.25</v>
      </c>
      <c r="N134" s="220">
        <v>1171.5</v>
      </c>
      <c r="O134" s="220">
        <v>7696500</v>
      </c>
      <c r="P134" s="221">
        <v>-0.29834077855775365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3634</v>
      </c>
      <c r="F135" s="217">
        <v>3675.7666666666664</v>
      </c>
      <c r="G135" s="219">
        <v>3579.2333333333327</v>
      </c>
      <c r="H135" s="219">
        <v>3524.4666666666662</v>
      </c>
      <c r="I135" s="219">
        <v>3427.9333333333325</v>
      </c>
      <c r="J135" s="219">
        <v>3730.5333333333328</v>
      </c>
      <c r="K135" s="219">
        <v>3827.0666666666666</v>
      </c>
      <c r="L135" s="219">
        <v>3881.833333333333</v>
      </c>
      <c r="M135" s="220">
        <v>3772.3</v>
      </c>
      <c r="N135" s="220">
        <v>3621</v>
      </c>
      <c r="O135" s="220">
        <v>2573600</v>
      </c>
      <c r="P135" s="221">
        <v>-3.9558143006418869E-2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1929.6</v>
      </c>
      <c r="F136" s="217">
        <v>1936.8166666666666</v>
      </c>
      <c r="G136" s="219">
        <v>1914.9833333333331</v>
      </c>
      <c r="H136" s="219">
        <v>1900.3666666666666</v>
      </c>
      <c r="I136" s="219">
        <v>1878.5333333333331</v>
      </c>
      <c r="J136" s="219">
        <v>1951.4333333333332</v>
      </c>
      <c r="K136" s="219">
        <v>1973.2666666666667</v>
      </c>
      <c r="L136" s="219">
        <v>1987.8833333333332</v>
      </c>
      <c r="M136" s="220">
        <v>1958.65</v>
      </c>
      <c r="N136" s="220">
        <v>1922.2</v>
      </c>
      <c r="O136" s="220">
        <v>862400</v>
      </c>
      <c r="P136" s="221">
        <v>-0.2413793103448276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931.65</v>
      </c>
      <c r="F137" s="217">
        <v>942.2166666666667</v>
      </c>
      <c r="G137" s="219">
        <v>911.18333333333339</v>
      </c>
      <c r="H137" s="219">
        <v>890.7166666666667</v>
      </c>
      <c r="I137" s="219">
        <v>859.68333333333339</v>
      </c>
      <c r="J137" s="219">
        <v>962.68333333333339</v>
      </c>
      <c r="K137" s="219">
        <v>993.7166666666667</v>
      </c>
      <c r="L137" s="219">
        <v>1014.1833333333334</v>
      </c>
      <c r="M137" s="220">
        <v>973.25</v>
      </c>
      <c r="N137" s="220">
        <v>921.75</v>
      </c>
      <c r="O137" s="220">
        <v>7393600</v>
      </c>
      <c r="P137" s="221">
        <v>-0.15109763938642418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1287.05</v>
      </c>
      <c r="F138" s="217">
        <v>1293.7166666666665</v>
      </c>
      <c r="G138" s="219">
        <v>1275.7833333333328</v>
      </c>
      <c r="H138" s="219">
        <v>1264.5166666666664</v>
      </c>
      <c r="I138" s="219">
        <v>1246.5833333333328</v>
      </c>
      <c r="J138" s="219">
        <v>1304.9833333333329</v>
      </c>
      <c r="K138" s="219">
        <v>1322.9166666666667</v>
      </c>
      <c r="L138" s="219">
        <v>1334.1833333333329</v>
      </c>
      <c r="M138" s="220">
        <v>1311.65</v>
      </c>
      <c r="N138" s="220">
        <v>1282.45</v>
      </c>
      <c r="O138" s="220">
        <v>2446000</v>
      </c>
      <c r="P138" s="221">
        <v>-5.3844963639176853E-2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152.15</v>
      </c>
      <c r="F139" s="217">
        <v>149.48333333333332</v>
      </c>
      <c r="G139" s="219">
        <v>145.71666666666664</v>
      </c>
      <c r="H139" s="219">
        <v>139.28333333333333</v>
      </c>
      <c r="I139" s="219">
        <v>135.51666666666665</v>
      </c>
      <c r="J139" s="219">
        <v>155.91666666666663</v>
      </c>
      <c r="K139" s="219">
        <v>159.68333333333334</v>
      </c>
      <c r="L139" s="219">
        <v>166.11666666666662</v>
      </c>
      <c r="M139" s="220">
        <v>153.25</v>
      </c>
      <c r="N139" s="220">
        <v>143.05000000000001</v>
      </c>
      <c r="O139" s="220">
        <v>131641100</v>
      </c>
      <c r="P139" s="221">
        <v>-0.16568420105296314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2326.15</v>
      </c>
      <c r="F140" s="217">
        <v>2341.7999999999997</v>
      </c>
      <c r="G140" s="219">
        <v>2302.3499999999995</v>
      </c>
      <c r="H140" s="219">
        <v>2278.5499999999997</v>
      </c>
      <c r="I140" s="219">
        <v>2239.0999999999995</v>
      </c>
      <c r="J140" s="219">
        <v>2365.5999999999995</v>
      </c>
      <c r="K140" s="219">
        <v>2405.0499999999993</v>
      </c>
      <c r="L140" s="219">
        <v>2428.8499999999995</v>
      </c>
      <c r="M140" s="220">
        <v>2381.25</v>
      </c>
      <c r="N140" s="220">
        <v>2318</v>
      </c>
      <c r="O140" s="220">
        <v>2157375</v>
      </c>
      <c r="P140" s="221">
        <v>-9.5468695952957455E-2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126324.2</v>
      </c>
      <c r="F141" s="217">
        <v>127139.21666666667</v>
      </c>
      <c r="G141" s="219">
        <v>125185.08333333334</v>
      </c>
      <c r="H141" s="219">
        <v>124045.96666666667</v>
      </c>
      <c r="I141" s="219">
        <v>122091.83333333334</v>
      </c>
      <c r="J141" s="219">
        <v>128278.33333333334</v>
      </c>
      <c r="K141" s="219">
        <v>130232.46666666667</v>
      </c>
      <c r="L141" s="219">
        <v>131371.58333333334</v>
      </c>
      <c r="M141" s="220">
        <v>129093.35</v>
      </c>
      <c r="N141" s="220">
        <v>126000.1</v>
      </c>
      <c r="O141" s="220">
        <v>47280</v>
      </c>
      <c r="P141" s="221">
        <v>-6.4873417721518986E-2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1661.5</v>
      </c>
      <c r="F142" s="217">
        <v>1675.0166666666667</v>
      </c>
      <c r="G142" s="219">
        <v>1638.6333333333332</v>
      </c>
      <c r="H142" s="219">
        <v>1615.7666666666667</v>
      </c>
      <c r="I142" s="219">
        <v>1579.3833333333332</v>
      </c>
      <c r="J142" s="219">
        <v>1697.8833333333332</v>
      </c>
      <c r="K142" s="219">
        <v>1734.2666666666669</v>
      </c>
      <c r="L142" s="219">
        <v>1757.1333333333332</v>
      </c>
      <c r="M142" s="220">
        <v>1711.4</v>
      </c>
      <c r="N142" s="220">
        <v>1652.15</v>
      </c>
      <c r="O142" s="220">
        <v>4549050</v>
      </c>
      <c r="P142" s="221">
        <v>-0.19370247611620198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191.35</v>
      </c>
      <c r="F143" s="217">
        <v>193</v>
      </c>
      <c r="G143" s="219">
        <v>188.8</v>
      </c>
      <c r="H143" s="219">
        <v>186.25</v>
      </c>
      <c r="I143" s="219">
        <v>182.05</v>
      </c>
      <c r="J143" s="219">
        <v>195.55</v>
      </c>
      <c r="K143" s="219">
        <v>199.75</v>
      </c>
      <c r="L143" s="219">
        <v>202.3</v>
      </c>
      <c r="M143" s="220">
        <v>197.2</v>
      </c>
      <c r="N143" s="220">
        <v>190.45</v>
      </c>
      <c r="O143" s="220">
        <v>80040000</v>
      </c>
      <c r="P143" s="221">
        <v>-3.8081932489071164E-2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5803.65</v>
      </c>
      <c r="F144" s="217">
        <v>5856.5499999999993</v>
      </c>
      <c r="G144" s="219">
        <v>5736.1499999999987</v>
      </c>
      <c r="H144" s="219">
        <v>5668.65</v>
      </c>
      <c r="I144" s="219">
        <v>5548.2499999999991</v>
      </c>
      <c r="J144" s="219">
        <v>5924.0499999999984</v>
      </c>
      <c r="K144" s="219">
        <v>6044.45</v>
      </c>
      <c r="L144" s="219">
        <v>6111.949999999998</v>
      </c>
      <c r="M144" s="220">
        <v>5976.95</v>
      </c>
      <c r="N144" s="220">
        <v>5789.05</v>
      </c>
      <c r="O144" s="220">
        <v>1485450</v>
      </c>
      <c r="P144" s="221">
        <v>-2.0377881096053024E-2</v>
      </c>
    </row>
    <row r="145" spans="1:16" ht="12.75" customHeight="1">
      <c r="A145" s="213">
        <v>135</v>
      </c>
      <c r="B145" s="225" t="s">
        <v>846</v>
      </c>
      <c r="C145" s="217" t="s">
        <v>183</v>
      </c>
      <c r="D145" s="218">
        <v>45470</v>
      </c>
      <c r="E145" s="217">
        <v>3251.3</v>
      </c>
      <c r="F145" s="217">
        <v>3272.5333333333333</v>
      </c>
      <c r="G145" s="219">
        <v>3208.7666666666664</v>
      </c>
      <c r="H145" s="219">
        <v>3166.2333333333331</v>
      </c>
      <c r="I145" s="219">
        <v>3102.4666666666662</v>
      </c>
      <c r="J145" s="219">
        <v>3315.0666666666666</v>
      </c>
      <c r="K145" s="219">
        <v>3378.8333333333339</v>
      </c>
      <c r="L145" s="219">
        <v>3421.3666666666668</v>
      </c>
      <c r="M145" s="220">
        <v>3336.3</v>
      </c>
      <c r="N145" s="220">
        <v>3230</v>
      </c>
      <c r="O145" s="220">
        <v>1699650</v>
      </c>
      <c r="P145" s="221">
        <v>-0.11966022246105637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2418.6</v>
      </c>
      <c r="F146" s="217">
        <v>2444.5833333333335</v>
      </c>
      <c r="G146" s="219">
        <v>2389.166666666667</v>
      </c>
      <c r="H146" s="219">
        <v>2359.7333333333336</v>
      </c>
      <c r="I146" s="219">
        <v>2304.3166666666671</v>
      </c>
      <c r="J146" s="219">
        <v>2474.0166666666669</v>
      </c>
      <c r="K146" s="219">
        <v>2529.4333333333338</v>
      </c>
      <c r="L146" s="219">
        <v>2558.8666666666668</v>
      </c>
      <c r="M146" s="220">
        <v>2500</v>
      </c>
      <c r="N146" s="220">
        <v>2415.15</v>
      </c>
      <c r="O146" s="220">
        <v>6246200</v>
      </c>
      <c r="P146" s="221">
        <v>-3.2826484159672972E-2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251.45</v>
      </c>
      <c r="F147" s="217">
        <v>253.96666666666667</v>
      </c>
      <c r="G147" s="219">
        <v>247.88333333333333</v>
      </c>
      <c r="H147" s="219">
        <v>244.31666666666666</v>
      </c>
      <c r="I147" s="219">
        <v>238.23333333333332</v>
      </c>
      <c r="J147" s="219">
        <v>257.5333333333333</v>
      </c>
      <c r="K147" s="219">
        <v>263.61666666666667</v>
      </c>
      <c r="L147" s="219">
        <v>267.18333333333334</v>
      </c>
      <c r="M147" s="220">
        <v>260.05</v>
      </c>
      <c r="N147" s="220">
        <v>250.4</v>
      </c>
      <c r="O147" s="220">
        <v>78138000</v>
      </c>
      <c r="P147" s="221">
        <v>-5.0421087170512961E-2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362.3</v>
      </c>
      <c r="F148" s="217">
        <v>363.15000000000003</v>
      </c>
      <c r="G148" s="219">
        <v>359.15000000000009</v>
      </c>
      <c r="H148" s="219">
        <v>356.00000000000006</v>
      </c>
      <c r="I148" s="219">
        <v>352.00000000000011</v>
      </c>
      <c r="J148" s="219">
        <v>366.30000000000007</v>
      </c>
      <c r="K148" s="219">
        <v>370.29999999999995</v>
      </c>
      <c r="L148" s="219">
        <v>373.45000000000005</v>
      </c>
      <c r="M148" s="220">
        <v>367.15</v>
      </c>
      <c r="N148" s="220">
        <v>360</v>
      </c>
      <c r="O148" s="220">
        <v>102816000</v>
      </c>
      <c r="P148" s="221">
        <v>-6.4960576214770957E-2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1823.5</v>
      </c>
      <c r="F149" s="217">
        <v>1831.2833333333335</v>
      </c>
      <c r="G149" s="219">
        <v>1797.8166666666671</v>
      </c>
      <c r="H149" s="219">
        <v>1772.1333333333334</v>
      </c>
      <c r="I149" s="219">
        <v>1738.666666666667</v>
      </c>
      <c r="J149" s="219">
        <v>1856.9666666666672</v>
      </c>
      <c r="K149" s="219">
        <v>1890.4333333333338</v>
      </c>
      <c r="L149" s="219">
        <v>1916.1166666666672</v>
      </c>
      <c r="M149" s="220">
        <v>1864.75</v>
      </c>
      <c r="N149" s="220">
        <v>1805.6</v>
      </c>
      <c r="O149" s="220">
        <v>4942700</v>
      </c>
      <c r="P149" s="221">
        <v>-0.18000232261061433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7474.65</v>
      </c>
      <c r="F150" s="217">
        <v>7503.3499999999995</v>
      </c>
      <c r="G150" s="219">
        <v>7400.3499999999985</v>
      </c>
      <c r="H150" s="219">
        <v>7326.0499999999993</v>
      </c>
      <c r="I150" s="219">
        <v>7223.0499999999984</v>
      </c>
      <c r="J150" s="219">
        <v>7577.6499999999987</v>
      </c>
      <c r="K150" s="219">
        <v>7680.6500000000005</v>
      </c>
      <c r="L150" s="219">
        <v>7754.9499999999989</v>
      </c>
      <c r="M150" s="220">
        <v>7606.35</v>
      </c>
      <c r="N150" s="220">
        <v>7429.05</v>
      </c>
      <c r="O150" s="220">
        <v>698700</v>
      </c>
      <c r="P150" s="221">
        <v>-0.13129429317418873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268.5</v>
      </c>
      <c r="F151" s="217">
        <v>270.78333333333336</v>
      </c>
      <c r="G151" s="219">
        <v>264.81666666666672</v>
      </c>
      <c r="H151" s="219">
        <v>261.13333333333338</v>
      </c>
      <c r="I151" s="219">
        <v>255.16666666666674</v>
      </c>
      <c r="J151" s="219">
        <v>274.4666666666667</v>
      </c>
      <c r="K151" s="219">
        <v>280.43333333333328</v>
      </c>
      <c r="L151" s="219">
        <v>284.11666666666667</v>
      </c>
      <c r="M151" s="220">
        <v>276.75</v>
      </c>
      <c r="N151" s="220">
        <v>267.10000000000002</v>
      </c>
      <c r="O151" s="220">
        <v>82892425</v>
      </c>
      <c r="P151" s="221">
        <v>-2.9129934840935224E-2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36573.9</v>
      </c>
      <c r="F152" s="217">
        <v>36583.433333333334</v>
      </c>
      <c r="G152" s="219">
        <v>36216.51666666667</v>
      </c>
      <c r="H152" s="219">
        <v>35859.133333333339</v>
      </c>
      <c r="I152" s="219">
        <v>35492.216666666674</v>
      </c>
      <c r="J152" s="219">
        <v>36940.816666666666</v>
      </c>
      <c r="K152" s="219">
        <v>37307.733333333323</v>
      </c>
      <c r="L152" s="219">
        <v>37665.116666666661</v>
      </c>
      <c r="M152" s="220">
        <v>36950.35</v>
      </c>
      <c r="N152" s="220">
        <v>36226.050000000003</v>
      </c>
      <c r="O152" s="220">
        <v>202170</v>
      </c>
      <c r="P152" s="221">
        <v>-0.18904933814681107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804.75</v>
      </c>
      <c r="F153" s="217">
        <v>817.11666666666667</v>
      </c>
      <c r="G153" s="219">
        <v>788.93333333333339</v>
      </c>
      <c r="H153" s="219">
        <v>773.11666666666667</v>
      </c>
      <c r="I153" s="219">
        <v>744.93333333333339</v>
      </c>
      <c r="J153" s="219">
        <v>832.93333333333339</v>
      </c>
      <c r="K153" s="219">
        <v>861.11666666666656</v>
      </c>
      <c r="L153" s="219">
        <v>876.93333333333339</v>
      </c>
      <c r="M153" s="220">
        <v>845.3</v>
      </c>
      <c r="N153" s="220">
        <v>801.3</v>
      </c>
      <c r="O153" s="220">
        <v>11894250</v>
      </c>
      <c r="P153" s="221">
        <v>0.10086075246425101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3538.6</v>
      </c>
      <c r="F154" s="217">
        <v>3579.3166666666671</v>
      </c>
      <c r="G154" s="219">
        <v>3484.8333333333339</v>
      </c>
      <c r="H154" s="219">
        <v>3431.0666666666671</v>
      </c>
      <c r="I154" s="219">
        <v>3336.5833333333339</v>
      </c>
      <c r="J154" s="219">
        <v>3633.0833333333339</v>
      </c>
      <c r="K154" s="219">
        <v>3727.5666666666666</v>
      </c>
      <c r="L154" s="219">
        <v>3781.3333333333339</v>
      </c>
      <c r="M154" s="220">
        <v>3673.8</v>
      </c>
      <c r="N154" s="220">
        <v>3525.55</v>
      </c>
      <c r="O154" s="220">
        <v>2260200</v>
      </c>
      <c r="P154" s="221">
        <v>-9.7796583107137153E-2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295.35000000000002</v>
      </c>
      <c r="F155" s="217">
        <v>296.75</v>
      </c>
      <c r="G155" s="219">
        <v>292.75</v>
      </c>
      <c r="H155" s="219">
        <v>290.14999999999998</v>
      </c>
      <c r="I155" s="219">
        <v>286.14999999999998</v>
      </c>
      <c r="J155" s="219">
        <v>299.35000000000002</v>
      </c>
      <c r="K155" s="219">
        <v>303.35000000000002</v>
      </c>
      <c r="L155" s="219">
        <v>305.95000000000005</v>
      </c>
      <c r="M155" s="220">
        <v>300.75</v>
      </c>
      <c r="N155" s="220">
        <v>294.14999999999998</v>
      </c>
      <c r="O155" s="220">
        <v>45534000</v>
      </c>
      <c r="P155" s="221">
        <v>-6.3779916111522325E-2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505.2</v>
      </c>
      <c r="F156" s="217">
        <v>508.16666666666669</v>
      </c>
      <c r="G156" s="219">
        <v>498.03333333333342</v>
      </c>
      <c r="H156" s="219">
        <v>490.86666666666673</v>
      </c>
      <c r="I156" s="219">
        <v>480.73333333333346</v>
      </c>
      <c r="J156" s="219">
        <v>515.33333333333337</v>
      </c>
      <c r="K156" s="219">
        <v>525.4666666666667</v>
      </c>
      <c r="L156" s="219">
        <v>532.63333333333333</v>
      </c>
      <c r="M156" s="220">
        <v>518.29999999999995</v>
      </c>
      <c r="N156" s="220">
        <v>501</v>
      </c>
      <c r="O156" s="220">
        <v>69038375</v>
      </c>
      <c r="P156" s="221">
        <v>-0.12794549531057567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3013</v>
      </c>
      <c r="F157" s="217">
        <v>3025.65</v>
      </c>
      <c r="G157" s="219">
        <v>2988.3500000000004</v>
      </c>
      <c r="H157" s="219">
        <v>2963.7000000000003</v>
      </c>
      <c r="I157" s="219">
        <v>2926.4000000000005</v>
      </c>
      <c r="J157" s="219">
        <v>3050.3</v>
      </c>
      <c r="K157" s="219">
        <v>3087.6000000000004</v>
      </c>
      <c r="L157" s="219">
        <v>3112.25</v>
      </c>
      <c r="M157" s="220">
        <v>3062.95</v>
      </c>
      <c r="N157" s="220">
        <v>3001</v>
      </c>
      <c r="O157" s="220">
        <v>1791750</v>
      </c>
      <c r="P157" s="221">
        <v>-3.8115689169239027E-2</v>
      </c>
    </row>
    <row r="158" spans="1:16" ht="12.75" customHeight="1">
      <c r="A158" s="213">
        <v>148</v>
      </c>
      <c r="B158" s="225" t="s">
        <v>846</v>
      </c>
      <c r="C158" s="217" t="s">
        <v>197</v>
      </c>
      <c r="D158" s="218">
        <v>45470</v>
      </c>
      <c r="E158" s="217">
        <v>3573.25</v>
      </c>
      <c r="F158" s="217">
        <v>3577.85</v>
      </c>
      <c r="G158" s="219">
        <v>3549.8999999999996</v>
      </c>
      <c r="H158" s="219">
        <v>3526.5499999999997</v>
      </c>
      <c r="I158" s="219">
        <v>3498.5999999999995</v>
      </c>
      <c r="J158" s="219">
        <v>3601.2</v>
      </c>
      <c r="K158" s="219">
        <v>3629.1499999999996</v>
      </c>
      <c r="L158" s="219">
        <v>3652.5</v>
      </c>
      <c r="M158" s="220">
        <v>3605.8</v>
      </c>
      <c r="N158" s="220">
        <v>3554.5</v>
      </c>
      <c r="O158" s="220">
        <v>1398250</v>
      </c>
      <c r="P158" s="221">
        <v>-7.8734969527260751E-2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127.05</v>
      </c>
      <c r="F159" s="217">
        <v>127.76666666666665</v>
      </c>
      <c r="G159" s="219">
        <v>125.8833333333333</v>
      </c>
      <c r="H159" s="219">
        <v>124.71666666666664</v>
      </c>
      <c r="I159" s="219">
        <v>122.83333333333329</v>
      </c>
      <c r="J159" s="219">
        <v>128.93333333333331</v>
      </c>
      <c r="K159" s="219">
        <v>130.81666666666663</v>
      </c>
      <c r="L159" s="219">
        <v>131.98333333333332</v>
      </c>
      <c r="M159" s="220">
        <v>129.65</v>
      </c>
      <c r="N159" s="220">
        <v>126.6</v>
      </c>
      <c r="O159" s="220">
        <v>264528000</v>
      </c>
      <c r="P159" s="221">
        <v>-7.4973423599843339E-2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6756.2</v>
      </c>
      <c r="F160" s="217">
        <v>6772.2333333333327</v>
      </c>
      <c r="G160" s="219">
        <v>6719.5666666666657</v>
      </c>
      <c r="H160" s="219">
        <v>6682.9333333333334</v>
      </c>
      <c r="I160" s="219">
        <v>6630.2666666666664</v>
      </c>
      <c r="J160" s="219">
        <v>6808.866666666665</v>
      </c>
      <c r="K160" s="219">
        <v>6861.533333333331</v>
      </c>
      <c r="L160" s="219">
        <v>6898.1666666666642</v>
      </c>
      <c r="M160" s="220">
        <v>6824.9</v>
      </c>
      <c r="N160" s="220">
        <v>6735.6</v>
      </c>
      <c r="O160" s="220">
        <v>1711200</v>
      </c>
      <c r="P160" s="221">
        <v>-0.12547751983543931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308.75</v>
      </c>
      <c r="F161" s="217">
        <v>311.65000000000003</v>
      </c>
      <c r="G161" s="219">
        <v>303.30000000000007</v>
      </c>
      <c r="H161" s="219">
        <v>297.85000000000002</v>
      </c>
      <c r="I161" s="219">
        <v>289.50000000000006</v>
      </c>
      <c r="J161" s="219">
        <v>317.10000000000008</v>
      </c>
      <c r="K161" s="219">
        <v>325.4500000000001</v>
      </c>
      <c r="L161" s="219">
        <v>330.90000000000009</v>
      </c>
      <c r="M161" s="220">
        <v>320</v>
      </c>
      <c r="N161" s="220">
        <v>306.2</v>
      </c>
      <c r="O161" s="220">
        <v>68752800</v>
      </c>
      <c r="P161" s="221">
        <v>-1.8047200370198982E-2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1323</v>
      </c>
      <c r="F162" s="217">
        <v>1329.2666666666667</v>
      </c>
      <c r="G162" s="219">
        <v>1311.2333333333333</v>
      </c>
      <c r="H162" s="219">
        <v>1299.4666666666667</v>
      </c>
      <c r="I162" s="219">
        <v>1281.4333333333334</v>
      </c>
      <c r="J162" s="219">
        <v>1341.0333333333333</v>
      </c>
      <c r="K162" s="219">
        <v>1359.0666666666666</v>
      </c>
      <c r="L162" s="219">
        <v>1370.8333333333333</v>
      </c>
      <c r="M162" s="220">
        <v>1347.3</v>
      </c>
      <c r="N162" s="220">
        <v>1317.5</v>
      </c>
      <c r="O162" s="220">
        <v>4512816</v>
      </c>
      <c r="P162" s="221">
        <v>-8.1434843840609727E-2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749.45</v>
      </c>
      <c r="F163" s="217">
        <v>751.71666666666658</v>
      </c>
      <c r="G163" s="219">
        <v>745.03333333333319</v>
      </c>
      <c r="H163" s="219">
        <v>740.61666666666656</v>
      </c>
      <c r="I163" s="219">
        <v>733.93333333333317</v>
      </c>
      <c r="J163" s="219">
        <v>756.13333333333321</v>
      </c>
      <c r="K163" s="219">
        <v>762.81666666666661</v>
      </c>
      <c r="L163" s="219">
        <v>767.23333333333323</v>
      </c>
      <c r="M163" s="220">
        <v>758.4</v>
      </c>
      <c r="N163" s="220">
        <v>747.3</v>
      </c>
      <c r="O163" s="220">
        <v>8902050</v>
      </c>
      <c r="P163" s="221">
        <v>-5.8183453237410074E-2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244.5</v>
      </c>
      <c r="F164" s="217">
        <v>246.54999999999998</v>
      </c>
      <c r="G164" s="219">
        <v>241.34999999999997</v>
      </c>
      <c r="H164" s="219">
        <v>238.2</v>
      </c>
      <c r="I164" s="219">
        <v>232.99999999999997</v>
      </c>
      <c r="J164" s="219">
        <v>249.69999999999996</v>
      </c>
      <c r="K164" s="219">
        <v>254.89999999999995</v>
      </c>
      <c r="L164" s="219">
        <v>258.04999999999995</v>
      </c>
      <c r="M164" s="220">
        <v>251.75</v>
      </c>
      <c r="N164" s="220">
        <v>243.4</v>
      </c>
      <c r="O164" s="220">
        <v>51075000</v>
      </c>
      <c r="P164" s="221">
        <v>-2.8438272779151608E-2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552.1</v>
      </c>
      <c r="F165" s="217">
        <v>558.88333333333333</v>
      </c>
      <c r="G165" s="219">
        <v>542.7166666666667</v>
      </c>
      <c r="H165" s="219">
        <v>533.33333333333337</v>
      </c>
      <c r="I165" s="219">
        <v>517.16666666666674</v>
      </c>
      <c r="J165" s="219">
        <v>568.26666666666665</v>
      </c>
      <c r="K165" s="219">
        <v>584.43333333333339</v>
      </c>
      <c r="L165" s="219">
        <v>593.81666666666661</v>
      </c>
      <c r="M165" s="220">
        <v>575.04999999999995</v>
      </c>
      <c r="N165" s="220">
        <v>549.5</v>
      </c>
      <c r="O165" s="220">
        <v>48206000</v>
      </c>
      <c r="P165" s="221">
        <v>-7.5521632402577477E-2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2868.95</v>
      </c>
      <c r="F166" s="217">
        <v>2877.0166666666664</v>
      </c>
      <c r="G166" s="219">
        <v>2852.1333333333328</v>
      </c>
      <c r="H166" s="219">
        <v>2835.3166666666662</v>
      </c>
      <c r="I166" s="219">
        <v>2810.4333333333325</v>
      </c>
      <c r="J166" s="219">
        <v>2893.833333333333</v>
      </c>
      <c r="K166" s="219">
        <v>2918.7166666666662</v>
      </c>
      <c r="L166" s="219">
        <v>2935.5333333333333</v>
      </c>
      <c r="M166" s="220">
        <v>2901.9</v>
      </c>
      <c r="N166" s="220">
        <v>2860.2</v>
      </c>
      <c r="O166" s="220">
        <v>41641000</v>
      </c>
      <c r="P166" s="221">
        <v>-3.1360720099588243E-3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159.05000000000001</v>
      </c>
      <c r="F167" s="217">
        <v>160.20000000000002</v>
      </c>
      <c r="G167" s="219">
        <v>157.00000000000003</v>
      </c>
      <c r="H167" s="219">
        <v>154.95000000000002</v>
      </c>
      <c r="I167" s="219">
        <v>151.75000000000003</v>
      </c>
      <c r="J167" s="219">
        <v>162.25000000000003</v>
      </c>
      <c r="K167" s="219">
        <v>165.45000000000002</v>
      </c>
      <c r="L167" s="219">
        <v>167.50000000000003</v>
      </c>
      <c r="M167" s="220">
        <v>163.4</v>
      </c>
      <c r="N167" s="220">
        <v>158.15</v>
      </c>
      <c r="O167" s="220">
        <v>178964000</v>
      </c>
      <c r="P167" s="221">
        <v>-1.557790050386147E-2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693.55</v>
      </c>
      <c r="F168" s="217">
        <v>693.88333333333333</v>
      </c>
      <c r="G168" s="219">
        <v>688.76666666666665</v>
      </c>
      <c r="H168" s="219">
        <v>683.98333333333335</v>
      </c>
      <c r="I168" s="219">
        <v>678.86666666666667</v>
      </c>
      <c r="J168" s="219">
        <v>698.66666666666663</v>
      </c>
      <c r="K168" s="219">
        <v>703.78333333333319</v>
      </c>
      <c r="L168" s="219">
        <v>708.56666666666661</v>
      </c>
      <c r="M168" s="220">
        <v>699</v>
      </c>
      <c r="N168" s="220">
        <v>689.1</v>
      </c>
      <c r="O168" s="220">
        <v>20622400</v>
      </c>
      <c r="P168" s="221">
        <v>-0.13020886054593919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1388.4</v>
      </c>
      <c r="F169" s="217">
        <v>1397.8</v>
      </c>
      <c r="G169" s="219">
        <v>1370.6</v>
      </c>
      <c r="H169" s="219">
        <v>1352.8</v>
      </c>
      <c r="I169" s="219">
        <v>1325.6</v>
      </c>
      <c r="J169" s="219">
        <v>1415.6</v>
      </c>
      <c r="K169" s="219">
        <v>1442.8000000000002</v>
      </c>
      <c r="L169" s="219">
        <v>1460.6</v>
      </c>
      <c r="M169" s="220">
        <v>1425</v>
      </c>
      <c r="N169" s="220">
        <v>1380</v>
      </c>
      <c r="O169" s="220">
        <v>9866625</v>
      </c>
      <c r="P169" s="221">
        <v>-5.0761238184573204E-2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831.05</v>
      </c>
      <c r="F170" s="217">
        <v>832.93333333333339</v>
      </c>
      <c r="G170" s="219">
        <v>823.86666666666679</v>
      </c>
      <c r="H170" s="219">
        <v>816.68333333333339</v>
      </c>
      <c r="I170" s="219">
        <v>807.61666666666679</v>
      </c>
      <c r="J170" s="219">
        <v>840.11666666666679</v>
      </c>
      <c r="K170" s="219">
        <v>849.18333333333339</v>
      </c>
      <c r="L170" s="219">
        <v>856.36666666666679</v>
      </c>
      <c r="M170" s="220">
        <v>842</v>
      </c>
      <c r="N170" s="220">
        <v>825.75</v>
      </c>
      <c r="O170" s="220">
        <v>81222750</v>
      </c>
      <c r="P170" s="221">
        <v>-0.15225406467470862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25171.95</v>
      </c>
      <c r="F171" s="217">
        <v>25145.483333333334</v>
      </c>
      <c r="G171" s="219">
        <v>24888.766666666666</v>
      </c>
      <c r="H171" s="219">
        <v>24605.583333333332</v>
      </c>
      <c r="I171" s="219">
        <v>24348.866666666665</v>
      </c>
      <c r="J171" s="219">
        <v>25428.666666666668</v>
      </c>
      <c r="K171" s="219">
        <v>25685.383333333335</v>
      </c>
      <c r="L171" s="219">
        <v>25968.566666666669</v>
      </c>
      <c r="M171" s="220">
        <v>25402.2</v>
      </c>
      <c r="N171" s="220">
        <v>24862.3</v>
      </c>
      <c r="O171" s="220">
        <v>314800</v>
      </c>
      <c r="P171" s="221">
        <v>-7.3368165427919643E-2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7048.5</v>
      </c>
      <c r="F172" s="217">
        <v>7054.1500000000005</v>
      </c>
      <c r="G172" s="219">
        <v>6996.3500000000013</v>
      </c>
      <c r="H172" s="219">
        <v>6944.2000000000007</v>
      </c>
      <c r="I172" s="219">
        <v>6886.4000000000015</v>
      </c>
      <c r="J172" s="219">
        <v>7106.3000000000011</v>
      </c>
      <c r="K172" s="219">
        <v>7164.1</v>
      </c>
      <c r="L172" s="219">
        <v>7216.2500000000009</v>
      </c>
      <c r="M172" s="220">
        <v>7111.95</v>
      </c>
      <c r="N172" s="220">
        <v>7002</v>
      </c>
      <c r="O172" s="220">
        <v>1476600</v>
      </c>
      <c r="P172" s="221">
        <v>-6.9389298544148229E-2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2236.25</v>
      </c>
      <c r="F173" s="217">
        <v>2241.5499999999997</v>
      </c>
      <c r="G173" s="219">
        <v>2224.6999999999994</v>
      </c>
      <c r="H173" s="219">
        <v>2213.1499999999996</v>
      </c>
      <c r="I173" s="219">
        <v>2196.2999999999993</v>
      </c>
      <c r="J173" s="219">
        <v>2253.0999999999995</v>
      </c>
      <c r="K173" s="219">
        <v>2269.9499999999998</v>
      </c>
      <c r="L173" s="219">
        <v>2281.4999999999995</v>
      </c>
      <c r="M173" s="220">
        <v>2258.4</v>
      </c>
      <c r="N173" s="220">
        <v>2230</v>
      </c>
      <c r="O173" s="220">
        <v>4459125</v>
      </c>
      <c r="P173" s="221">
        <v>-0.15336418654325382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2316.65</v>
      </c>
      <c r="F174" s="217">
        <v>2341.25</v>
      </c>
      <c r="G174" s="219">
        <v>2284</v>
      </c>
      <c r="H174" s="219">
        <v>2251.35</v>
      </c>
      <c r="I174" s="219">
        <v>2194.1</v>
      </c>
      <c r="J174" s="219">
        <v>2373.9</v>
      </c>
      <c r="K174" s="219">
        <v>2431.15</v>
      </c>
      <c r="L174" s="219">
        <v>2463.8000000000002</v>
      </c>
      <c r="M174" s="220">
        <v>2398.5</v>
      </c>
      <c r="N174" s="220">
        <v>2308.6</v>
      </c>
      <c r="O174" s="220">
        <v>6270900</v>
      </c>
      <c r="P174" s="221">
        <v>-4.7352110108467779E-2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1468.85</v>
      </c>
      <c r="F175" s="217">
        <v>1473.5333333333335</v>
      </c>
      <c r="G175" s="219">
        <v>1457.366666666667</v>
      </c>
      <c r="H175" s="219">
        <v>1445.8833333333334</v>
      </c>
      <c r="I175" s="219">
        <v>1429.7166666666669</v>
      </c>
      <c r="J175" s="219">
        <v>1485.0166666666671</v>
      </c>
      <c r="K175" s="219">
        <v>1501.1833333333336</v>
      </c>
      <c r="L175" s="219">
        <v>1512.6666666666672</v>
      </c>
      <c r="M175" s="220">
        <v>1489.7</v>
      </c>
      <c r="N175" s="220">
        <v>1462.05</v>
      </c>
      <c r="O175" s="220">
        <v>17128650</v>
      </c>
      <c r="P175" s="221">
        <v>-0.11324720505897914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666.7</v>
      </c>
      <c r="F176" s="217">
        <v>663.95</v>
      </c>
      <c r="G176" s="219">
        <v>655.80000000000007</v>
      </c>
      <c r="H176" s="219">
        <v>644.9</v>
      </c>
      <c r="I176" s="219">
        <v>636.75</v>
      </c>
      <c r="J176" s="219">
        <v>674.85000000000014</v>
      </c>
      <c r="K176" s="219">
        <v>683.00000000000023</v>
      </c>
      <c r="L176" s="219">
        <v>693.9000000000002</v>
      </c>
      <c r="M176" s="220">
        <v>672.1</v>
      </c>
      <c r="N176" s="220">
        <v>653.04999999999995</v>
      </c>
      <c r="O176" s="220">
        <v>4554000</v>
      </c>
      <c r="P176" s="221">
        <v>-0.47969151670951155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679.85</v>
      </c>
      <c r="F177" s="217">
        <v>683.66666666666663</v>
      </c>
      <c r="G177" s="219">
        <v>672.58333333333326</v>
      </c>
      <c r="H177" s="219">
        <v>665.31666666666661</v>
      </c>
      <c r="I177" s="219">
        <v>654.23333333333323</v>
      </c>
      <c r="J177" s="219">
        <v>690.93333333333328</v>
      </c>
      <c r="K177" s="219">
        <v>702.01666666666654</v>
      </c>
      <c r="L177" s="219">
        <v>709.2833333333333</v>
      </c>
      <c r="M177" s="220">
        <v>694.75</v>
      </c>
      <c r="N177" s="220">
        <v>676.4</v>
      </c>
      <c r="O177" s="220">
        <v>5108000</v>
      </c>
      <c r="P177" s="221">
        <v>-0.1003874603733709</v>
      </c>
    </row>
    <row r="178" spans="1:16" ht="12.75" customHeight="1">
      <c r="A178" s="213">
        <v>168</v>
      </c>
      <c r="B178" s="225" t="s">
        <v>846</v>
      </c>
      <c r="C178" s="224" t="s">
        <v>218</v>
      </c>
      <c r="D178" s="218">
        <v>45470</v>
      </c>
      <c r="E178" s="217">
        <v>1034.3</v>
      </c>
      <c r="F178" s="217">
        <v>1043.3</v>
      </c>
      <c r="G178" s="219">
        <v>1019.75</v>
      </c>
      <c r="H178" s="219">
        <v>1005.2</v>
      </c>
      <c r="I178" s="219">
        <v>981.65000000000009</v>
      </c>
      <c r="J178" s="219">
        <v>1057.8499999999999</v>
      </c>
      <c r="K178" s="219">
        <v>1081.3999999999996</v>
      </c>
      <c r="L178" s="219">
        <v>1095.9499999999998</v>
      </c>
      <c r="M178" s="220">
        <v>1066.8499999999999</v>
      </c>
      <c r="N178" s="220">
        <v>1028.75</v>
      </c>
      <c r="O178" s="220">
        <v>9365400</v>
      </c>
      <c r="P178" s="221">
        <v>-0.10824823252160251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1762.5</v>
      </c>
      <c r="F179" s="217">
        <v>1774.3666666666668</v>
      </c>
      <c r="G179" s="219">
        <v>1744.6333333333337</v>
      </c>
      <c r="H179" s="219">
        <v>1726.7666666666669</v>
      </c>
      <c r="I179" s="219">
        <v>1697.0333333333338</v>
      </c>
      <c r="J179" s="219">
        <v>1792.2333333333336</v>
      </c>
      <c r="K179" s="219">
        <v>1821.9666666666667</v>
      </c>
      <c r="L179" s="219">
        <v>1839.8333333333335</v>
      </c>
      <c r="M179" s="220">
        <v>1804.1</v>
      </c>
      <c r="N179" s="220">
        <v>1756.5</v>
      </c>
      <c r="O179" s="220">
        <v>6008000</v>
      </c>
      <c r="P179" s="221">
        <v>-8.9352027283061769E-2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1073.25</v>
      </c>
      <c r="F180" s="217">
        <v>1071.3500000000001</v>
      </c>
      <c r="G180" s="219">
        <v>1062.9500000000003</v>
      </c>
      <c r="H180" s="219">
        <v>1052.6500000000001</v>
      </c>
      <c r="I180" s="219">
        <v>1044.2500000000002</v>
      </c>
      <c r="J180" s="219">
        <v>1081.6500000000003</v>
      </c>
      <c r="K180" s="219">
        <v>1090.0500000000004</v>
      </c>
      <c r="L180" s="219">
        <v>1100.3500000000004</v>
      </c>
      <c r="M180" s="220">
        <v>1079.75</v>
      </c>
      <c r="N180" s="220">
        <v>1061.05</v>
      </c>
      <c r="O180" s="220">
        <v>11813400</v>
      </c>
      <c r="P180" s="221">
        <v>-5.3606835141858031E-2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924.75</v>
      </c>
      <c r="F181" s="217">
        <v>933.01666666666677</v>
      </c>
      <c r="G181" s="219">
        <v>914.38333333333355</v>
      </c>
      <c r="H181" s="219">
        <v>904.01666666666677</v>
      </c>
      <c r="I181" s="219">
        <v>885.38333333333355</v>
      </c>
      <c r="J181" s="219">
        <v>943.38333333333355</v>
      </c>
      <c r="K181" s="219">
        <v>962.01666666666677</v>
      </c>
      <c r="L181" s="219">
        <v>972.38333333333355</v>
      </c>
      <c r="M181" s="220">
        <v>951.65</v>
      </c>
      <c r="N181" s="220">
        <v>922.65</v>
      </c>
      <c r="O181" s="220">
        <v>77775175</v>
      </c>
      <c r="P181" s="221">
        <v>-6.5593057230869778E-2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428.75</v>
      </c>
      <c r="F182" s="217">
        <v>430.59999999999997</v>
      </c>
      <c r="G182" s="219">
        <v>424.44999999999993</v>
      </c>
      <c r="H182" s="219">
        <v>420.15</v>
      </c>
      <c r="I182" s="219">
        <v>413.99999999999994</v>
      </c>
      <c r="J182" s="219">
        <v>434.89999999999992</v>
      </c>
      <c r="K182" s="219">
        <v>441.0499999999999</v>
      </c>
      <c r="L182" s="219">
        <v>445.34999999999991</v>
      </c>
      <c r="M182" s="220">
        <v>436.75</v>
      </c>
      <c r="N182" s="220">
        <v>426.3</v>
      </c>
      <c r="O182" s="220">
        <v>78611850</v>
      </c>
      <c r="P182" s="221">
        <v>-0.12851327486605404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165.45</v>
      </c>
      <c r="F183" s="217">
        <v>168.29999999999998</v>
      </c>
      <c r="G183" s="219">
        <v>161.84999999999997</v>
      </c>
      <c r="H183" s="219">
        <v>158.24999999999997</v>
      </c>
      <c r="I183" s="219">
        <v>151.79999999999995</v>
      </c>
      <c r="J183" s="219">
        <v>171.89999999999998</v>
      </c>
      <c r="K183" s="219">
        <v>178.34999999999997</v>
      </c>
      <c r="L183" s="219">
        <v>181.95</v>
      </c>
      <c r="M183" s="220">
        <v>174.75</v>
      </c>
      <c r="N183" s="220">
        <v>164.7</v>
      </c>
      <c r="O183" s="220">
        <v>242176000</v>
      </c>
      <c r="P183" s="221">
        <v>-0.16677074463052322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3761.65</v>
      </c>
      <c r="F184" s="217">
        <v>3779.15</v>
      </c>
      <c r="G184" s="219">
        <v>3730.5</v>
      </c>
      <c r="H184" s="219">
        <v>3699.35</v>
      </c>
      <c r="I184" s="219">
        <v>3650.7</v>
      </c>
      <c r="J184" s="219">
        <v>3810.3</v>
      </c>
      <c r="K184" s="219">
        <v>3858.9500000000007</v>
      </c>
      <c r="L184" s="219">
        <v>3890.1000000000004</v>
      </c>
      <c r="M184" s="220">
        <v>3827.8</v>
      </c>
      <c r="N184" s="220">
        <v>3748</v>
      </c>
      <c r="O184" s="220">
        <v>15651825</v>
      </c>
      <c r="P184" s="221">
        <v>2.6344110129590602E-3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1247.4000000000001</v>
      </c>
      <c r="F185" s="217">
        <v>1262.3999999999999</v>
      </c>
      <c r="G185" s="219">
        <v>1227.5499999999997</v>
      </c>
      <c r="H185" s="219">
        <v>1207.6999999999998</v>
      </c>
      <c r="I185" s="219">
        <v>1172.8499999999997</v>
      </c>
      <c r="J185" s="219">
        <v>1282.2499999999998</v>
      </c>
      <c r="K185" s="219">
        <v>1317.0999999999997</v>
      </c>
      <c r="L185" s="219">
        <v>1336.9499999999998</v>
      </c>
      <c r="M185" s="220">
        <v>1297.25</v>
      </c>
      <c r="N185" s="220">
        <v>1242.55</v>
      </c>
      <c r="O185" s="220">
        <v>17048400</v>
      </c>
      <c r="P185" s="221">
        <v>1.6164795079035836E-2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3292.8</v>
      </c>
      <c r="F186" s="217">
        <v>3323.1833333333329</v>
      </c>
      <c r="G186" s="219">
        <v>3250.3166666666657</v>
      </c>
      <c r="H186" s="219">
        <v>3207.8333333333326</v>
      </c>
      <c r="I186" s="219">
        <v>3134.9666666666653</v>
      </c>
      <c r="J186" s="219">
        <v>3365.6666666666661</v>
      </c>
      <c r="K186" s="219">
        <v>3438.5333333333338</v>
      </c>
      <c r="L186" s="219">
        <v>3481.0166666666664</v>
      </c>
      <c r="M186" s="220">
        <v>3396.05</v>
      </c>
      <c r="N186" s="220">
        <v>3280.7</v>
      </c>
      <c r="O186" s="220">
        <v>7513625</v>
      </c>
      <c r="P186" s="221">
        <v>-5.0824600963876733E-2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2675.6</v>
      </c>
      <c r="F187" s="217">
        <v>2697.7166666666667</v>
      </c>
      <c r="G187" s="219">
        <v>2645.8833333333332</v>
      </c>
      <c r="H187" s="219">
        <v>2616.1666666666665</v>
      </c>
      <c r="I187" s="219">
        <v>2564.333333333333</v>
      </c>
      <c r="J187" s="219">
        <v>2727.4333333333334</v>
      </c>
      <c r="K187" s="219">
        <v>2779.2666666666664</v>
      </c>
      <c r="L187" s="219">
        <v>2808.9833333333336</v>
      </c>
      <c r="M187" s="220">
        <v>2749.55</v>
      </c>
      <c r="N187" s="220">
        <v>2668</v>
      </c>
      <c r="O187" s="220">
        <v>1372250</v>
      </c>
      <c r="P187" s="221">
        <v>4.391582799634035E-3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4678.8500000000004</v>
      </c>
      <c r="F188" s="217">
        <v>4680.95</v>
      </c>
      <c r="G188" s="219">
        <v>4631.8999999999996</v>
      </c>
      <c r="H188" s="219">
        <v>4584.95</v>
      </c>
      <c r="I188" s="219">
        <v>4535.8999999999996</v>
      </c>
      <c r="J188" s="219">
        <v>4727.8999999999996</v>
      </c>
      <c r="K188" s="219">
        <v>4776.9500000000007</v>
      </c>
      <c r="L188" s="219">
        <v>4823.8999999999996</v>
      </c>
      <c r="M188" s="220">
        <v>4730</v>
      </c>
      <c r="N188" s="220">
        <v>4634</v>
      </c>
      <c r="O188" s="220">
        <v>3146800</v>
      </c>
      <c r="P188" s="221">
        <v>-5.6827718498980939E-2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2244.1999999999998</v>
      </c>
      <c r="F189" s="217">
        <v>2253.3833333333332</v>
      </c>
      <c r="G189" s="219">
        <v>2229.3166666666666</v>
      </c>
      <c r="H189" s="219">
        <v>2214.4333333333334</v>
      </c>
      <c r="I189" s="219">
        <v>2190.3666666666668</v>
      </c>
      <c r="J189" s="219">
        <v>2268.2666666666664</v>
      </c>
      <c r="K189" s="219">
        <v>2292.333333333333</v>
      </c>
      <c r="L189" s="219">
        <v>2307.2166666666662</v>
      </c>
      <c r="M189" s="220">
        <v>2277.4499999999998</v>
      </c>
      <c r="N189" s="220">
        <v>2238.5</v>
      </c>
      <c r="O189" s="220">
        <v>6016850</v>
      </c>
      <c r="P189" s="221">
        <v>-0.12348952225564676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1838.35</v>
      </c>
      <c r="F190" s="217">
        <v>1836.2333333333333</v>
      </c>
      <c r="G190" s="219">
        <v>1823.7166666666667</v>
      </c>
      <c r="H190" s="219">
        <v>1809.0833333333333</v>
      </c>
      <c r="I190" s="219">
        <v>1796.5666666666666</v>
      </c>
      <c r="J190" s="219">
        <v>1850.8666666666668</v>
      </c>
      <c r="K190" s="219">
        <v>1863.3833333333337</v>
      </c>
      <c r="L190" s="219">
        <v>1878.0166666666669</v>
      </c>
      <c r="M190" s="220">
        <v>1848.75</v>
      </c>
      <c r="N190" s="220">
        <v>1821.6</v>
      </c>
      <c r="O190" s="220">
        <v>1820400</v>
      </c>
      <c r="P190" s="221">
        <v>-0.23073022312373226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9924.75</v>
      </c>
      <c r="F191" s="217">
        <v>9971.7666666666664</v>
      </c>
      <c r="G191" s="219">
        <v>9835.7333333333336</v>
      </c>
      <c r="H191" s="219">
        <v>9746.7166666666672</v>
      </c>
      <c r="I191" s="219">
        <v>9610.6833333333343</v>
      </c>
      <c r="J191" s="219">
        <v>10060.783333333333</v>
      </c>
      <c r="K191" s="219">
        <v>10196.816666666666</v>
      </c>
      <c r="L191" s="219">
        <v>10285.833333333332</v>
      </c>
      <c r="M191" s="220">
        <v>10107.799999999999</v>
      </c>
      <c r="N191" s="220">
        <v>9882.75</v>
      </c>
      <c r="O191" s="220">
        <v>2055500</v>
      </c>
      <c r="P191" s="221">
        <v>-6.3212104639504149E-2</v>
      </c>
    </row>
    <row r="192" spans="1:16" ht="12.75" customHeight="1">
      <c r="A192" s="213">
        <v>182</v>
      </c>
      <c r="B192" s="225" t="s">
        <v>846</v>
      </c>
      <c r="C192" s="217" t="s">
        <v>232</v>
      </c>
      <c r="D192" s="218">
        <v>45470</v>
      </c>
      <c r="E192" s="217">
        <v>509.95</v>
      </c>
      <c r="F192" s="217">
        <v>513.1</v>
      </c>
      <c r="G192" s="219">
        <v>504.90000000000009</v>
      </c>
      <c r="H192" s="219">
        <v>499.85000000000008</v>
      </c>
      <c r="I192" s="219">
        <v>491.65000000000015</v>
      </c>
      <c r="J192" s="219">
        <v>518.15000000000009</v>
      </c>
      <c r="K192" s="219">
        <v>526.35000000000014</v>
      </c>
      <c r="L192" s="219">
        <v>531.4</v>
      </c>
      <c r="M192" s="220">
        <v>521.29999999999995</v>
      </c>
      <c r="N192" s="220">
        <v>508.05</v>
      </c>
      <c r="O192" s="220">
        <v>34547500</v>
      </c>
      <c r="P192" s="221">
        <v>-2.4340994199280416E-2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443.45</v>
      </c>
      <c r="F193" s="217">
        <v>448.09999999999997</v>
      </c>
      <c r="G193" s="219">
        <v>435.34999999999991</v>
      </c>
      <c r="H193" s="219">
        <v>427.24999999999994</v>
      </c>
      <c r="I193" s="219">
        <v>414.49999999999989</v>
      </c>
      <c r="J193" s="219">
        <v>456.19999999999993</v>
      </c>
      <c r="K193" s="219">
        <v>468.95000000000005</v>
      </c>
      <c r="L193" s="219">
        <v>477.04999999999995</v>
      </c>
      <c r="M193" s="220">
        <v>460.85</v>
      </c>
      <c r="N193" s="220">
        <v>440</v>
      </c>
      <c r="O193" s="220">
        <v>91128300</v>
      </c>
      <c r="P193" s="221">
        <v>-7.173816273457817E-2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1359.95</v>
      </c>
      <c r="F194" s="217">
        <v>1368.0666666666668</v>
      </c>
      <c r="G194" s="219">
        <v>1347.5333333333338</v>
      </c>
      <c r="H194" s="219">
        <v>1335.116666666667</v>
      </c>
      <c r="I194" s="219">
        <v>1314.5833333333339</v>
      </c>
      <c r="J194" s="219">
        <v>1380.4833333333336</v>
      </c>
      <c r="K194" s="219">
        <v>1401.0166666666669</v>
      </c>
      <c r="L194" s="219">
        <v>1413.4333333333334</v>
      </c>
      <c r="M194" s="220">
        <v>1388.6</v>
      </c>
      <c r="N194" s="220">
        <v>1355.65</v>
      </c>
      <c r="O194" s="220">
        <v>6231600</v>
      </c>
      <c r="P194" s="221">
        <v>-6.8937696100403401E-2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439.3</v>
      </c>
      <c r="F195" s="217">
        <v>443.31666666666666</v>
      </c>
      <c r="G195" s="219">
        <v>433.98333333333335</v>
      </c>
      <c r="H195" s="219">
        <v>428.66666666666669</v>
      </c>
      <c r="I195" s="219">
        <v>419.33333333333337</v>
      </c>
      <c r="J195" s="219">
        <v>448.63333333333333</v>
      </c>
      <c r="K195" s="219">
        <v>457.9666666666667</v>
      </c>
      <c r="L195" s="219">
        <v>463.2833333333333</v>
      </c>
      <c r="M195" s="220">
        <v>452.65</v>
      </c>
      <c r="N195" s="220">
        <v>438</v>
      </c>
      <c r="O195" s="220">
        <v>65263500</v>
      </c>
      <c r="P195" s="221">
        <v>-1.192260525957215E-2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153.44999999999999</v>
      </c>
      <c r="F196" s="217">
        <v>154.04999999999998</v>
      </c>
      <c r="G196" s="219">
        <v>150.39999999999998</v>
      </c>
      <c r="H196" s="219">
        <v>147.35</v>
      </c>
      <c r="I196" s="219">
        <v>143.69999999999999</v>
      </c>
      <c r="J196" s="219">
        <v>157.09999999999997</v>
      </c>
      <c r="K196" s="219">
        <v>160.75</v>
      </c>
      <c r="L196" s="219">
        <v>163.79999999999995</v>
      </c>
      <c r="M196" s="220">
        <v>157.69999999999999</v>
      </c>
      <c r="N196" s="220">
        <v>151</v>
      </c>
      <c r="O196" s="220">
        <v>131334000</v>
      </c>
      <c r="P196" s="221">
        <v>6.5339595551553789E-2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1032.6500000000001</v>
      </c>
      <c r="F197" s="217">
        <v>1039.0333333333333</v>
      </c>
      <c r="G197" s="219">
        <v>1022.4666666666667</v>
      </c>
      <c r="H197" s="219">
        <v>1012.2833333333333</v>
      </c>
      <c r="I197" s="219">
        <v>995.7166666666667</v>
      </c>
      <c r="J197" s="219">
        <v>1049.2166666666667</v>
      </c>
      <c r="K197" s="219">
        <v>1065.7833333333333</v>
      </c>
      <c r="L197" s="219">
        <v>1075.9666666666667</v>
      </c>
      <c r="M197" s="220">
        <v>1055.5999999999999</v>
      </c>
      <c r="N197" s="220">
        <v>1028.8499999999999</v>
      </c>
      <c r="O197" s="220">
        <v>11598300</v>
      </c>
      <c r="P197" s="221">
        <v>-4.1003125465098975E-2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437" t="s">
        <v>16</v>
      </c>
      <c r="B8" s="439"/>
      <c r="C8" s="442" t="s">
        <v>20</v>
      </c>
      <c r="D8" s="442" t="s">
        <v>21</v>
      </c>
      <c r="E8" s="434" t="s">
        <v>22</v>
      </c>
      <c r="F8" s="435"/>
      <c r="G8" s="436"/>
      <c r="H8" s="434" t="s">
        <v>23</v>
      </c>
      <c r="I8" s="435"/>
      <c r="J8" s="436"/>
      <c r="K8" s="26"/>
      <c r="L8" s="48"/>
      <c r="M8" s="48"/>
      <c r="N8" s="1"/>
      <c r="O8" s="1"/>
    </row>
    <row r="9" spans="1:15" ht="36" customHeight="1">
      <c r="A9" s="438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22488.65</v>
      </c>
      <c r="D10" s="34">
        <v>22537.133333333331</v>
      </c>
      <c r="E10" s="34">
        <v>22368.516666666663</v>
      </c>
      <c r="F10" s="34">
        <v>22248.383333333331</v>
      </c>
      <c r="G10" s="34">
        <v>22079.766666666663</v>
      </c>
      <c r="H10" s="34">
        <v>22657.266666666663</v>
      </c>
      <c r="I10" s="34">
        <v>22825.883333333331</v>
      </c>
      <c r="J10" s="34">
        <v>22946.016666666663</v>
      </c>
      <c r="K10" s="34">
        <v>22705.75</v>
      </c>
      <c r="L10" s="34">
        <v>22417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48682.35</v>
      </c>
      <c r="D11" s="34">
        <v>48680.183333333327</v>
      </c>
      <c r="E11" s="34">
        <v>48315.766666666656</v>
      </c>
      <c r="F11" s="34">
        <v>47949.183333333327</v>
      </c>
      <c r="G11" s="34">
        <v>47584.766666666656</v>
      </c>
      <c r="H11" s="34">
        <v>49046.766666666656</v>
      </c>
      <c r="I11" s="34">
        <v>49411.183333333327</v>
      </c>
      <c r="J11" s="34">
        <v>49777.766666666656</v>
      </c>
      <c r="K11" s="34">
        <v>49044.6</v>
      </c>
      <c r="L11" s="34">
        <v>48313.599999999999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6513.65</v>
      </c>
      <c r="D12" s="36">
        <v>6544.0999999999995</v>
      </c>
      <c r="E12" s="36">
        <v>6454.2499999999991</v>
      </c>
      <c r="F12" s="36">
        <v>6394.8499999999995</v>
      </c>
      <c r="G12" s="36">
        <v>6304.9999999999991</v>
      </c>
      <c r="H12" s="36">
        <v>6603.4999999999991</v>
      </c>
      <c r="I12" s="36">
        <v>6693.3499999999995</v>
      </c>
      <c r="J12" s="36">
        <v>6752.7499999999991</v>
      </c>
      <c r="K12" s="36">
        <v>6633.95</v>
      </c>
      <c r="L12" s="36">
        <v>6484.7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8623.0499999999993</v>
      </c>
      <c r="D13" s="36">
        <v>8645.1833333333343</v>
      </c>
      <c r="E13" s="36">
        <v>8568.5166666666682</v>
      </c>
      <c r="F13" s="36">
        <v>8513.9833333333336</v>
      </c>
      <c r="G13" s="36">
        <v>8437.3166666666675</v>
      </c>
      <c r="H13" s="36">
        <v>8699.716666666669</v>
      </c>
      <c r="I13" s="36">
        <v>8776.3833333333332</v>
      </c>
      <c r="J13" s="36">
        <v>8830.9166666666697</v>
      </c>
      <c r="K13" s="36">
        <v>8721.85</v>
      </c>
      <c r="L13" s="36">
        <v>8590.65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32806.75</v>
      </c>
      <c r="D14" s="36">
        <v>32975.116666666669</v>
      </c>
      <c r="E14" s="36">
        <v>32516.983333333337</v>
      </c>
      <c r="F14" s="36">
        <v>32227.216666666667</v>
      </c>
      <c r="G14" s="36">
        <v>31769.083333333336</v>
      </c>
      <c r="H14" s="36">
        <v>33264.883333333339</v>
      </c>
      <c r="I14" s="36">
        <v>33723.01666666667</v>
      </c>
      <c r="J14" s="36">
        <v>34012.78333333334</v>
      </c>
      <c r="K14" s="36">
        <v>33433.25</v>
      </c>
      <c r="L14" s="36">
        <v>32685.35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10440.549999999999</v>
      </c>
      <c r="D15" s="36">
        <v>10492.216666666667</v>
      </c>
      <c r="E15" s="36">
        <v>10347.933333333334</v>
      </c>
      <c r="F15" s="36">
        <v>10255.316666666668</v>
      </c>
      <c r="G15" s="36">
        <v>10111.033333333335</v>
      </c>
      <c r="H15" s="36">
        <v>10584.833333333334</v>
      </c>
      <c r="I15" s="36">
        <v>10729.116666666667</v>
      </c>
      <c r="J15" s="36">
        <v>10821.733333333334</v>
      </c>
      <c r="K15" s="36">
        <v>10636.5</v>
      </c>
      <c r="L15" s="36">
        <v>10399.6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14390.85</v>
      </c>
      <c r="D16" s="36">
        <v>14461.233333333332</v>
      </c>
      <c r="E16" s="36">
        <v>14288.216666666664</v>
      </c>
      <c r="F16" s="36">
        <v>14185.583333333332</v>
      </c>
      <c r="G16" s="36">
        <v>14012.566666666664</v>
      </c>
      <c r="H16" s="36">
        <v>14563.866666666663</v>
      </c>
      <c r="I16" s="36">
        <v>14736.88333333333</v>
      </c>
      <c r="J16" s="36">
        <v>14839.516666666663</v>
      </c>
      <c r="K16" s="36">
        <v>14634.25</v>
      </c>
      <c r="L16" s="36">
        <v>14358.6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8264.65</v>
      </c>
      <c r="D17" s="36">
        <v>8221.8166666666657</v>
      </c>
      <c r="E17" s="36">
        <v>8151.9833333333318</v>
      </c>
      <c r="F17" s="36">
        <v>8039.3166666666657</v>
      </c>
      <c r="G17" s="36">
        <v>7969.4833333333318</v>
      </c>
      <c r="H17" s="36">
        <v>8334.4833333333318</v>
      </c>
      <c r="I17" s="36">
        <v>8404.3166666666675</v>
      </c>
      <c r="J17" s="36">
        <v>8516.9833333333318</v>
      </c>
      <c r="K17" s="31">
        <v>8291.65</v>
      </c>
      <c r="L17" s="31">
        <v>8109.15</v>
      </c>
      <c r="M17" s="31">
        <v>3.1997599999999999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2496.9499999999998</v>
      </c>
      <c r="D18" s="36">
        <v>2509</v>
      </c>
      <c r="E18" s="36">
        <v>2473</v>
      </c>
      <c r="F18" s="36">
        <v>2449.0500000000002</v>
      </c>
      <c r="G18" s="36">
        <v>2413.0500000000002</v>
      </c>
      <c r="H18" s="36">
        <v>2532.9499999999998</v>
      </c>
      <c r="I18" s="36">
        <v>2568.9499999999998</v>
      </c>
      <c r="J18" s="36">
        <v>2592.8999999999996</v>
      </c>
      <c r="K18" s="31">
        <v>2545</v>
      </c>
      <c r="L18" s="31">
        <v>2485.0500000000002</v>
      </c>
      <c r="M18" s="31">
        <v>2.4152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1533.25</v>
      </c>
      <c r="D19" s="36">
        <v>1558.0666666666666</v>
      </c>
      <c r="E19" s="36">
        <v>1500.1833333333332</v>
      </c>
      <c r="F19" s="36">
        <v>1467.1166666666666</v>
      </c>
      <c r="G19" s="36">
        <v>1409.2333333333331</v>
      </c>
      <c r="H19" s="36">
        <v>1591.1333333333332</v>
      </c>
      <c r="I19" s="36">
        <v>1649.0166666666664</v>
      </c>
      <c r="J19" s="36">
        <v>1682.0833333333333</v>
      </c>
      <c r="K19" s="31">
        <v>1615.95</v>
      </c>
      <c r="L19" s="31">
        <v>1525</v>
      </c>
      <c r="M19" s="31">
        <v>4.7764499999999996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638.6</v>
      </c>
      <c r="D20" s="36">
        <v>643.01666666666677</v>
      </c>
      <c r="E20" s="36">
        <v>631.68333333333351</v>
      </c>
      <c r="F20" s="36">
        <v>624.76666666666677</v>
      </c>
      <c r="G20" s="36">
        <v>613.43333333333351</v>
      </c>
      <c r="H20" s="36">
        <v>649.93333333333351</v>
      </c>
      <c r="I20" s="36">
        <v>661.26666666666677</v>
      </c>
      <c r="J20" s="36">
        <v>668.18333333333351</v>
      </c>
      <c r="K20" s="31">
        <v>654.35</v>
      </c>
      <c r="L20" s="31">
        <v>636.1</v>
      </c>
      <c r="M20" s="31">
        <v>39.713320000000003</v>
      </c>
      <c r="N20" s="1"/>
      <c r="O20" s="1"/>
    </row>
    <row r="21" spans="1:15" ht="12.75" customHeight="1">
      <c r="A21" s="51">
        <v>12</v>
      </c>
      <c r="B21" s="53" t="s">
        <v>827</v>
      </c>
      <c r="C21" s="31">
        <v>1099.55</v>
      </c>
      <c r="D21" s="36">
        <v>1095.9666666666665</v>
      </c>
      <c r="E21" s="36">
        <v>1084.7833333333328</v>
      </c>
      <c r="F21" s="36">
        <v>1070.0166666666664</v>
      </c>
      <c r="G21" s="36">
        <v>1058.8333333333328</v>
      </c>
      <c r="H21" s="36">
        <v>1110.7333333333329</v>
      </c>
      <c r="I21" s="36">
        <v>1121.9166666666667</v>
      </c>
      <c r="J21" s="36">
        <v>1136.6833333333329</v>
      </c>
      <c r="K21" s="31">
        <v>1107.1500000000001</v>
      </c>
      <c r="L21" s="31">
        <v>1081.2</v>
      </c>
      <c r="M21" s="31">
        <v>40.296500000000002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3194.25</v>
      </c>
      <c r="D22" s="36">
        <v>3214.35</v>
      </c>
      <c r="E22" s="36">
        <v>3154.3999999999996</v>
      </c>
      <c r="F22" s="36">
        <v>3114.5499999999997</v>
      </c>
      <c r="G22" s="36">
        <v>3054.5999999999995</v>
      </c>
      <c r="H22" s="36">
        <v>3254.2</v>
      </c>
      <c r="I22" s="36">
        <v>3314.1499999999996</v>
      </c>
      <c r="J22" s="36">
        <v>3354</v>
      </c>
      <c r="K22" s="31">
        <v>3274.3</v>
      </c>
      <c r="L22" s="31">
        <v>3174.5</v>
      </c>
      <c r="M22" s="31">
        <v>19.902080000000002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1874.9</v>
      </c>
      <c r="D23" s="36">
        <v>1869.7666666666664</v>
      </c>
      <c r="E23" s="36">
        <v>1845.2333333333329</v>
      </c>
      <c r="F23" s="36">
        <v>1815.5666666666664</v>
      </c>
      <c r="G23" s="36">
        <v>1791.0333333333328</v>
      </c>
      <c r="H23" s="36">
        <v>1899.4333333333329</v>
      </c>
      <c r="I23" s="36">
        <v>1923.9666666666667</v>
      </c>
      <c r="J23" s="36">
        <v>1953.633333333333</v>
      </c>
      <c r="K23" s="31">
        <v>1894.3</v>
      </c>
      <c r="L23" s="31">
        <v>1840.1</v>
      </c>
      <c r="M23" s="31">
        <v>6.6844999999999999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1383.5</v>
      </c>
      <c r="D24" s="36">
        <v>1390.2666666666667</v>
      </c>
      <c r="E24" s="36">
        <v>1366.8833333333332</v>
      </c>
      <c r="F24" s="36">
        <v>1350.2666666666667</v>
      </c>
      <c r="G24" s="36">
        <v>1326.8833333333332</v>
      </c>
      <c r="H24" s="36">
        <v>1406.8833333333332</v>
      </c>
      <c r="I24" s="36">
        <v>1430.2666666666669</v>
      </c>
      <c r="J24" s="36">
        <v>1446.8833333333332</v>
      </c>
      <c r="K24" s="31">
        <v>1413.65</v>
      </c>
      <c r="L24" s="31">
        <v>1373.65</v>
      </c>
      <c r="M24" s="31">
        <v>34.776609999999998</v>
      </c>
      <c r="N24" s="1"/>
      <c r="O24" s="1"/>
    </row>
    <row r="25" spans="1:15" ht="12.75" customHeight="1">
      <c r="A25" s="51">
        <v>16</v>
      </c>
      <c r="B25" s="53" t="s">
        <v>790</v>
      </c>
      <c r="C25" s="31">
        <v>698.4</v>
      </c>
      <c r="D25" s="36">
        <v>694.46666666666658</v>
      </c>
      <c r="E25" s="36">
        <v>679.48333333333312</v>
      </c>
      <c r="F25" s="36">
        <v>660.56666666666649</v>
      </c>
      <c r="G25" s="36">
        <v>645.58333333333303</v>
      </c>
      <c r="H25" s="36">
        <v>713.38333333333321</v>
      </c>
      <c r="I25" s="36">
        <v>728.36666666666656</v>
      </c>
      <c r="J25" s="36">
        <v>747.2833333333333</v>
      </c>
      <c r="K25" s="31">
        <v>709.45</v>
      </c>
      <c r="L25" s="31">
        <v>675.55</v>
      </c>
      <c r="M25" s="31">
        <v>81.550979999999996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955.2</v>
      </c>
      <c r="D26" s="36">
        <v>955.75</v>
      </c>
      <c r="E26" s="36">
        <v>945.5</v>
      </c>
      <c r="F26" s="36">
        <v>935.8</v>
      </c>
      <c r="G26" s="36">
        <v>925.55</v>
      </c>
      <c r="H26" s="36">
        <v>965.45</v>
      </c>
      <c r="I26" s="36">
        <v>975.7</v>
      </c>
      <c r="J26" s="36">
        <v>985.40000000000009</v>
      </c>
      <c r="K26" s="31">
        <v>966</v>
      </c>
      <c r="L26" s="31">
        <v>946.05</v>
      </c>
      <c r="M26" s="31">
        <v>10.22831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344.5</v>
      </c>
      <c r="D27" s="36">
        <v>346.75</v>
      </c>
      <c r="E27" s="36">
        <v>340.8</v>
      </c>
      <c r="F27" s="36">
        <v>337.1</v>
      </c>
      <c r="G27" s="36">
        <v>331.15000000000003</v>
      </c>
      <c r="H27" s="36">
        <v>350.45</v>
      </c>
      <c r="I27" s="36">
        <v>356.40000000000003</v>
      </c>
      <c r="J27" s="36">
        <v>360.09999999999997</v>
      </c>
      <c r="K27" s="31">
        <v>352.7</v>
      </c>
      <c r="L27" s="31">
        <v>343.05</v>
      </c>
      <c r="M27" s="31">
        <v>24.997679999999999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221.3</v>
      </c>
      <c r="D28" s="36">
        <v>222.75</v>
      </c>
      <c r="E28" s="36">
        <v>218.8</v>
      </c>
      <c r="F28" s="36">
        <v>216.3</v>
      </c>
      <c r="G28" s="36">
        <v>212.35000000000002</v>
      </c>
      <c r="H28" s="36">
        <v>225.25</v>
      </c>
      <c r="I28" s="36">
        <v>229.2</v>
      </c>
      <c r="J28" s="36">
        <v>231.7</v>
      </c>
      <c r="K28" s="31">
        <v>226.7</v>
      </c>
      <c r="L28" s="31">
        <v>220.25</v>
      </c>
      <c r="M28" s="31">
        <v>46.943429999999999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292.64999999999998</v>
      </c>
      <c r="D29" s="36">
        <v>295.31666666666666</v>
      </c>
      <c r="E29" s="36">
        <v>286.38333333333333</v>
      </c>
      <c r="F29" s="36">
        <v>280.11666666666667</v>
      </c>
      <c r="G29" s="36">
        <v>271.18333333333334</v>
      </c>
      <c r="H29" s="36">
        <v>301.58333333333331</v>
      </c>
      <c r="I29" s="36">
        <v>310.51666666666659</v>
      </c>
      <c r="J29" s="36">
        <v>316.7833333333333</v>
      </c>
      <c r="K29" s="31">
        <v>304.25</v>
      </c>
      <c r="L29" s="31">
        <v>289.05</v>
      </c>
      <c r="M29" s="31">
        <v>139.2895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4946.8</v>
      </c>
      <c r="D30" s="36">
        <v>4997.1333333333332</v>
      </c>
      <c r="E30" s="36">
        <v>4844.2666666666664</v>
      </c>
      <c r="F30" s="36">
        <v>4741.7333333333336</v>
      </c>
      <c r="G30" s="36">
        <v>4588.8666666666668</v>
      </c>
      <c r="H30" s="36">
        <v>5099.6666666666661</v>
      </c>
      <c r="I30" s="36">
        <v>5252.5333333333328</v>
      </c>
      <c r="J30" s="36">
        <v>5355.0666666666657</v>
      </c>
      <c r="K30" s="31">
        <v>5150</v>
      </c>
      <c r="L30" s="31">
        <v>4894.6000000000004</v>
      </c>
      <c r="M30" s="31">
        <v>14.905570000000001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619.15</v>
      </c>
      <c r="D31" s="36">
        <v>622.15</v>
      </c>
      <c r="E31" s="36">
        <v>613.34999999999991</v>
      </c>
      <c r="F31" s="36">
        <v>607.54999999999995</v>
      </c>
      <c r="G31" s="36">
        <v>598.74999999999989</v>
      </c>
      <c r="H31" s="36">
        <v>627.94999999999993</v>
      </c>
      <c r="I31" s="36">
        <v>636.74999999999989</v>
      </c>
      <c r="J31" s="36">
        <v>642.54999999999995</v>
      </c>
      <c r="K31" s="31">
        <v>630.95000000000005</v>
      </c>
      <c r="L31" s="31">
        <v>616.35</v>
      </c>
      <c r="M31" s="31">
        <v>24.854810000000001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5766.45</v>
      </c>
      <c r="D32" s="36">
        <v>5806.0666666666666</v>
      </c>
      <c r="E32" s="36">
        <v>5710.3833333333332</v>
      </c>
      <c r="F32" s="36">
        <v>5654.3166666666666</v>
      </c>
      <c r="G32" s="36">
        <v>5558.6333333333332</v>
      </c>
      <c r="H32" s="36">
        <v>5862.1333333333332</v>
      </c>
      <c r="I32" s="36">
        <v>5957.8166666666657</v>
      </c>
      <c r="J32" s="36">
        <v>6013.8833333333332</v>
      </c>
      <c r="K32" s="31">
        <v>5901.75</v>
      </c>
      <c r="L32" s="31">
        <v>5750</v>
      </c>
      <c r="M32" s="31">
        <v>6.4354899999999997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465.75</v>
      </c>
      <c r="D33" s="36">
        <v>468.7833333333333</v>
      </c>
      <c r="E33" s="36">
        <v>459.96666666666658</v>
      </c>
      <c r="F33" s="36">
        <v>454.18333333333328</v>
      </c>
      <c r="G33" s="36">
        <v>445.36666666666656</v>
      </c>
      <c r="H33" s="36">
        <v>474.56666666666661</v>
      </c>
      <c r="I33" s="36">
        <v>483.38333333333333</v>
      </c>
      <c r="J33" s="36">
        <v>489.16666666666663</v>
      </c>
      <c r="K33" s="31">
        <v>477.6</v>
      </c>
      <c r="L33" s="31">
        <v>463</v>
      </c>
      <c r="M33" s="31">
        <v>40.527679999999997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219.75</v>
      </c>
      <c r="D34" s="36">
        <v>220.51666666666665</v>
      </c>
      <c r="E34" s="36">
        <v>217.5333333333333</v>
      </c>
      <c r="F34" s="36">
        <v>215.31666666666666</v>
      </c>
      <c r="G34" s="36">
        <v>212.33333333333331</v>
      </c>
      <c r="H34" s="36">
        <v>222.73333333333329</v>
      </c>
      <c r="I34" s="36">
        <v>225.71666666666664</v>
      </c>
      <c r="J34" s="36">
        <v>227.93333333333328</v>
      </c>
      <c r="K34" s="31">
        <v>223.5</v>
      </c>
      <c r="L34" s="31">
        <v>218.3</v>
      </c>
      <c r="M34" s="31">
        <v>101.63073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2883.7</v>
      </c>
      <c r="D35" s="36">
        <v>2889.85</v>
      </c>
      <c r="E35" s="36">
        <v>2868.85</v>
      </c>
      <c r="F35" s="36">
        <v>2854</v>
      </c>
      <c r="G35" s="36">
        <v>2833</v>
      </c>
      <c r="H35" s="36">
        <v>2904.7</v>
      </c>
      <c r="I35" s="36">
        <v>2925.7</v>
      </c>
      <c r="J35" s="36">
        <v>2940.5499999999997</v>
      </c>
      <c r="K35" s="31">
        <v>2910.85</v>
      </c>
      <c r="L35" s="31">
        <v>2875</v>
      </c>
      <c r="M35" s="31">
        <v>13.44426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2101.5500000000002</v>
      </c>
      <c r="D36" s="36">
        <v>2104.3666666666668</v>
      </c>
      <c r="E36" s="36">
        <v>2085.7333333333336</v>
      </c>
      <c r="F36" s="36">
        <v>2069.916666666667</v>
      </c>
      <c r="G36" s="36">
        <v>2051.2833333333338</v>
      </c>
      <c r="H36" s="36">
        <v>2120.1833333333334</v>
      </c>
      <c r="I36" s="36">
        <v>2138.8166666666666</v>
      </c>
      <c r="J36" s="36">
        <v>2154.6333333333332</v>
      </c>
      <c r="K36" s="31">
        <v>2123</v>
      </c>
      <c r="L36" s="31">
        <v>2088.5500000000002</v>
      </c>
      <c r="M36" s="31">
        <v>3.2533799999999999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1200.5</v>
      </c>
      <c r="D37" s="36">
        <v>1207.7333333333333</v>
      </c>
      <c r="E37" s="36">
        <v>1189.6666666666667</v>
      </c>
      <c r="F37" s="36">
        <v>1178.8333333333335</v>
      </c>
      <c r="G37" s="36">
        <v>1160.7666666666669</v>
      </c>
      <c r="H37" s="36">
        <v>1218.5666666666666</v>
      </c>
      <c r="I37" s="36">
        <v>1236.6333333333332</v>
      </c>
      <c r="J37" s="36">
        <v>1247.4666666666665</v>
      </c>
      <c r="K37" s="31">
        <v>1225.8</v>
      </c>
      <c r="L37" s="31">
        <v>1196.9000000000001</v>
      </c>
      <c r="M37" s="31">
        <v>9.1373200000000008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4444.95</v>
      </c>
      <c r="D38" s="36">
        <v>4450.7333333333336</v>
      </c>
      <c r="E38" s="36">
        <v>4404.2166666666672</v>
      </c>
      <c r="F38" s="36">
        <v>4363.4833333333336</v>
      </c>
      <c r="G38" s="36">
        <v>4316.9666666666672</v>
      </c>
      <c r="H38" s="36">
        <v>4491.4666666666672</v>
      </c>
      <c r="I38" s="36">
        <v>4537.9833333333336</v>
      </c>
      <c r="J38" s="36">
        <v>4578.7166666666672</v>
      </c>
      <c r="K38" s="31">
        <v>4497.25</v>
      </c>
      <c r="L38" s="31">
        <v>4410</v>
      </c>
      <c r="M38" s="31">
        <v>1.41706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1167.95</v>
      </c>
      <c r="D39" s="36">
        <v>1167.5833333333333</v>
      </c>
      <c r="E39" s="36">
        <v>1155.3666666666666</v>
      </c>
      <c r="F39" s="36">
        <v>1142.7833333333333</v>
      </c>
      <c r="G39" s="36">
        <v>1130.5666666666666</v>
      </c>
      <c r="H39" s="36">
        <v>1180.1666666666665</v>
      </c>
      <c r="I39" s="36">
        <v>1192.3833333333332</v>
      </c>
      <c r="J39" s="36">
        <v>1204.9666666666665</v>
      </c>
      <c r="K39" s="31">
        <v>1179.8</v>
      </c>
      <c r="L39" s="31">
        <v>1155</v>
      </c>
      <c r="M39" s="31">
        <v>72.32217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8968.5</v>
      </c>
      <c r="D40" s="36">
        <v>9008.3333333333339</v>
      </c>
      <c r="E40" s="36">
        <v>8887.7666666666682</v>
      </c>
      <c r="F40" s="36">
        <v>8807.0333333333347</v>
      </c>
      <c r="G40" s="36">
        <v>8686.466666666669</v>
      </c>
      <c r="H40" s="36">
        <v>9089.0666666666675</v>
      </c>
      <c r="I40" s="36">
        <v>9209.6333333333332</v>
      </c>
      <c r="J40" s="36">
        <v>9290.3666666666668</v>
      </c>
      <c r="K40" s="31">
        <v>9128.9</v>
      </c>
      <c r="L40" s="31">
        <v>8927.6</v>
      </c>
      <c r="M40" s="31">
        <v>3.0510899999999999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6616.45</v>
      </c>
      <c r="D41" s="36">
        <v>6669.8166666666666</v>
      </c>
      <c r="E41" s="36">
        <v>6540.6833333333334</v>
      </c>
      <c r="F41" s="36">
        <v>6464.916666666667</v>
      </c>
      <c r="G41" s="36">
        <v>6335.7833333333338</v>
      </c>
      <c r="H41" s="36">
        <v>6745.583333333333</v>
      </c>
      <c r="I41" s="36">
        <v>6874.7166666666662</v>
      </c>
      <c r="J41" s="36">
        <v>6950.4833333333327</v>
      </c>
      <c r="K41" s="31">
        <v>6798.95</v>
      </c>
      <c r="L41" s="31">
        <v>6594.05</v>
      </c>
      <c r="M41" s="31">
        <v>11.55575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1524.1</v>
      </c>
      <c r="D42" s="36">
        <v>1538.7666666666667</v>
      </c>
      <c r="E42" s="36">
        <v>1502.3333333333333</v>
      </c>
      <c r="F42" s="36">
        <v>1480.5666666666666</v>
      </c>
      <c r="G42" s="36">
        <v>1444.1333333333332</v>
      </c>
      <c r="H42" s="36">
        <v>1560.5333333333333</v>
      </c>
      <c r="I42" s="36">
        <v>1596.9666666666667</v>
      </c>
      <c r="J42" s="36">
        <v>1618.7333333333333</v>
      </c>
      <c r="K42" s="31">
        <v>1575.2</v>
      </c>
      <c r="L42" s="31">
        <v>1517</v>
      </c>
      <c r="M42" s="31">
        <v>22.85079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7986.25</v>
      </c>
      <c r="D43" s="36">
        <v>7937.2333333333336</v>
      </c>
      <c r="E43" s="36">
        <v>7814.0166666666673</v>
      </c>
      <c r="F43" s="36">
        <v>7641.7833333333338</v>
      </c>
      <c r="G43" s="36">
        <v>7518.5666666666675</v>
      </c>
      <c r="H43" s="36">
        <v>8109.4666666666672</v>
      </c>
      <c r="I43" s="36">
        <v>8232.6833333333343</v>
      </c>
      <c r="J43" s="36">
        <v>8404.9166666666679</v>
      </c>
      <c r="K43" s="31">
        <v>8060.45</v>
      </c>
      <c r="L43" s="31">
        <v>7765</v>
      </c>
      <c r="M43" s="31">
        <v>0.60363999999999995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3091.3</v>
      </c>
      <c r="D44" s="36">
        <v>3101.8166666666671</v>
      </c>
      <c r="E44" s="36">
        <v>3058.6333333333341</v>
      </c>
      <c r="F44" s="36">
        <v>3025.9666666666672</v>
      </c>
      <c r="G44" s="36">
        <v>2982.7833333333342</v>
      </c>
      <c r="H44" s="36">
        <v>3134.483333333334</v>
      </c>
      <c r="I44" s="36">
        <v>3177.6666666666674</v>
      </c>
      <c r="J44" s="36">
        <v>3210.3333333333339</v>
      </c>
      <c r="K44" s="31">
        <v>3145</v>
      </c>
      <c r="L44" s="31">
        <v>3069.15</v>
      </c>
      <c r="M44" s="31">
        <v>2.7777400000000001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186.35</v>
      </c>
      <c r="D45" s="36">
        <v>188.03333333333333</v>
      </c>
      <c r="E45" s="36">
        <v>183.91666666666666</v>
      </c>
      <c r="F45" s="36">
        <v>181.48333333333332</v>
      </c>
      <c r="G45" s="36">
        <v>177.36666666666665</v>
      </c>
      <c r="H45" s="36">
        <v>190.46666666666667</v>
      </c>
      <c r="I45" s="36">
        <v>194.58333333333334</v>
      </c>
      <c r="J45" s="36">
        <v>197.01666666666668</v>
      </c>
      <c r="K45" s="31">
        <v>192.15</v>
      </c>
      <c r="L45" s="31">
        <v>185.6</v>
      </c>
      <c r="M45" s="31">
        <v>75.985900000000001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262.85000000000002</v>
      </c>
      <c r="D46" s="36">
        <v>263.8</v>
      </c>
      <c r="E46" s="36">
        <v>260.20000000000005</v>
      </c>
      <c r="F46" s="36">
        <v>257.55</v>
      </c>
      <c r="G46" s="36">
        <v>253.95000000000005</v>
      </c>
      <c r="H46" s="36">
        <v>266.45000000000005</v>
      </c>
      <c r="I46" s="36">
        <v>270.05000000000007</v>
      </c>
      <c r="J46" s="36">
        <v>272.70000000000005</v>
      </c>
      <c r="K46" s="31">
        <v>267.39999999999998</v>
      </c>
      <c r="L46" s="31">
        <v>261.14999999999998</v>
      </c>
      <c r="M46" s="31">
        <v>98.409649999999999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128.05000000000001</v>
      </c>
      <c r="D47" s="36">
        <v>128.83333333333334</v>
      </c>
      <c r="E47" s="36">
        <v>126.7166666666667</v>
      </c>
      <c r="F47" s="36">
        <v>125.38333333333335</v>
      </c>
      <c r="G47" s="36">
        <v>123.26666666666671</v>
      </c>
      <c r="H47" s="36">
        <v>130.16666666666669</v>
      </c>
      <c r="I47" s="36">
        <v>132.2833333333333</v>
      </c>
      <c r="J47" s="36">
        <v>133.61666666666667</v>
      </c>
      <c r="K47" s="31">
        <v>130.94999999999999</v>
      </c>
      <c r="L47" s="31">
        <v>127.5</v>
      </c>
      <c r="M47" s="31">
        <v>76.019819999999996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1372.2</v>
      </c>
      <c r="D48" s="36">
        <v>1380.1833333333334</v>
      </c>
      <c r="E48" s="36">
        <v>1342.5166666666669</v>
      </c>
      <c r="F48" s="36">
        <v>1312.8333333333335</v>
      </c>
      <c r="G48" s="36">
        <v>1275.166666666667</v>
      </c>
      <c r="H48" s="36">
        <v>1409.8666666666668</v>
      </c>
      <c r="I48" s="36">
        <v>1447.5333333333333</v>
      </c>
      <c r="J48" s="36">
        <v>1477.2166666666667</v>
      </c>
      <c r="K48" s="31">
        <v>1417.85</v>
      </c>
      <c r="L48" s="31">
        <v>1350.5</v>
      </c>
      <c r="M48" s="31">
        <v>29.033770000000001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477.55</v>
      </c>
      <c r="D49" s="36">
        <v>481.85000000000008</v>
      </c>
      <c r="E49" s="36">
        <v>471.80000000000018</v>
      </c>
      <c r="F49" s="36">
        <v>466.05000000000013</v>
      </c>
      <c r="G49" s="36">
        <v>456.00000000000023</v>
      </c>
      <c r="H49" s="36">
        <v>487.60000000000014</v>
      </c>
      <c r="I49" s="36">
        <v>497.65</v>
      </c>
      <c r="J49" s="36">
        <v>503.40000000000009</v>
      </c>
      <c r="K49" s="31">
        <v>491.9</v>
      </c>
      <c r="L49" s="31">
        <v>476.1</v>
      </c>
      <c r="M49" s="31">
        <v>19.29766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1547.55</v>
      </c>
      <c r="D50" s="36">
        <v>1556.8500000000001</v>
      </c>
      <c r="E50" s="36">
        <v>1515.7000000000003</v>
      </c>
      <c r="F50" s="36">
        <v>1483.8500000000001</v>
      </c>
      <c r="G50" s="36">
        <v>1442.7000000000003</v>
      </c>
      <c r="H50" s="36">
        <v>1588.7000000000003</v>
      </c>
      <c r="I50" s="36">
        <v>1629.8500000000004</v>
      </c>
      <c r="J50" s="36">
        <v>1661.7000000000003</v>
      </c>
      <c r="K50" s="31">
        <v>1598</v>
      </c>
      <c r="L50" s="31">
        <v>1525</v>
      </c>
      <c r="M50" s="31">
        <v>48.444659999999999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290.64999999999998</v>
      </c>
      <c r="D51" s="36">
        <v>292.2</v>
      </c>
      <c r="E51" s="36">
        <v>288.09999999999997</v>
      </c>
      <c r="F51" s="36">
        <v>285.54999999999995</v>
      </c>
      <c r="G51" s="36">
        <v>281.44999999999993</v>
      </c>
      <c r="H51" s="36">
        <v>294.75</v>
      </c>
      <c r="I51" s="36">
        <v>298.85000000000002</v>
      </c>
      <c r="J51" s="36">
        <v>301.40000000000003</v>
      </c>
      <c r="K51" s="31">
        <v>296.3</v>
      </c>
      <c r="L51" s="31">
        <v>289.64999999999998</v>
      </c>
      <c r="M51" s="31">
        <v>427.69598999999999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1554.35</v>
      </c>
      <c r="D52" s="36">
        <v>1560.9666666666665</v>
      </c>
      <c r="E52" s="36">
        <v>1542.2333333333329</v>
      </c>
      <c r="F52" s="36">
        <v>1530.1166666666663</v>
      </c>
      <c r="G52" s="36">
        <v>1511.3833333333328</v>
      </c>
      <c r="H52" s="36">
        <v>1573.083333333333</v>
      </c>
      <c r="I52" s="36">
        <v>1591.8166666666666</v>
      </c>
      <c r="J52" s="36">
        <v>1603.9333333333332</v>
      </c>
      <c r="K52" s="31">
        <v>1579.7</v>
      </c>
      <c r="L52" s="31">
        <v>1548.85</v>
      </c>
      <c r="M52" s="31">
        <v>9.19313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290.75</v>
      </c>
      <c r="D53" s="36">
        <v>291.7833333333333</v>
      </c>
      <c r="E53" s="36">
        <v>288.26666666666659</v>
      </c>
      <c r="F53" s="36">
        <v>285.7833333333333</v>
      </c>
      <c r="G53" s="36">
        <v>282.26666666666659</v>
      </c>
      <c r="H53" s="36">
        <v>294.26666666666659</v>
      </c>
      <c r="I53" s="36">
        <v>297.78333333333325</v>
      </c>
      <c r="J53" s="36">
        <v>300.26666666666659</v>
      </c>
      <c r="K53" s="31">
        <v>295.3</v>
      </c>
      <c r="L53" s="31">
        <v>289.3</v>
      </c>
      <c r="M53" s="31">
        <v>130.70194000000001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625.75</v>
      </c>
      <c r="D54" s="36">
        <v>628.68333333333328</v>
      </c>
      <c r="E54" s="36">
        <v>620.56666666666661</v>
      </c>
      <c r="F54" s="36">
        <v>615.38333333333333</v>
      </c>
      <c r="G54" s="36">
        <v>607.26666666666665</v>
      </c>
      <c r="H54" s="36">
        <v>633.86666666666656</v>
      </c>
      <c r="I54" s="36">
        <v>641.98333333333312</v>
      </c>
      <c r="J54" s="36">
        <v>647.16666666666652</v>
      </c>
      <c r="K54" s="31">
        <v>636.79999999999995</v>
      </c>
      <c r="L54" s="31">
        <v>623.5</v>
      </c>
      <c r="M54" s="31">
        <v>48.228439999999999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1377.15</v>
      </c>
      <c r="D55" s="36">
        <v>1375.7</v>
      </c>
      <c r="E55" s="36">
        <v>1364.95</v>
      </c>
      <c r="F55" s="36">
        <v>1352.75</v>
      </c>
      <c r="G55" s="36">
        <v>1342</v>
      </c>
      <c r="H55" s="36">
        <v>1387.9</v>
      </c>
      <c r="I55" s="36">
        <v>1398.65</v>
      </c>
      <c r="J55" s="36">
        <v>1410.8500000000001</v>
      </c>
      <c r="K55" s="31">
        <v>1386.45</v>
      </c>
      <c r="L55" s="31">
        <v>1363.5</v>
      </c>
      <c r="M55" s="31">
        <v>71.003029999999995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310.85000000000002</v>
      </c>
      <c r="D56" s="36">
        <v>315.06666666666666</v>
      </c>
      <c r="E56" s="36">
        <v>304.33333333333331</v>
      </c>
      <c r="F56" s="36">
        <v>297.81666666666666</v>
      </c>
      <c r="G56" s="36">
        <v>287.08333333333331</v>
      </c>
      <c r="H56" s="36">
        <v>321.58333333333331</v>
      </c>
      <c r="I56" s="36">
        <v>332.31666666666666</v>
      </c>
      <c r="J56" s="36">
        <v>338.83333333333331</v>
      </c>
      <c r="K56" s="31">
        <v>325.8</v>
      </c>
      <c r="L56" s="31">
        <v>308.55</v>
      </c>
      <c r="M56" s="31">
        <v>93.57893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30610.35</v>
      </c>
      <c r="D57" s="36">
        <v>30793.633333333331</v>
      </c>
      <c r="E57" s="36">
        <v>30287.266666666663</v>
      </c>
      <c r="F57" s="36">
        <v>29964.183333333331</v>
      </c>
      <c r="G57" s="36">
        <v>29457.816666666662</v>
      </c>
      <c r="H57" s="36">
        <v>31116.716666666664</v>
      </c>
      <c r="I57" s="36">
        <v>31623.083333333332</v>
      </c>
      <c r="J57" s="36">
        <v>31946.166666666664</v>
      </c>
      <c r="K57" s="31">
        <v>31300</v>
      </c>
      <c r="L57" s="31">
        <v>30470.55</v>
      </c>
      <c r="M57" s="31">
        <v>0.68886999999999998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5198.55</v>
      </c>
      <c r="D58" s="36">
        <v>5204.55</v>
      </c>
      <c r="E58" s="36">
        <v>5167</v>
      </c>
      <c r="F58" s="36">
        <v>5135.45</v>
      </c>
      <c r="G58" s="36">
        <v>5097.8999999999996</v>
      </c>
      <c r="H58" s="36">
        <v>5236.1000000000004</v>
      </c>
      <c r="I58" s="36">
        <v>5273.6500000000015</v>
      </c>
      <c r="J58" s="36">
        <v>5305.2000000000007</v>
      </c>
      <c r="K58" s="31">
        <v>5242.1000000000004</v>
      </c>
      <c r="L58" s="31">
        <v>5173</v>
      </c>
      <c r="M58" s="31">
        <v>3.57619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647.4</v>
      </c>
      <c r="D59" s="36">
        <v>651.86666666666667</v>
      </c>
      <c r="E59" s="36">
        <v>639.5333333333333</v>
      </c>
      <c r="F59" s="36">
        <v>631.66666666666663</v>
      </c>
      <c r="G59" s="36">
        <v>619.33333333333326</v>
      </c>
      <c r="H59" s="36">
        <v>659.73333333333335</v>
      </c>
      <c r="I59" s="36">
        <v>672.06666666666661</v>
      </c>
      <c r="J59" s="36">
        <v>679.93333333333339</v>
      </c>
      <c r="K59" s="31">
        <v>664.2</v>
      </c>
      <c r="L59" s="31">
        <v>644</v>
      </c>
      <c r="M59" s="31">
        <v>63.63514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115.05</v>
      </c>
      <c r="D60" s="36">
        <v>115.78333333333335</v>
      </c>
      <c r="E60" s="36">
        <v>114.01666666666669</v>
      </c>
      <c r="F60" s="36">
        <v>112.98333333333335</v>
      </c>
      <c r="G60" s="36">
        <v>111.2166666666667</v>
      </c>
      <c r="H60" s="36">
        <v>116.81666666666669</v>
      </c>
      <c r="I60" s="36">
        <v>118.58333333333334</v>
      </c>
      <c r="J60" s="36">
        <v>119.61666666666669</v>
      </c>
      <c r="K60" s="31">
        <v>117.55</v>
      </c>
      <c r="L60" s="31">
        <v>114.75</v>
      </c>
      <c r="M60" s="31">
        <v>345.12065000000001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1212.8499999999999</v>
      </c>
      <c r="D61" s="36">
        <v>1221.4666666666665</v>
      </c>
      <c r="E61" s="36">
        <v>1196.9333333333329</v>
      </c>
      <c r="F61" s="36">
        <v>1181.0166666666664</v>
      </c>
      <c r="G61" s="36">
        <v>1156.4833333333329</v>
      </c>
      <c r="H61" s="36">
        <v>1237.383333333333</v>
      </c>
      <c r="I61" s="36">
        <v>1261.9166666666663</v>
      </c>
      <c r="J61" s="36">
        <v>1277.833333333333</v>
      </c>
      <c r="K61" s="31">
        <v>1246</v>
      </c>
      <c r="L61" s="31">
        <v>1205.55</v>
      </c>
      <c r="M61" s="31">
        <v>9.0217600000000004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1466.6</v>
      </c>
      <c r="D62" s="36">
        <v>1472.3833333333332</v>
      </c>
      <c r="E62" s="36">
        <v>1448.2166666666665</v>
      </c>
      <c r="F62" s="36">
        <v>1429.8333333333333</v>
      </c>
      <c r="G62" s="36">
        <v>1405.6666666666665</v>
      </c>
      <c r="H62" s="36">
        <v>1490.7666666666664</v>
      </c>
      <c r="I62" s="36">
        <v>1514.9333333333334</v>
      </c>
      <c r="J62" s="36">
        <v>1533.3166666666664</v>
      </c>
      <c r="K62" s="31">
        <v>1496.55</v>
      </c>
      <c r="L62" s="31">
        <v>1454</v>
      </c>
      <c r="M62" s="31">
        <v>17.321400000000001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482.15</v>
      </c>
      <c r="D63" s="36">
        <v>483.2</v>
      </c>
      <c r="E63" s="36">
        <v>478.45</v>
      </c>
      <c r="F63" s="36">
        <v>474.75</v>
      </c>
      <c r="G63" s="36">
        <v>470</v>
      </c>
      <c r="H63" s="36">
        <v>486.9</v>
      </c>
      <c r="I63" s="36">
        <v>491.65</v>
      </c>
      <c r="J63" s="36">
        <v>495.34999999999997</v>
      </c>
      <c r="K63" s="31">
        <v>487.95</v>
      </c>
      <c r="L63" s="31">
        <v>479.5</v>
      </c>
      <c r="M63" s="31">
        <v>77.250799999999998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4997.05</v>
      </c>
      <c r="D64" s="36">
        <v>5037.7</v>
      </c>
      <c r="E64" s="36">
        <v>4934.3499999999995</v>
      </c>
      <c r="F64" s="36">
        <v>4871.6499999999996</v>
      </c>
      <c r="G64" s="36">
        <v>4768.2999999999993</v>
      </c>
      <c r="H64" s="36">
        <v>5100.3999999999996</v>
      </c>
      <c r="I64" s="36">
        <v>5203.75</v>
      </c>
      <c r="J64" s="36">
        <v>5266.45</v>
      </c>
      <c r="K64" s="31">
        <v>5141.05</v>
      </c>
      <c r="L64" s="31">
        <v>4975</v>
      </c>
      <c r="M64" s="31">
        <v>4.7073799999999997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2645.35</v>
      </c>
      <c r="D65" s="36">
        <v>2659.85</v>
      </c>
      <c r="E65" s="36">
        <v>2620.6</v>
      </c>
      <c r="F65" s="36">
        <v>2595.85</v>
      </c>
      <c r="G65" s="36">
        <v>2556.6</v>
      </c>
      <c r="H65" s="36">
        <v>2684.6</v>
      </c>
      <c r="I65" s="36">
        <v>2723.85</v>
      </c>
      <c r="J65" s="36">
        <v>2748.6</v>
      </c>
      <c r="K65" s="31">
        <v>2699.1</v>
      </c>
      <c r="L65" s="31">
        <v>2635.1</v>
      </c>
      <c r="M65" s="31">
        <v>3.11328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1066.05</v>
      </c>
      <c r="D66" s="36">
        <v>1072.0666666666666</v>
      </c>
      <c r="E66" s="36">
        <v>1057.4333333333332</v>
      </c>
      <c r="F66" s="36">
        <v>1048.8166666666666</v>
      </c>
      <c r="G66" s="36">
        <v>1034.1833333333332</v>
      </c>
      <c r="H66" s="36">
        <v>1080.6833333333332</v>
      </c>
      <c r="I66" s="36">
        <v>1095.3166666666664</v>
      </c>
      <c r="J66" s="36">
        <v>1103.9333333333332</v>
      </c>
      <c r="K66" s="31">
        <v>1086.7</v>
      </c>
      <c r="L66" s="31">
        <v>1063.45</v>
      </c>
      <c r="M66" s="31">
        <v>8.4118499999999994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1300.2</v>
      </c>
      <c r="D67" s="36">
        <v>1292.25</v>
      </c>
      <c r="E67" s="36">
        <v>1274.5</v>
      </c>
      <c r="F67" s="36">
        <v>1248.8</v>
      </c>
      <c r="G67" s="36">
        <v>1231.05</v>
      </c>
      <c r="H67" s="36">
        <v>1317.95</v>
      </c>
      <c r="I67" s="36">
        <v>1335.7</v>
      </c>
      <c r="J67" s="36">
        <v>1361.4</v>
      </c>
      <c r="K67" s="31">
        <v>1310</v>
      </c>
      <c r="L67" s="31">
        <v>1266.55</v>
      </c>
      <c r="M67" s="31">
        <v>6.4606300000000001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391.35</v>
      </c>
      <c r="D68" s="36">
        <v>391.84999999999997</v>
      </c>
      <c r="E68" s="36">
        <v>387.49999999999994</v>
      </c>
      <c r="F68" s="36">
        <v>383.65</v>
      </c>
      <c r="G68" s="36">
        <v>379.29999999999995</v>
      </c>
      <c r="H68" s="36">
        <v>395.69999999999993</v>
      </c>
      <c r="I68" s="36">
        <v>400.04999999999995</v>
      </c>
      <c r="J68" s="36">
        <v>403.89999999999992</v>
      </c>
      <c r="K68" s="31">
        <v>396.2</v>
      </c>
      <c r="L68" s="31">
        <v>388</v>
      </c>
      <c r="M68" s="31">
        <v>15.738950000000001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3596.8</v>
      </c>
      <c r="D69" s="36">
        <v>3694.7333333333336</v>
      </c>
      <c r="E69" s="36">
        <v>3489.4666666666672</v>
      </c>
      <c r="F69" s="36">
        <v>3382.1333333333337</v>
      </c>
      <c r="G69" s="36">
        <v>3176.8666666666672</v>
      </c>
      <c r="H69" s="36">
        <v>3802.0666666666671</v>
      </c>
      <c r="I69" s="36">
        <v>4007.3333333333335</v>
      </c>
      <c r="J69" s="36">
        <v>4114.666666666667</v>
      </c>
      <c r="K69" s="31">
        <v>3900</v>
      </c>
      <c r="L69" s="31">
        <v>3587.4</v>
      </c>
      <c r="M69" s="31">
        <v>34.81626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802.05</v>
      </c>
      <c r="D70" s="36">
        <v>807.5333333333333</v>
      </c>
      <c r="E70" s="36">
        <v>794.11666666666656</v>
      </c>
      <c r="F70" s="36">
        <v>786.18333333333328</v>
      </c>
      <c r="G70" s="36">
        <v>772.76666666666654</v>
      </c>
      <c r="H70" s="36">
        <v>815.46666666666658</v>
      </c>
      <c r="I70" s="36">
        <v>828.88333333333333</v>
      </c>
      <c r="J70" s="36">
        <v>836.81666666666661</v>
      </c>
      <c r="K70" s="31">
        <v>820.95</v>
      </c>
      <c r="L70" s="31">
        <v>799.6</v>
      </c>
      <c r="M70" s="31">
        <v>42.038179999999997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551.15</v>
      </c>
      <c r="D71" s="36">
        <v>552.63333333333333</v>
      </c>
      <c r="E71" s="36">
        <v>547.86666666666667</v>
      </c>
      <c r="F71" s="36">
        <v>544.58333333333337</v>
      </c>
      <c r="G71" s="36">
        <v>539.81666666666672</v>
      </c>
      <c r="H71" s="36">
        <v>555.91666666666663</v>
      </c>
      <c r="I71" s="36">
        <v>560.68333333333328</v>
      </c>
      <c r="J71" s="36">
        <v>563.96666666666658</v>
      </c>
      <c r="K71" s="31">
        <v>557.4</v>
      </c>
      <c r="L71" s="31">
        <v>549.35</v>
      </c>
      <c r="M71" s="31">
        <v>15.91522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1767.35</v>
      </c>
      <c r="D72" s="36">
        <v>1763.4333333333334</v>
      </c>
      <c r="E72" s="36">
        <v>1746.9666666666667</v>
      </c>
      <c r="F72" s="36">
        <v>1726.5833333333333</v>
      </c>
      <c r="G72" s="36">
        <v>1710.1166666666666</v>
      </c>
      <c r="H72" s="36">
        <v>1783.8166666666668</v>
      </c>
      <c r="I72" s="36">
        <v>1800.2833333333335</v>
      </c>
      <c r="J72" s="36">
        <v>1820.666666666667</v>
      </c>
      <c r="K72" s="31">
        <v>1779.9</v>
      </c>
      <c r="L72" s="31">
        <v>1743.05</v>
      </c>
      <c r="M72" s="31">
        <v>3.6118999999999999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2184.4499999999998</v>
      </c>
      <c r="D73" s="36">
        <v>2207.4333333333334</v>
      </c>
      <c r="E73" s="36">
        <v>2147.2166666666667</v>
      </c>
      <c r="F73" s="36">
        <v>2109.9833333333331</v>
      </c>
      <c r="G73" s="36">
        <v>2049.7666666666664</v>
      </c>
      <c r="H73" s="36">
        <v>2244.666666666667</v>
      </c>
      <c r="I73" s="36">
        <v>2304.8833333333341</v>
      </c>
      <c r="J73" s="36">
        <v>2342.1166666666672</v>
      </c>
      <c r="K73" s="31">
        <v>2267.65</v>
      </c>
      <c r="L73" s="31">
        <v>2170.1999999999998</v>
      </c>
      <c r="M73" s="31">
        <v>9.1960700000000006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392.8</v>
      </c>
      <c r="D74" s="36">
        <v>396.25</v>
      </c>
      <c r="E74" s="36">
        <v>387.55</v>
      </c>
      <c r="F74" s="36">
        <v>382.3</v>
      </c>
      <c r="G74" s="36">
        <v>373.6</v>
      </c>
      <c r="H74" s="36">
        <v>401.5</v>
      </c>
      <c r="I74" s="36">
        <v>410.20000000000005</v>
      </c>
      <c r="J74" s="36">
        <v>415.45</v>
      </c>
      <c r="K74" s="31">
        <v>404.95</v>
      </c>
      <c r="L74" s="31">
        <v>391</v>
      </c>
      <c r="M74" s="31">
        <v>10.569599999999999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151.75</v>
      </c>
      <c r="D75" s="36">
        <v>151.23333333333332</v>
      </c>
      <c r="E75" s="36">
        <v>150.26666666666665</v>
      </c>
      <c r="F75" s="36">
        <v>148.78333333333333</v>
      </c>
      <c r="G75" s="36">
        <v>147.81666666666666</v>
      </c>
      <c r="H75" s="36">
        <v>152.71666666666664</v>
      </c>
      <c r="I75" s="36">
        <v>153.68333333333328</v>
      </c>
      <c r="J75" s="36">
        <v>155.16666666666663</v>
      </c>
      <c r="K75" s="31">
        <v>152.19999999999999</v>
      </c>
      <c r="L75" s="31">
        <v>149.75</v>
      </c>
      <c r="M75" s="31">
        <v>16.473939999999999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4412.8</v>
      </c>
      <c r="D76" s="36">
        <v>4422.5999999999995</v>
      </c>
      <c r="E76" s="36">
        <v>4380.1999999999989</v>
      </c>
      <c r="F76" s="36">
        <v>4347.5999999999995</v>
      </c>
      <c r="G76" s="36">
        <v>4305.1999999999989</v>
      </c>
      <c r="H76" s="36">
        <v>4455.1999999999989</v>
      </c>
      <c r="I76" s="36">
        <v>4497.5999999999985</v>
      </c>
      <c r="J76" s="36">
        <v>4530.1999999999989</v>
      </c>
      <c r="K76" s="31">
        <v>4465</v>
      </c>
      <c r="L76" s="31">
        <v>4390</v>
      </c>
      <c r="M76" s="31">
        <v>7.68574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9308</v>
      </c>
      <c r="D77" s="36">
        <v>9267.85</v>
      </c>
      <c r="E77" s="36">
        <v>9195.7000000000007</v>
      </c>
      <c r="F77" s="36">
        <v>9083.4</v>
      </c>
      <c r="G77" s="36">
        <v>9011.25</v>
      </c>
      <c r="H77" s="36">
        <v>9380.1500000000015</v>
      </c>
      <c r="I77" s="36">
        <v>9452.2999999999993</v>
      </c>
      <c r="J77" s="36">
        <v>9564.6000000000022</v>
      </c>
      <c r="K77" s="31">
        <v>9340</v>
      </c>
      <c r="L77" s="31">
        <v>9155.5499999999993</v>
      </c>
      <c r="M77" s="31">
        <v>3.00664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2627.35</v>
      </c>
      <c r="D78" s="36">
        <v>2630.1333333333337</v>
      </c>
      <c r="E78" s="36">
        <v>2606.2666666666673</v>
      </c>
      <c r="F78" s="36">
        <v>2585.1833333333338</v>
      </c>
      <c r="G78" s="36">
        <v>2561.3166666666675</v>
      </c>
      <c r="H78" s="36">
        <v>2651.2166666666672</v>
      </c>
      <c r="I78" s="36">
        <v>2675.083333333333</v>
      </c>
      <c r="J78" s="36">
        <v>2696.166666666667</v>
      </c>
      <c r="K78" s="31">
        <v>2654</v>
      </c>
      <c r="L78" s="31">
        <v>2609.0500000000002</v>
      </c>
      <c r="M78" s="31">
        <v>1.5120499999999999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5873.75</v>
      </c>
      <c r="D79" s="36">
        <v>5893.916666666667</v>
      </c>
      <c r="E79" s="36">
        <v>5812.8333333333339</v>
      </c>
      <c r="F79" s="36">
        <v>5751.916666666667</v>
      </c>
      <c r="G79" s="36">
        <v>5670.8333333333339</v>
      </c>
      <c r="H79" s="36">
        <v>5954.8333333333339</v>
      </c>
      <c r="I79" s="36">
        <v>6035.9166666666679</v>
      </c>
      <c r="J79" s="36">
        <v>6096.8333333333339</v>
      </c>
      <c r="K79" s="31">
        <v>5975</v>
      </c>
      <c r="L79" s="31">
        <v>5833</v>
      </c>
      <c r="M79" s="31">
        <v>6.01044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4742.95</v>
      </c>
      <c r="D80" s="36">
        <v>4739.2166666666672</v>
      </c>
      <c r="E80" s="36">
        <v>4708.4333333333343</v>
      </c>
      <c r="F80" s="36">
        <v>4673.916666666667</v>
      </c>
      <c r="G80" s="36">
        <v>4643.1333333333341</v>
      </c>
      <c r="H80" s="36">
        <v>4773.7333333333345</v>
      </c>
      <c r="I80" s="36">
        <v>4804.5166666666673</v>
      </c>
      <c r="J80" s="36">
        <v>4839.0333333333347</v>
      </c>
      <c r="K80" s="31">
        <v>4770</v>
      </c>
      <c r="L80" s="31">
        <v>4704.7</v>
      </c>
      <c r="M80" s="31">
        <v>4.3138500000000004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3848.2</v>
      </c>
      <c r="D81" s="36">
        <v>3837.2166666666667</v>
      </c>
      <c r="E81" s="36">
        <v>3804.6333333333332</v>
      </c>
      <c r="F81" s="36">
        <v>3761.0666666666666</v>
      </c>
      <c r="G81" s="36">
        <v>3728.4833333333331</v>
      </c>
      <c r="H81" s="36">
        <v>3880.7833333333333</v>
      </c>
      <c r="I81" s="36">
        <v>3913.3666666666663</v>
      </c>
      <c r="J81" s="36">
        <v>3956.9333333333334</v>
      </c>
      <c r="K81" s="31">
        <v>3869.8</v>
      </c>
      <c r="L81" s="31">
        <v>3793.65</v>
      </c>
      <c r="M81" s="31">
        <v>1.3912100000000001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161.5</v>
      </c>
      <c r="D82" s="36">
        <v>161.01666666666668</v>
      </c>
      <c r="E82" s="36">
        <v>159.48333333333335</v>
      </c>
      <c r="F82" s="36">
        <v>157.46666666666667</v>
      </c>
      <c r="G82" s="36">
        <v>155.93333333333334</v>
      </c>
      <c r="H82" s="36">
        <v>163.03333333333336</v>
      </c>
      <c r="I82" s="36">
        <v>164.56666666666672</v>
      </c>
      <c r="J82" s="36">
        <v>166.58333333333337</v>
      </c>
      <c r="K82" s="31">
        <v>162.55000000000001</v>
      </c>
      <c r="L82" s="31">
        <v>159</v>
      </c>
      <c r="M82" s="31">
        <v>46.030230000000003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160.30000000000001</v>
      </c>
      <c r="D83" s="36">
        <v>160.54999999999998</v>
      </c>
      <c r="E83" s="36">
        <v>159.09999999999997</v>
      </c>
      <c r="F83" s="36">
        <v>157.89999999999998</v>
      </c>
      <c r="G83" s="36">
        <v>156.44999999999996</v>
      </c>
      <c r="H83" s="36">
        <v>161.74999999999997</v>
      </c>
      <c r="I83" s="36">
        <v>163.19999999999996</v>
      </c>
      <c r="J83" s="36">
        <v>164.39999999999998</v>
      </c>
      <c r="K83" s="31">
        <v>162</v>
      </c>
      <c r="L83" s="31">
        <v>159.35</v>
      </c>
      <c r="M83" s="31">
        <v>85.031769999999995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683.15</v>
      </c>
      <c r="D84" s="36">
        <v>687.78333333333342</v>
      </c>
      <c r="E84" s="36">
        <v>675.56666666666683</v>
      </c>
      <c r="F84" s="36">
        <v>667.98333333333346</v>
      </c>
      <c r="G84" s="36">
        <v>655.76666666666688</v>
      </c>
      <c r="H84" s="36">
        <v>695.36666666666679</v>
      </c>
      <c r="I84" s="36">
        <v>707.58333333333326</v>
      </c>
      <c r="J84" s="36">
        <v>715.16666666666674</v>
      </c>
      <c r="K84" s="31">
        <v>700</v>
      </c>
      <c r="L84" s="31">
        <v>680.2</v>
      </c>
      <c r="M84" s="31">
        <v>1.5775300000000001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457.2</v>
      </c>
      <c r="D85" s="36">
        <v>461.90000000000003</v>
      </c>
      <c r="E85" s="36">
        <v>449.60000000000008</v>
      </c>
      <c r="F85" s="36">
        <v>442.00000000000006</v>
      </c>
      <c r="G85" s="36">
        <v>429.7000000000001</v>
      </c>
      <c r="H85" s="36">
        <v>469.50000000000006</v>
      </c>
      <c r="I85" s="36">
        <v>481.8</v>
      </c>
      <c r="J85" s="36">
        <v>489.40000000000003</v>
      </c>
      <c r="K85" s="31">
        <v>474.2</v>
      </c>
      <c r="L85" s="31">
        <v>454.3</v>
      </c>
      <c r="M85" s="31">
        <v>19.233499999999999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199.4</v>
      </c>
      <c r="D86" s="36">
        <v>200.15</v>
      </c>
      <c r="E86" s="36">
        <v>197.15</v>
      </c>
      <c r="F86" s="36">
        <v>194.9</v>
      </c>
      <c r="G86" s="36">
        <v>191.9</v>
      </c>
      <c r="H86" s="36">
        <v>202.4</v>
      </c>
      <c r="I86" s="36">
        <v>205.4</v>
      </c>
      <c r="J86" s="36">
        <v>207.65</v>
      </c>
      <c r="K86" s="31">
        <v>203.15</v>
      </c>
      <c r="L86" s="31">
        <v>197.9</v>
      </c>
      <c r="M86" s="31">
        <v>168.92576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1850.2</v>
      </c>
      <c r="D87" s="36">
        <v>1851.7833333333335</v>
      </c>
      <c r="E87" s="36">
        <v>1835.166666666667</v>
      </c>
      <c r="F87" s="36">
        <v>1820.1333333333334</v>
      </c>
      <c r="G87" s="36">
        <v>1803.5166666666669</v>
      </c>
      <c r="H87" s="36">
        <v>1866.8166666666671</v>
      </c>
      <c r="I87" s="36">
        <v>1883.4333333333334</v>
      </c>
      <c r="J87" s="36">
        <v>1898.4666666666672</v>
      </c>
      <c r="K87" s="31">
        <v>1868.4</v>
      </c>
      <c r="L87" s="31">
        <v>1836.75</v>
      </c>
      <c r="M87" s="31">
        <v>2.6860499999999998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1273.95</v>
      </c>
      <c r="D88" s="36">
        <v>1281.1833333333334</v>
      </c>
      <c r="E88" s="36">
        <v>1259.1666666666667</v>
      </c>
      <c r="F88" s="36">
        <v>1244.3833333333334</v>
      </c>
      <c r="G88" s="36">
        <v>1222.3666666666668</v>
      </c>
      <c r="H88" s="36">
        <v>1295.9666666666667</v>
      </c>
      <c r="I88" s="36">
        <v>1317.9833333333331</v>
      </c>
      <c r="J88" s="36">
        <v>1332.7666666666667</v>
      </c>
      <c r="K88" s="31">
        <v>1303.2</v>
      </c>
      <c r="L88" s="31">
        <v>1266.4000000000001</v>
      </c>
      <c r="M88" s="31">
        <v>4.3315599999999996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2721.75</v>
      </c>
      <c r="D89" s="36">
        <v>2734.9</v>
      </c>
      <c r="E89" s="36">
        <v>2694.8</v>
      </c>
      <c r="F89" s="36">
        <v>2667.85</v>
      </c>
      <c r="G89" s="36">
        <v>2627.75</v>
      </c>
      <c r="H89" s="36">
        <v>2761.8500000000004</v>
      </c>
      <c r="I89" s="36">
        <v>2801.95</v>
      </c>
      <c r="J89" s="36">
        <v>2828.9000000000005</v>
      </c>
      <c r="K89" s="31">
        <v>2775</v>
      </c>
      <c r="L89" s="31">
        <v>2707.95</v>
      </c>
      <c r="M89" s="31">
        <v>2.76512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2345.1999999999998</v>
      </c>
      <c r="D90" s="36">
        <v>2359.9333333333329</v>
      </c>
      <c r="E90" s="36">
        <v>2313.266666666666</v>
      </c>
      <c r="F90" s="36">
        <v>2281.333333333333</v>
      </c>
      <c r="G90" s="36">
        <v>2234.6666666666661</v>
      </c>
      <c r="H90" s="36">
        <v>2391.8666666666659</v>
      </c>
      <c r="I90" s="36">
        <v>2438.5333333333328</v>
      </c>
      <c r="J90" s="36">
        <v>2470.4666666666658</v>
      </c>
      <c r="K90" s="31">
        <v>2406.6</v>
      </c>
      <c r="L90" s="31">
        <v>2328</v>
      </c>
      <c r="M90" s="31">
        <v>8.2645800000000005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3048.4</v>
      </c>
      <c r="D91" s="36">
        <v>3065.4666666666667</v>
      </c>
      <c r="E91" s="36">
        <v>3020.9333333333334</v>
      </c>
      <c r="F91" s="36">
        <v>2993.4666666666667</v>
      </c>
      <c r="G91" s="36">
        <v>2948.9333333333334</v>
      </c>
      <c r="H91" s="36">
        <v>3092.9333333333334</v>
      </c>
      <c r="I91" s="36">
        <v>3137.4666666666672</v>
      </c>
      <c r="J91" s="36">
        <v>3164.9333333333334</v>
      </c>
      <c r="K91" s="31">
        <v>3110</v>
      </c>
      <c r="L91" s="31">
        <v>3038</v>
      </c>
      <c r="M91" s="31">
        <v>0.33518999999999999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540</v>
      </c>
      <c r="D92" s="36">
        <v>543.56666666666661</v>
      </c>
      <c r="E92" s="36">
        <v>532.08333333333326</v>
      </c>
      <c r="F92" s="36">
        <v>524.16666666666663</v>
      </c>
      <c r="G92" s="36">
        <v>512.68333333333328</v>
      </c>
      <c r="H92" s="36">
        <v>551.48333333333323</v>
      </c>
      <c r="I92" s="36">
        <v>562.96666666666658</v>
      </c>
      <c r="J92" s="36">
        <v>570.88333333333321</v>
      </c>
      <c r="K92" s="31">
        <v>555.04999999999995</v>
      </c>
      <c r="L92" s="31">
        <v>535.65</v>
      </c>
      <c r="M92" s="31">
        <v>7.6546200000000004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1331.85</v>
      </c>
      <c r="D93" s="36">
        <v>1336.1666666666665</v>
      </c>
      <c r="E93" s="36">
        <v>1320.7833333333331</v>
      </c>
      <c r="F93" s="36">
        <v>1309.7166666666665</v>
      </c>
      <c r="G93" s="36">
        <v>1294.333333333333</v>
      </c>
      <c r="H93" s="36">
        <v>1347.2333333333331</v>
      </c>
      <c r="I93" s="36">
        <v>1362.6166666666663</v>
      </c>
      <c r="J93" s="36">
        <v>1373.6833333333332</v>
      </c>
      <c r="K93" s="31">
        <v>1351.55</v>
      </c>
      <c r="L93" s="31">
        <v>1325.1</v>
      </c>
      <c r="M93" s="31">
        <v>41.50461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3748.75</v>
      </c>
      <c r="D94" s="36">
        <v>3782.2666666666664</v>
      </c>
      <c r="E94" s="36">
        <v>3692.5333333333328</v>
      </c>
      <c r="F94" s="36">
        <v>3636.3166666666666</v>
      </c>
      <c r="G94" s="36">
        <v>3546.583333333333</v>
      </c>
      <c r="H94" s="36">
        <v>3838.4833333333327</v>
      </c>
      <c r="I94" s="36">
        <v>3928.2166666666662</v>
      </c>
      <c r="J94" s="36">
        <v>3984.4333333333325</v>
      </c>
      <c r="K94" s="31">
        <v>3872</v>
      </c>
      <c r="L94" s="31">
        <v>3726.05</v>
      </c>
      <c r="M94" s="31">
        <v>6.0755499999999998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1514.85</v>
      </c>
      <c r="D95" s="36">
        <v>1512.0333333333335</v>
      </c>
      <c r="E95" s="36">
        <v>1500.4666666666672</v>
      </c>
      <c r="F95" s="36">
        <v>1486.0833333333337</v>
      </c>
      <c r="G95" s="36">
        <v>1474.5166666666673</v>
      </c>
      <c r="H95" s="36">
        <v>1526.416666666667</v>
      </c>
      <c r="I95" s="36">
        <v>1537.9833333333331</v>
      </c>
      <c r="J95" s="36">
        <v>1552.3666666666668</v>
      </c>
      <c r="K95" s="31">
        <v>1523.6</v>
      </c>
      <c r="L95" s="31">
        <v>1497.65</v>
      </c>
      <c r="M95" s="31">
        <v>168.77674999999999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550.75</v>
      </c>
      <c r="D96" s="36">
        <v>554.2833333333333</v>
      </c>
      <c r="E96" s="36">
        <v>544.71666666666658</v>
      </c>
      <c r="F96" s="36">
        <v>538.68333333333328</v>
      </c>
      <c r="G96" s="36">
        <v>529.11666666666656</v>
      </c>
      <c r="H96" s="36">
        <v>560.31666666666661</v>
      </c>
      <c r="I96" s="36">
        <v>569.88333333333321</v>
      </c>
      <c r="J96" s="36">
        <v>575.91666666666663</v>
      </c>
      <c r="K96" s="31">
        <v>563.85</v>
      </c>
      <c r="L96" s="31">
        <v>548.25</v>
      </c>
      <c r="M96" s="31">
        <v>63.128749999999997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1860.6</v>
      </c>
      <c r="D97" s="36">
        <v>1873.2666666666664</v>
      </c>
      <c r="E97" s="36">
        <v>1841.7333333333329</v>
      </c>
      <c r="F97" s="36">
        <v>1822.8666666666666</v>
      </c>
      <c r="G97" s="36">
        <v>1791.333333333333</v>
      </c>
      <c r="H97" s="36">
        <v>1892.1333333333328</v>
      </c>
      <c r="I97" s="36">
        <v>1923.6666666666665</v>
      </c>
      <c r="J97" s="36">
        <v>1942.5333333333326</v>
      </c>
      <c r="K97" s="31">
        <v>1904.8</v>
      </c>
      <c r="L97" s="31">
        <v>1854.4</v>
      </c>
      <c r="M97" s="31">
        <v>12.04505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5136</v>
      </c>
      <c r="D98" s="36">
        <v>5139.2166666666672</v>
      </c>
      <c r="E98" s="36">
        <v>5091.4833333333345</v>
      </c>
      <c r="F98" s="36">
        <v>5046.9666666666672</v>
      </c>
      <c r="G98" s="36">
        <v>4999.2333333333345</v>
      </c>
      <c r="H98" s="36">
        <v>5183.7333333333345</v>
      </c>
      <c r="I98" s="36">
        <v>5231.4666666666681</v>
      </c>
      <c r="J98" s="36">
        <v>5275.9833333333345</v>
      </c>
      <c r="K98" s="31">
        <v>5186.95</v>
      </c>
      <c r="L98" s="31">
        <v>5094.7</v>
      </c>
      <c r="M98" s="31">
        <v>4.5745399999999998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695.15</v>
      </c>
      <c r="D99" s="36">
        <v>700.51666666666654</v>
      </c>
      <c r="E99" s="36">
        <v>687.98333333333312</v>
      </c>
      <c r="F99" s="36">
        <v>680.81666666666661</v>
      </c>
      <c r="G99" s="36">
        <v>668.28333333333319</v>
      </c>
      <c r="H99" s="36">
        <v>707.68333333333305</v>
      </c>
      <c r="I99" s="36">
        <v>720.21666666666658</v>
      </c>
      <c r="J99" s="36">
        <v>727.38333333333298</v>
      </c>
      <c r="K99" s="31">
        <v>713.05</v>
      </c>
      <c r="L99" s="31">
        <v>693.35</v>
      </c>
      <c r="M99" s="31">
        <v>103.61716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4976.25</v>
      </c>
      <c r="D100" s="36">
        <v>5006.4333333333334</v>
      </c>
      <c r="E100" s="36">
        <v>4922.8666666666668</v>
      </c>
      <c r="F100" s="36">
        <v>4869.4833333333336</v>
      </c>
      <c r="G100" s="36">
        <v>4785.916666666667</v>
      </c>
      <c r="H100" s="36">
        <v>5059.8166666666666</v>
      </c>
      <c r="I100" s="36">
        <v>5143.3833333333341</v>
      </c>
      <c r="J100" s="36">
        <v>5196.7666666666664</v>
      </c>
      <c r="K100" s="31">
        <v>5090</v>
      </c>
      <c r="L100" s="31">
        <v>4953.05</v>
      </c>
      <c r="M100" s="31">
        <v>27.51972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534.45000000000005</v>
      </c>
      <c r="D101" s="36">
        <v>535.83333333333337</v>
      </c>
      <c r="E101" s="36">
        <v>529.01666666666677</v>
      </c>
      <c r="F101" s="36">
        <v>523.58333333333337</v>
      </c>
      <c r="G101" s="36">
        <v>516.76666666666677</v>
      </c>
      <c r="H101" s="36">
        <v>541.26666666666677</v>
      </c>
      <c r="I101" s="36">
        <v>548.08333333333337</v>
      </c>
      <c r="J101" s="36">
        <v>553.51666666666677</v>
      </c>
      <c r="K101" s="31">
        <v>542.65</v>
      </c>
      <c r="L101" s="31">
        <v>530.4</v>
      </c>
      <c r="M101" s="31">
        <v>42.475929999999998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2351.4</v>
      </c>
      <c r="D102" s="36">
        <v>2352.6333333333337</v>
      </c>
      <c r="E102" s="36">
        <v>2332.8166666666675</v>
      </c>
      <c r="F102" s="36">
        <v>2314.233333333334</v>
      </c>
      <c r="G102" s="36">
        <v>2294.4166666666679</v>
      </c>
      <c r="H102" s="36">
        <v>2371.2166666666672</v>
      </c>
      <c r="I102" s="36">
        <v>2391.0333333333338</v>
      </c>
      <c r="J102" s="36">
        <v>2409.6166666666668</v>
      </c>
      <c r="K102" s="31">
        <v>2372.4499999999998</v>
      </c>
      <c r="L102" s="31">
        <v>2334.0500000000002</v>
      </c>
      <c r="M102" s="31">
        <v>18.373799999999999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1113.7</v>
      </c>
      <c r="D103" s="36">
        <v>1110.5333333333333</v>
      </c>
      <c r="E103" s="36">
        <v>1100.0666666666666</v>
      </c>
      <c r="F103" s="36">
        <v>1086.4333333333334</v>
      </c>
      <c r="G103" s="36">
        <v>1075.9666666666667</v>
      </c>
      <c r="H103" s="36">
        <v>1124.1666666666665</v>
      </c>
      <c r="I103" s="36">
        <v>1134.6333333333332</v>
      </c>
      <c r="J103" s="36">
        <v>1148.2666666666664</v>
      </c>
      <c r="K103" s="31">
        <v>1121</v>
      </c>
      <c r="L103" s="31">
        <v>1096.9000000000001</v>
      </c>
      <c r="M103" s="31">
        <v>152.55386999999999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1586.15</v>
      </c>
      <c r="D104" s="36">
        <v>1591.5166666666667</v>
      </c>
      <c r="E104" s="36">
        <v>1574.1333333333332</v>
      </c>
      <c r="F104" s="36">
        <v>1562.1166666666666</v>
      </c>
      <c r="G104" s="36">
        <v>1544.7333333333331</v>
      </c>
      <c r="H104" s="36">
        <v>1603.5333333333333</v>
      </c>
      <c r="I104" s="36">
        <v>1620.916666666667</v>
      </c>
      <c r="J104" s="36">
        <v>1632.9333333333334</v>
      </c>
      <c r="K104" s="31">
        <v>1608.9</v>
      </c>
      <c r="L104" s="31">
        <v>1579.5</v>
      </c>
      <c r="M104" s="31">
        <v>2.18899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548.95000000000005</v>
      </c>
      <c r="D105" s="36">
        <v>551.9666666666667</v>
      </c>
      <c r="E105" s="36">
        <v>540.98333333333335</v>
      </c>
      <c r="F105" s="36">
        <v>533.01666666666665</v>
      </c>
      <c r="G105" s="36">
        <v>522.0333333333333</v>
      </c>
      <c r="H105" s="36">
        <v>559.93333333333339</v>
      </c>
      <c r="I105" s="36">
        <v>570.91666666666674</v>
      </c>
      <c r="J105" s="36">
        <v>578.88333333333344</v>
      </c>
      <c r="K105" s="31">
        <v>562.95000000000005</v>
      </c>
      <c r="L105" s="31">
        <v>544</v>
      </c>
      <c r="M105" s="31">
        <v>26.692699999999999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77.55</v>
      </c>
      <c r="D106" s="36">
        <v>77.55</v>
      </c>
      <c r="E106" s="36">
        <v>76.949999999999989</v>
      </c>
      <c r="F106" s="36">
        <v>76.349999999999994</v>
      </c>
      <c r="G106" s="36">
        <v>75.749999999999986</v>
      </c>
      <c r="H106" s="36">
        <v>78.149999999999991</v>
      </c>
      <c r="I106" s="36">
        <v>78.749999999999986</v>
      </c>
      <c r="J106" s="36">
        <v>79.349999999999994</v>
      </c>
      <c r="K106" s="31">
        <v>78.150000000000006</v>
      </c>
      <c r="L106" s="31">
        <v>76.95</v>
      </c>
      <c r="M106" s="31">
        <v>279.58294000000001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423.85</v>
      </c>
      <c r="D107" s="36">
        <v>425.7166666666667</v>
      </c>
      <c r="E107" s="36">
        <v>420.48333333333341</v>
      </c>
      <c r="F107" s="36">
        <v>417.11666666666673</v>
      </c>
      <c r="G107" s="36">
        <v>411.88333333333344</v>
      </c>
      <c r="H107" s="36">
        <v>429.08333333333337</v>
      </c>
      <c r="I107" s="36">
        <v>434.31666666666672</v>
      </c>
      <c r="J107" s="36">
        <v>437.68333333333334</v>
      </c>
      <c r="K107" s="31">
        <v>430.95</v>
      </c>
      <c r="L107" s="31">
        <v>422.35</v>
      </c>
      <c r="M107" s="31">
        <v>205.24428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578.79999999999995</v>
      </c>
      <c r="D108" s="36">
        <v>582.93333333333328</v>
      </c>
      <c r="E108" s="36">
        <v>568.96666666666658</v>
      </c>
      <c r="F108" s="36">
        <v>559.13333333333333</v>
      </c>
      <c r="G108" s="36">
        <v>545.16666666666663</v>
      </c>
      <c r="H108" s="36">
        <v>592.76666666666654</v>
      </c>
      <c r="I108" s="36">
        <v>606.73333333333323</v>
      </c>
      <c r="J108" s="36">
        <v>616.56666666666649</v>
      </c>
      <c r="K108" s="31">
        <v>596.9</v>
      </c>
      <c r="L108" s="31">
        <v>573.1</v>
      </c>
      <c r="M108" s="31">
        <v>42.411879999999996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557.20000000000005</v>
      </c>
      <c r="D109" s="36">
        <v>559.65</v>
      </c>
      <c r="E109" s="36">
        <v>552.25</v>
      </c>
      <c r="F109" s="36">
        <v>547.30000000000007</v>
      </c>
      <c r="G109" s="36">
        <v>539.90000000000009</v>
      </c>
      <c r="H109" s="36">
        <v>564.59999999999991</v>
      </c>
      <c r="I109" s="36">
        <v>571.99999999999977</v>
      </c>
      <c r="J109" s="36">
        <v>576.94999999999982</v>
      </c>
      <c r="K109" s="31">
        <v>567.04999999999995</v>
      </c>
      <c r="L109" s="31">
        <v>554.70000000000005</v>
      </c>
      <c r="M109" s="31">
        <v>46.901389999999999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161.94999999999999</v>
      </c>
      <c r="D110" s="36">
        <v>162.85</v>
      </c>
      <c r="E110" s="36">
        <v>160.44999999999999</v>
      </c>
      <c r="F110" s="36">
        <v>158.94999999999999</v>
      </c>
      <c r="G110" s="36">
        <v>156.54999999999998</v>
      </c>
      <c r="H110" s="36">
        <v>164.35</v>
      </c>
      <c r="I110" s="36">
        <v>166.75000000000003</v>
      </c>
      <c r="J110" s="36">
        <v>168.25</v>
      </c>
      <c r="K110" s="31">
        <v>165.25</v>
      </c>
      <c r="L110" s="31">
        <v>161.35</v>
      </c>
      <c r="M110" s="31">
        <v>139.8005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1025.3499999999999</v>
      </c>
      <c r="D111" s="36">
        <v>1033.2333333333333</v>
      </c>
      <c r="E111" s="36">
        <v>1012.6166666666668</v>
      </c>
      <c r="F111" s="36">
        <v>999.88333333333344</v>
      </c>
      <c r="G111" s="36">
        <v>979.26666666666688</v>
      </c>
      <c r="H111" s="36">
        <v>1045.9666666666667</v>
      </c>
      <c r="I111" s="36">
        <v>1066.583333333333</v>
      </c>
      <c r="J111" s="36">
        <v>1079.3166666666666</v>
      </c>
      <c r="K111" s="31">
        <v>1053.8499999999999</v>
      </c>
      <c r="L111" s="31">
        <v>1020.5</v>
      </c>
      <c r="M111" s="31">
        <v>23.294260000000001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176.6</v>
      </c>
      <c r="D112" s="36">
        <v>178.16666666666666</v>
      </c>
      <c r="E112" s="36">
        <v>174.23333333333332</v>
      </c>
      <c r="F112" s="36">
        <v>171.86666666666667</v>
      </c>
      <c r="G112" s="36">
        <v>167.93333333333334</v>
      </c>
      <c r="H112" s="36">
        <v>180.5333333333333</v>
      </c>
      <c r="I112" s="36">
        <v>184.46666666666664</v>
      </c>
      <c r="J112" s="36">
        <v>186.83333333333329</v>
      </c>
      <c r="K112" s="31">
        <v>182.1</v>
      </c>
      <c r="L112" s="31">
        <v>175.8</v>
      </c>
      <c r="M112" s="31">
        <v>435.83688000000001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456.65</v>
      </c>
      <c r="D113" s="36">
        <v>457.3</v>
      </c>
      <c r="E113" s="36">
        <v>451.35</v>
      </c>
      <c r="F113" s="36">
        <v>446.05</v>
      </c>
      <c r="G113" s="36">
        <v>440.1</v>
      </c>
      <c r="H113" s="36">
        <v>462.6</v>
      </c>
      <c r="I113" s="36">
        <v>468.54999999999995</v>
      </c>
      <c r="J113" s="36">
        <v>473.85</v>
      </c>
      <c r="K113" s="31">
        <v>463.25</v>
      </c>
      <c r="L113" s="31">
        <v>452</v>
      </c>
      <c r="M113" s="31">
        <v>27.551359999999999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343.75</v>
      </c>
      <c r="D114" s="36">
        <v>342.95</v>
      </c>
      <c r="E114" s="36">
        <v>339.5</v>
      </c>
      <c r="F114" s="36">
        <v>335.25</v>
      </c>
      <c r="G114" s="36">
        <v>331.8</v>
      </c>
      <c r="H114" s="36">
        <v>347.2</v>
      </c>
      <c r="I114" s="36">
        <v>350.64999999999992</v>
      </c>
      <c r="J114" s="36">
        <v>354.9</v>
      </c>
      <c r="K114" s="31">
        <v>346.4</v>
      </c>
      <c r="L114" s="31">
        <v>338.7</v>
      </c>
      <c r="M114" s="31">
        <v>103.07057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1446.8</v>
      </c>
      <c r="D115" s="36">
        <v>1454.55</v>
      </c>
      <c r="E115" s="36">
        <v>1431.3999999999999</v>
      </c>
      <c r="F115" s="36">
        <v>1416</v>
      </c>
      <c r="G115" s="36">
        <v>1392.85</v>
      </c>
      <c r="H115" s="36">
        <v>1469.9499999999998</v>
      </c>
      <c r="I115" s="36">
        <v>1493.1</v>
      </c>
      <c r="J115" s="36">
        <v>1508.4999999999998</v>
      </c>
      <c r="K115" s="31">
        <v>1477.7</v>
      </c>
      <c r="L115" s="31">
        <v>1439.15</v>
      </c>
      <c r="M115" s="31">
        <v>34.159419999999997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5755.45</v>
      </c>
      <c r="D116" s="36">
        <v>5803.6500000000005</v>
      </c>
      <c r="E116" s="36">
        <v>5691.8000000000011</v>
      </c>
      <c r="F116" s="36">
        <v>5628.1500000000005</v>
      </c>
      <c r="G116" s="36">
        <v>5516.3000000000011</v>
      </c>
      <c r="H116" s="36">
        <v>5867.3000000000011</v>
      </c>
      <c r="I116" s="36">
        <v>5979.1500000000015</v>
      </c>
      <c r="J116" s="36">
        <v>6042.8000000000011</v>
      </c>
      <c r="K116" s="31">
        <v>5915.5</v>
      </c>
      <c r="L116" s="31">
        <v>5740</v>
      </c>
      <c r="M116" s="31">
        <v>3.8146900000000001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1427.45</v>
      </c>
      <c r="D117" s="36">
        <v>1432.95</v>
      </c>
      <c r="E117" s="36">
        <v>1416.0500000000002</v>
      </c>
      <c r="F117" s="36">
        <v>1404.65</v>
      </c>
      <c r="G117" s="36">
        <v>1387.7500000000002</v>
      </c>
      <c r="H117" s="36">
        <v>1444.3500000000001</v>
      </c>
      <c r="I117" s="36">
        <v>1461.2500000000002</v>
      </c>
      <c r="J117" s="36">
        <v>1472.65</v>
      </c>
      <c r="K117" s="31">
        <v>1449.85</v>
      </c>
      <c r="L117" s="31">
        <v>1421.55</v>
      </c>
      <c r="M117" s="31">
        <v>96.631500000000003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4162.2</v>
      </c>
      <c r="D118" s="36">
        <v>4133.3833333333323</v>
      </c>
      <c r="E118" s="36">
        <v>4068.866666666665</v>
      </c>
      <c r="F118" s="36">
        <v>3975.5333333333328</v>
      </c>
      <c r="G118" s="36">
        <v>3911.0166666666655</v>
      </c>
      <c r="H118" s="36">
        <v>4226.7166666666644</v>
      </c>
      <c r="I118" s="36">
        <v>4291.2333333333327</v>
      </c>
      <c r="J118" s="36">
        <v>4384.5666666666639</v>
      </c>
      <c r="K118" s="31">
        <v>4197.8999999999996</v>
      </c>
      <c r="L118" s="31">
        <v>4040.05</v>
      </c>
      <c r="M118" s="31">
        <v>21.911999999999999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1249.4000000000001</v>
      </c>
      <c r="D119" s="36">
        <v>1257.3833333333334</v>
      </c>
      <c r="E119" s="36">
        <v>1223.166666666667</v>
      </c>
      <c r="F119" s="36">
        <v>1196.9333333333336</v>
      </c>
      <c r="G119" s="36">
        <v>1162.7166666666672</v>
      </c>
      <c r="H119" s="36">
        <v>1283.6166666666668</v>
      </c>
      <c r="I119" s="36">
        <v>1317.8333333333335</v>
      </c>
      <c r="J119" s="36">
        <v>1344.0666666666666</v>
      </c>
      <c r="K119" s="31">
        <v>1291.5999999999999</v>
      </c>
      <c r="L119" s="31">
        <v>1231.1500000000001</v>
      </c>
      <c r="M119" s="31">
        <v>6.4478200000000001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609</v>
      </c>
      <c r="D120" s="36">
        <v>609.5333333333333</v>
      </c>
      <c r="E120" s="36">
        <v>596.06666666666661</v>
      </c>
      <c r="F120" s="36">
        <v>583.13333333333333</v>
      </c>
      <c r="G120" s="36">
        <v>569.66666666666663</v>
      </c>
      <c r="H120" s="36">
        <v>622.46666666666658</v>
      </c>
      <c r="I120" s="36">
        <v>635.93333333333328</v>
      </c>
      <c r="J120" s="36">
        <v>648.86666666666656</v>
      </c>
      <c r="K120" s="31">
        <v>623</v>
      </c>
      <c r="L120" s="31">
        <v>596.6</v>
      </c>
      <c r="M120" s="31">
        <v>60.290129999999998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883.7</v>
      </c>
      <c r="D121" s="36">
        <v>885.91666666666663</v>
      </c>
      <c r="E121" s="36">
        <v>871.0333333333333</v>
      </c>
      <c r="F121" s="36">
        <v>858.36666666666667</v>
      </c>
      <c r="G121" s="36">
        <v>843.48333333333335</v>
      </c>
      <c r="H121" s="36">
        <v>898.58333333333326</v>
      </c>
      <c r="I121" s="36">
        <v>913.4666666666667</v>
      </c>
      <c r="J121" s="36">
        <v>926.13333333333321</v>
      </c>
      <c r="K121" s="31">
        <v>900.8</v>
      </c>
      <c r="L121" s="31">
        <v>873.25</v>
      </c>
      <c r="M121" s="31">
        <v>39.93159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1031.2</v>
      </c>
      <c r="D122" s="36">
        <v>1031.7500000000002</v>
      </c>
      <c r="E122" s="36">
        <v>1023.3500000000004</v>
      </c>
      <c r="F122" s="36">
        <v>1015.5000000000001</v>
      </c>
      <c r="G122" s="36">
        <v>1007.1000000000003</v>
      </c>
      <c r="H122" s="36">
        <v>1039.6000000000004</v>
      </c>
      <c r="I122" s="36">
        <v>1048.0000000000005</v>
      </c>
      <c r="J122" s="36">
        <v>1055.8500000000006</v>
      </c>
      <c r="K122" s="31">
        <v>1040.1500000000001</v>
      </c>
      <c r="L122" s="31">
        <v>1023.9</v>
      </c>
      <c r="M122" s="31">
        <v>8.3803000000000001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503.15</v>
      </c>
      <c r="D123" s="36">
        <v>509.31666666666666</v>
      </c>
      <c r="E123" s="36">
        <v>495.13333333333333</v>
      </c>
      <c r="F123" s="36">
        <v>487.11666666666667</v>
      </c>
      <c r="G123" s="36">
        <v>472.93333333333334</v>
      </c>
      <c r="H123" s="36">
        <v>517.33333333333326</v>
      </c>
      <c r="I123" s="36">
        <v>531.51666666666665</v>
      </c>
      <c r="J123" s="36">
        <v>539.5333333333333</v>
      </c>
      <c r="K123" s="31">
        <v>523.5</v>
      </c>
      <c r="L123" s="31">
        <v>501.3</v>
      </c>
      <c r="M123" s="31">
        <v>66.950829999999996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1469.4</v>
      </c>
      <c r="D124" s="36">
        <v>1471.4166666666667</v>
      </c>
      <c r="E124" s="36">
        <v>1452.9833333333336</v>
      </c>
      <c r="F124" s="36">
        <v>1436.5666666666668</v>
      </c>
      <c r="G124" s="36">
        <v>1418.1333333333337</v>
      </c>
      <c r="H124" s="36">
        <v>1487.8333333333335</v>
      </c>
      <c r="I124" s="36">
        <v>1506.2666666666664</v>
      </c>
      <c r="J124" s="36">
        <v>1522.6833333333334</v>
      </c>
      <c r="K124" s="31">
        <v>1489.85</v>
      </c>
      <c r="L124" s="31">
        <v>1455</v>
      </c>
      <c r="M124" s="31">
        <v>5.7494399999999999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1690.1</v>
      </c>
      <c r="D125" s="36">
        <v>1693.5666666666666</v>
      </c>
      <c r="E125" s="36">
        <v>1679.5333333333333</v>
      </c>
      <c r="F125" s="36">
        <v>1668.9666666666667</v>
      </c>
      <c r="G125" s="36">
        <v>1654.9333333333334</v>
      </c>
      <c r="H125" s="36">
        <v>1704.1333333333332</v>
      </c>
      <c r="I125" s="36">
        <v>1718.1666666666665</v>
      </c>
      <c r="J125" s="36">
        <v>1728.7333333333331</v>
      </c>
      <c r="K125" s="31">
        <v>1707.6</v>
      </c>
      <c r="L125" s="31">
        <v>1683</v>
      </c>
      <c r="M125" s="31">
        <v>55.80489</v>
      </c>
      <c r="N125" s="1"/>
      <c r="O125" s="1"/>
    </row>
    <row r="126" spans="1:15" ht="12.75" customHeight="1">
      <c r="A126" s="51">
        <v>117</v>
      </c>
      <c r="B126" s="53" t="s">
        <v>856</v>
      </c>
      <c r="C126" s="31">
        <v>153.15</v>
      </c>
      <c r="D126" s="36">
        <v>154.35</v>
      </c>
      <c r="E126" s="36">
        <v>151.04999999999998</v>
      </c>
      <c r="F126" s="36">
        <v>148.94999999999999</v>
      </c>
      <c r="G126" s="36">
        <v>145.64999999999998</v>
      </c>
      <c r="H126" s="36">
        <v>156.44999999999999</v>
      </c>
      <c r="I126" s="36">
        <v>159.75</v>
      </c>
      <c r="J126" s="36">
        <v>161.85</v>
      </c>
      <c r="K126" s="31">
        <v>157.65</v>
      </c>
      <c r="L126" s="31">
        <v>152.25</v>
      </c>
      <c r="M126" s="31">
        <v>69.288380000000004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4549.7</v>
      </c>
      <c r="D127" s="36">
        <v>4573.1833333333334</v>
      </c>
      <c r="E127" s="36">
        <v>4495.5166666666664</v>
      </c>
      <c r="F127" s="36">
        <v>4441.333333333333</v>
      </c>
      <c r="G127" s="36">
        <v>4363.6666666666661</v>
      </c>
      <c r="H127" s="36">
        <v>4627.3666666666668</v>
      </c>
      <c r="I127" s="36">
        <v>4705.0333333333328</v>
      </c>
      <c r="J127" s="36">
        <v>4759.2166666666672</v>
      </c>
      <c r="K127" s="31">
        <v>4650.8500000000004</v>
      </c>
      <c r="L127" s="31">
        <v>4519</v>
      </c>
      <c r="M127" s="31">
        <v>2.4687600000000001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631.29999999999995</v>
      </c>
      <c r="D128" s="36">
        <v>635.43333333333328</v>
      </c>
      <c r="E128" s="36">
        <v>622.56666666666661</v>
      </c>
      <c r="F128" s="36">
        <v>613.83333333333337</v>
      </c>
      <c r="G128" s="36">
        <v>600.9666666666667</v>
      </c>
      <c r="H128" s="36">
        <v>644.16666666666652</v>
      </c>
      <c r="I128" s="36">
        <v>657.03333333333308</v>
      </c>
      <c r="J128" s="36">
        <v>665.76666666666642</v>
      </c>
      <c r="K128" s="31">
        <v>648.29999999999995</v>
      </c>
      <c r="L128" s="31">
        <v>626.70000000000005</v>
      </c>
      <c r="M128" s="31">
        <v>15.763059999999999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4773.1499999999996</v>
      </c>
      <c r="D129" s="36">
        <v>4797.2833333333328</v>
      </c>
      <c r="E129" s="36">
        <v>4723.8666666666659</v>
      </c>
      <c r="F129" s="36">
        <v>4674.583333333333</v>
      </c>
      <c r="G129" s="36">
        <v>4601.1666666666661</v>
      </c>
      <c r="H129" s="36">
        <v>4846.5666666666657</v>
      </c>
      <c r="I129" s="36">
        <v>4919.9833333333336</v>
      </c>
      <c r="J129" s="36">
        <v>4969.2666666666655</v>
      </c>
      <c r="K129" s="31">
        <v>4870.7</v>
      </c>
      <c r="L129" s="31">
        <v>4748</v>
      </c>
      <c r="M129" s="31">
        <v>3.93085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3634.7</v>
      </c>
      <c r="D130" s="36">
        <v>3628.7999999999997</v>
      </c>
      <c r="E130" s="36">
        <v>3613.6499999999996</v>
      </c>
      <c r="F130" s="36">
        <v>3592.6</v>
      </c>
      <c r="G130" s="36">
        <v>3577.45</v>
      </c>
      <c r="H130" s="36">
        <v>3649.8499999999995</v>
      </c>
      <c r="I130" s="36">
        <v>3665</v>
      </c>
      <c r="J130" s="36">
        <v>3686.0499999999993</v>
      </c>
      <c r="K130" s="31">
        <v>3643.95</v>
      </c>
      <c r="L130" s="31">
        <v>3607.75</v>
      </c>
      <c r="M130" s="31">
        <v>27.01849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427.85</v>
      </c>
      <c r="D131" s="36">
        <v>431.61666666666662</v>
      </c>
      <c r="E131" s="36">
        <v>422.13333333333321</v>
      </c>
      <c r="F131" s="36">
        <v>416.41666666666657</v>
      </c>
      <c r="G131" s="36">
        <v>406.93333333333317</v>
      </c>
      <c r="H131" s="36">
        <v>437.33333333333326</v>
      </c>
      <c r="I131" s="36">
        <v>446.81666666666672</v>
      </c>
      <c r="J131" s="36">
        <v>452.5333333333333</v>
      </c>
      <c r="K131" s="31">
        <v>441.1</v>
      </c>
      <c r="L131" s="31">
        <v>425.9</v>
      </c>
      <c r="M131" s="31">
        <v>11.576359999999999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993.3</v>
      </c>
      <c r="D132" s="36">
        <v>996.76666666666677</v>
      </c>
      <c r="E132" s="36">
        <v>985.53333333333353</v>
      </c>
      <c r="F132" s="36">
        <v>977.76666666666677</v>
      </c>
      <c r="G132" s="36">
        <v>966.53333333333353</v>
      </c>
      <c r="H132" s="36">
        <v>1004.5333333333335</v>
      </c>
      <c r="I132" s="36">
        <v>1015.7666666666669</v>
      </c>
      <c r="J132" s="36">
        <v>1023.5333333333335</v>
      </c>
      <c r="K132" s="31">
        <v>1008</v>
      </c>
      <c r="L132" s="31">
        <v>989</v>
      </c>
      <c r="M132" s="31">
        <v>18.638839999999998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1579.4</v>
      </c>
      <c r="D133" s="36">
        <v>1589.75</v>
      </c>
      <c r="E133" s="36">
        <v>1564.65</v>
      </c>
      <c r="F133" s="36">
        <v>1549.9</v>
      </c>
      <c r="G133" s="36">
        <v>1524.8000000000002</v>
      </c>
      <c r="H133" s="36">
        <v>1604.5</v>
      </c>
      <c r="I133" s="36">
        <v>1629.6</v>
      </c>
      <c r="J133" s="36">
        <v>1644.35</v>
      </c>
      <c r="K133" s="31">
        <v>1614.85</v>
      </c>
      <c r="L133" s="31">
        <v>1575</v>
      </c>
      <c r="M133" s="31">
        <v>9.2500800000000005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125466.05</v>
      </c>
      <c r="D134" s="36">
        <v>126172.84999999999</v>
      </c>
      <c r="E134" s="36">
        <v>124343.19999999998</v>
      </c>
      <c r="F134" s="36">
        <v>123220.34999999999</v>
      </c>
      <c r="G134" s="36">
        <v>121390.69999999998</v>
      </c>
      <c r="H134" s="36">
        <v>127295.69999999998</v>
      </c>
      <c r="I134" s="36">
        <v>129125.34999999998</v>
      </c>
      <c r="J134" s="36">
        <v>130248.19999999998</v>
      </c>
      <c r="K134" s="31">
        <v>128002.5</v>
      </c>
      <c r="L134" s="31">
        <v>125050</v>
      </c>
      <c r="M134" s="31">
        <v>8.5489999999999997E-2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1319.2</v>
      </c>
      <c r="D135" s="36">
        <v>1310.3833333333332</v>
      </c>
      <c r="E135" s="36">
        <v>1285.7666666666664</v>
      </c>
      <c r="F135" s="36">
        <v>1252.3333333333333</v>
      </c>
      <c r="G135" s="36">
        <v>1227.7166666666665</v>
      </c>
      <c r="H135" s="36">
        <v>1343.8166666666664</v>
      </c>
      <c r="I135" s="36">
        <v>1368.4333333333332</v>
      </c>
      <c r="J135" s="36">
        <v>1401.8666666666663</v>
      </c>
      <c r="K135" s="31">
        <v>1335</v>
      </c>
      <c r="L135" s="31">
        <v>1276.95</v>
      </c>
      <c r="M135" s="31">
        <v>9.4156300000000002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263.14999999999998</v>
      </c>
      <c r="D136" s="36">
        <v>264.11666666666662</v>
      </c>
      <c r="E136" s="36">
        <v>260.03333333333325</v>
      </c>
      <c r="F136" s="36">
        <v>256.91666666666663</v>
      </c>
      <c r="G136" s="36">
        <v>252.83333333333326</v>
      </c>
      <c r="H136" s="36">
        <v>267.23333333333323</v>
      </c>
      <c r="I136" s="36">
        <v>271.31666666666661</v>
      </c>
      <c r="J136" s="36">
        <v>274.43333333333322</v>
      </c>
      <c r="K136" s="31">
        <v>268.2</v>
      </c>
      <c r="L136" s="31">
        <v>261</v>
      </c>
      <c r="M136" s="31">
        <v>31.443370000000002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2493.5</v>
      </c>
      <c r="D137" s="36">
        <v>2500.9833333333331</v>
      </c>
      <c r="E137" s="36">
        <v>2470.5166666666664</v>
      </c>
      <c r="F137" s="36">
        <v>2447.5333333333333</v>
      </c>
      <c r="G137" s="36">
        <v>2417.0666666666666</v>
      </c>
      <c r="H137" s="36">
        <v>2523.9666666666662</v>
      </c>
      <c r="I137" s="36">
        <v>2554.4333333333325</v>
      </c>
      <c r="J137" s="36">
        <v>2577.4166666666661</v>
      </c>
      <c r="K137" s="31">
        <v>2531.4499999999998</v>
      </c>
      <c r="L137" s="31">
        <v>2478</v>
      </c>
      <c r="M137" s="31">
        <v>33.671010000000003</v>
      </c>
      <c r="N137" s="1"/>
      <c r="O137" s="1"/>
    </row>
    <row r="138" spans="1:15" ht="12.75" customHeight="1">
      <c r="A138" s="51">
        <v>129</v>
      </c>
      <c r="B138" s="53" t="s">
        <v>805</v>
      </c>
      <c r="C138" s="31">
        <v>2094.1</v>
      </c>
      <c r="D138" s="36">
        <v>2120.6333333333332</v>
      </c>
      <c r="E138" s="36">
        <v>2054.6666666666665</v>
      </c>
      <c r="F138" s="36">
        <v>2015.2333333333331</v>
      </c>
      <c r="G138" s="36">
        <v>1949.2666666666664</v>
      </c>
      <c r="H138" s="36">
        <v>2160.0666666666666</v>
      </c>
      <c r="I138" s="36">
        <v>2226.0333333333338</v>
      </c>
      <c r="J138" s="36">
        <v>2265.4666666666667</v>
      </c>
      <c r="K138" s="31">
        <v>2186.6</v>
      </c>
      <c r="L138" s="31">
        <v>2081.1999999999998</v>
      </c>
      <c r="M138" s="31">
        <v>13.420249999999999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597.25</v>
      </c>
      <c r="D139" s="36">
        <v>597.6</v>
      </c>
      <c r="E139" s="36">
        <v>590.30000000000007</v>
      </c>
      <c r="F139" s="36">
        <v>583.35</v>
      </c>
      <c r="G139" s="36">
        <v>576.05000000000007</v>
      </c>
      <c r="H139" s="36">
        <v>604.55000000000007</v>
      </c>
      <c r="I139" s="36">
        <v>611.85</v>
      </c>
      <c r="J139" s="36">
        <v>618.80000000000007</v>
      </c>
      <c r="K139" s="31">
        <v>604.9</v>
      </c>
      <c r="L139" s="31">
        <v>590.65</v>
      </c>
      <c r="M139" s="31">
        <v>12.805099999999999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12598</v>
      </c>
      <c r="D140" s="36">
        <v>12652.666666666666</v>
      </c>
      <c r="E140" s="36">
        <v>12495.333333333332</v>
      </c>
      <c r="F140" s="36">
        <v>12392.666666666666</v>
      </c>
      <c r="G140" s="36">
        <v>12235.333333333332</v>
      </c>
      <c r="H140" s="36">
        <v>12755.333333333332</v>
      </c>
      <c r="I140" s="36">
        <v>12912.666666666664</v>
      </c>
      <c r="J140" s="36">
        <v>13015.333333333332</v>
      </c>
      <c r="K140" s="31">
        <v>12810</v>
      </c>
      <c r="L140" s="31">
        <v>12550</v>
      </c>
      <c r="M140" s="31">
        <v>5.24559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926.7</v>
      </c>
      <c r="D141" s="36">
        <v>938.85</v>
      </c>
      <c r="E141" s="36">
        <v>904.7</v>
      </c>
      <c r="F141" s="36">
        <v>882.7</v>
      </c>
      <c r="G141" s="36">
        <v>848.55000000000007</v>
      </c>
      <c r="H141" s="36">
        <v>960.85</v>
      </c>
      <c r="I141" s="36">
        <v>994.99999999999989</v>
      </c>
      <c r="J141" s="36">
        <v>1017</v>
      </c>
      <c r="K141" s="31">
        <v>973</v>
      </c>
      <c r="L141" s="31">
        <v>916.85</v>
      </c>
      <c r="M141" s="31">
        <v>18.335170000000002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780.7</v>
      </c>
      <c r="D142" s="36">
        <v>783.19999999999993</v>
      </c>
      <c r="E142" s="36">
        <v>770.49999999999989</v>
      </c>
      <c r="F142" s="36">
        <v>760.3</v>
      </c>
      <c r="G142" s="36">
        <v>747.59999999999991</v>
      </c>
      <c r="H142" s="36">
        <v>793.39999999999986</v>
      </c>
      <c r="I142" s="36">
        <v>806.09999999999991</v>
      </c>
      <c r="J142" s="36">
        <v>816.29999999999984</v>
      </c>
      <c r="K142" s="31">
        <v>795.9</v>
      </c>
      <c r="L142" s="31">
        <v>773</v>
      </c>
      <c r="M142" s="31">
        <v>18.586320000000001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3295.1</v>
      </c>
      <c r="D143" s="36">
        <v>3344.5</v>
      </c>
      <c r="E143" s="36">
        <v>3211</v>
      </c>
      <c r="F143" s="36">
        <v>3126.9</v>
      </c>
      <c r="G143" s="36">
        <v>2993.4</v>
      </c>
      <c r="H143" s="36">
        <v>3428.6</v>
      </c>
      <c r="I143" s="36">
        <v>3562.1</v>
      </c>
      <c r="J143" s="36">
        <v>3646.2</v>
      </c>
      <c r="K143" s="31">
        <v>3478</v>
      </c>
      <c r="L143" s="31">
        <v>3260.4</v>
      </c>
      <c r="M143" s="31">
        <v>60.997900000000001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66.7</v>
      </c>
      <c r="D144" s="36">
        <v>66.88333333333334</v>
      </c>
      <c r="E144" s="36">
        <v>66.066666666666677</v>
      </c>
      <c r="F144" s="36">
        <v>65.433333333333337</v>
      </c>
      <c r="G144" s="36">
        <v>64.616666666666674</v>
      </c>
      <c r="H144" s="36">
        <v>67.51666666666668</v>
      </c>
      <c r="I144" s="36">
        <v>68.333333333333343</v>
      </c>
      <c r="J144" s="36">
        <v>68.966666666666683</v>
      </c>
      <c r="K144" s="31">
        <v>67.7</v>
      </c>
      <c r="L144" s="31">
        <v>66.25</v>
      </c>
      <c r="M144" s="31">
        <v>63.221400000000003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2312.8000000000002</v>
      </c>
      <c r="D145" s="36">
        <v>2326.2500000000005</v>
      </c>
      <c r="E145" s="36">
        <v>2289.6000000000008</v>
      </c>
      <c r="F145" s="36">
        <v>2266.4000000000005</v>
      </c>
      <c r="G145" s="36">
        <v>2229.7500000000009</v>
      </c>
      <c r="H145" s="36">
        <v>2349.4500000000007</v>
      </c>
      <c r="I145" s="36">
        <v>2386.1000000000004</v>
      </c>
      <c r="J145" s="36">
        <v>2409.3000000000006</v>
      </c>
      <c r="K145" s="31">
        <v>2362.9</v>
      </c>
      <c r="L145" s="31">
        <v>2303.0500000000002</v>
      </c>
      <c r="M145" s="31">
        <v>2.44442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1674</v>
      </c>
      <c r="D146" s="36">
        <v>1693.8999999999999</v>
      </c>
      <c r="E146" s="36">
        <v>1646.0999999999997</v>
      </c>
      <c r="F146" s="36">
        <v>1618.1999999999998</v>
      </c>
      <c r="G146" s="36">
        <v>1570.3999999999996</v>
      </c>
      <c r="H146" s="36">
        <v>1721.7999999999997</v>
      </c>
      <c r="I146" s="36">
        <v>1769.6</v>
      </c>
      <c r="J146" s="36">
        <v>1797.4999999999998</v>
      </c>
      <c r="K146" s="31">
        <v>1741.7</v>
      </c>
      <c r="L146" s="31">
        <v>1666</v>
      </c>
      <c r="M146" s="31">
        <v>4.4988999999999999</v>
      </c>
      <c r="N146" s="1"/>
      <c r="O146" s="1"/>
    </row>
    <row r="147" spans="1:15" ht="12.75" customHeight="1">
      <c r="A147" s="51">
        <v>142</v>
      </c>
      <c r="B147" s="53" t="s">
        <v>442</v>
      </c>
      <c r="C147" s="31">
        <v>101.05</v>
      </c>
      <c r="D147" s="36">
        <v>101.01666666666667</v>
      </c>
      <c r="E147" s="36">
        <v>100.03333333333333</v>
      </c>
      <c r="F147" s="36">
        <v>99.016666666666666</v>
      </c>
      <c r="G147" s="36">
        <v>98.033333333333331</v>
      </c>
      <c r="H147" s="36">
        <v>102.03333333333333</v>
      </c>
      <c r="I147" s="36">
        <v>103.01666666666665</v>
      </c>
      <c r="J147" s="36">
        <v>104.03333333333333</v>
      </c>
      <c r="K147" s="31">
        <v>102</v>
      </c>
      <c r="L147" s="31">
        <v>100</v>
      </c>
      <c r="M147" s="31">
        <v>770.18737999999996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249.45</v>
      </c>
      <c r="D148" s="36">
        <v>251.93333333333331</v>
      </c>
      <c r="E148" s="36">
        <v>245.71666666666664</v>
      </c>
      <c r="F148" s="36">
        <v>241.98333333333332</v>
      </c>
      <c r="G148" s="36">
        <v>235.76666666666665</v>
      </c>
      <c r="H148" s="36">
        <v>255.66666666666663</v>
      </c>
      <c r="I148" s="36">
        <v>261.88333333333327</v>
      </c>
      <c r="J148" s="36">
        <v>265.61666666666662</v>
      </c>
      <c r="K148" s="31">
        <v>258.14999999999998</v>
      </c>
      <c r="L148" s="31">
        <v>248.2</v>
      </c>
      <c r="M148" s="31">
        <v>101.23573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359.7</v>
      </c>
      <c r="D149" s="36">
        <v>360.55</v>
      </c>
      <c r="E149" s="36">
        <v>356.3</v>
      </c>
      <c r="F149" s="36">
        <v>352.9</v>
      </c>
      <c r="G149" s="36">
        <v>348.65</v>
      </c>
      <c r="H149" s="36">
        <v>363.95000000000005</v>
      </c>
      <c r="I149" s="36">
        <v>368.20000000000005</v>
      </c>
      <c r="J149" s="36">
        <v>371.60000000000008</v>
      </c>
      <c r="K149" s="31">
        <v>364.8</v>
      </c>
      <c r="L149" s="31">
        <v>357.15</v>
      </c>
      <c r="M149" s="31">
        <v>144.25073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3231.2</v>
      </c>
      <c r="D150" s="36">
        <v>3252.6666666666665</v>
      </c>
      <c r="E150" s="36">
        <v>3190.583333333333</v>
      </c>
      <c r="F150" s="36">
        <v>3149.9666666666667</v>
      </c>
      <c r="G150" s="36">
        <v>3087.8833333333332</v>
      </c>
      <c r="H150" s="36">
        <v>3293.2833333333328</v>
      </c>
      <c r="I150" s="36">
        <v>3355.3666666666659</v>
      </c>
      <c r="J150" s="36">
        <v>3395.9833333333327</v>
      </c>
      <c r="K150" s="31">
        <v>3314.75</v>
      </c>
      <c r="L150" s="31">
        <v>3212.05</v>
      </c>
      <c r="M150" s="31">
        <v>1.7996399999999999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2404.8000000000002</v>
      </c>
      <c r="D151" s="36">
        <v>2426.15</v>
      </c>
      <c r="E151" s="36">
        <v>2379.2000000000003</v>
      </c>
      <c r="F151" s="36">
        <v>2353.6000000000004</v>
      </c>
      <c r="G151" s="36">
        <v>2306.6500000000005</v>
      </c>
      <c r="H151" s="36">
        <v>2451.75</v>
      </c>
      <c r="I151" s="36">
        <v>2498.6999999999998</v>
      </c>
      <c r="J151" s="36">
        <v>2524.2999999999997</v>
      </c>
      <c r="K151" s="31">
        <v>2473.1</v>
      </c>
      <c r="L151" s="31">
        <v>2400.5500000000002</v>
      </c>
      <c r="M151" s="31">
        <v>12.742139999999999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1810.45</v>
      </c>
      <c r="D152" s="36">
        <v>1816.3333333333333</v>
      </c>
      <c r="E152" s="36">
        <v>1783.8666666666666</v>
      </c>
      <c r="F152" s="36">
        <v>1757.2833333333333</v>
      </c>
      <c r="G152" s="36">
        <v>1724.8166666666666</v>
      </c>
      <c r="H152" s="36">
        <v>1842.9166666666665</v>
      </c>
      <c r="I152" s="36">
        <v>1875.3833333333332</v>
      </c>
      <c r="J152" s="36">
        <v>1901.9666666666665</v>
      </c>
      <c r="K152" s="31">
        <v>1848.8</v>
      </c>
      <c r="L152" s="31">
        <v>1789.75</v>
      </c>
      <c r="M152" s="31">
        <v>6.0675499999999998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266.7</v>
      </c>
      <c r="D153" s="36">
        <v>268.93333333333334</v>
      </c>
      <c r="E153" s="36">
        <v>262.76666666666665</v>
      </c>
      <c r="F153" s="36">
        <v>258.83333333333331</v>
      </c>
      <c r="G153" s="36">
        <v>252.66666666666663</v>
      </c>
      <c r="H153" s="36">
        <v>272.86666666666667</v>
      </c>
      <c r="I153" s="36">
        <v>279.0333333333333</v>
      </c>
      <c r="J153" s="36">
        <v>282.9666666666667</v>
      </c>
      <c r="K153" s="31">
        <v>275.10000000000002</v>
      </c>
      <c r="L153" s="31">
        <v>265</v>
      </c>
      <c r="M153" s="31">
        <v>153.90964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629.1</v>
      </c>
      <c r="D154" s="36">
        <v>632.85</v>
      </c>
      <c r="E154" s="36">
        <v>621.90000000000009</v>
      </c>
      <c r="F154" s="36">
        <v>614.70000000000005</v>
      </c>
      <c r="G154" s="36">
        <v>603.75000000000011</v>
      </c>
      <c r="H154" s="36">
        <v>640.05000000000007</v>
      </c>
      <c r="I154" s="36">
        <v>651.00000000000011</v>
      </c>
      <c r="J154" s="36">
        <v>658.2</v>
      </c>
      <c r="K154" s="31">
        <v>643.79999999999995</v>
      </c>
      <c r="L154" s="31">
        <v>625.65</v>
      </c>
      <c r="M154" s="31">
        <v>19.319890000000001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377.4</v>
      </c>
      <c r="D155" s="36">
        <v>377.39999999999992</v>
      </c>
      <c r="E155" s="36">
        <v>377.39999999999986</v>
      </c>
      <c r="F155" s="36">
        <v>377.39999999999992</v>
      </c>
      <c r="G155" s="36">
        <v>377.39999999999986</v>
      </c>
      <c r="H155" s="36">
        <v>377.39999999999986</v>
      </c>
      <c r="I155" s="36">
        <v>377.4</v>
      </c>
      <c r="J155" s="36">
        <v>377.39999999999986</v>
      </c>
      <c r="K155" s="31">
        <v>377.4</v>
      </c>
      <c r="L155" s="31">
        <v>377.4</v>
      </c>
      <c r="M155" s="31">
        <v>16.56287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1190</v>
      </c>
      <c r="D156" s="36">
        <v>1194.6666666666667</v>
      </c>
      <c r="E156" s="36">
        <v>1169.7333333333336</v>
      </c>
      <c r="F156" s="36">
        <v>1149.4666666666669</v>
      </c>
      <c r="G156" s="36">
        <v>1124.5333333333338</v>
      </c>
      <c r="H156" s="36">
        <v>1214.9333333333334</v>
      </c>
      <c r="I156" s="36">
        <v>1239.8666666666663</v>
      </c>
      <c r="J156" s="36">
        <v>1260.1333333333332</v>
      </c>
      <c r="K156" s="31">
        <v>1219.5999999999999</v>
      </c>
      <c r="L156" s="31">
        <v>1174.4000000000001</v>
      </c>
      <c r="M156" s="31">
        <v>32.22504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3557.25</v>
      </c>
      <c r="D157" s="36">
        <v>3554.25</v>
      </c>
      <c r="E157" s="36">
        <v>3530</v>
      </c>
      <c r="F157" s="36">
        <v>3502.75</v>
      </c>
      <c r="G157" s="36">
        <v>3478.5</v>
      </c>
      <c r="H157" s="36">
        <v>3581.5</v>
      </c>
      <c r="I157" s="36">
        <v>3605.75</v>
      </c>
      <c r="J157" s="36">
        <v>3633</v>
      </c>
      <c r="K157" s="31">
        <v>3578.5</v>
      </c>
      <c r="L157" s="31">
        <v>3527</v>
      </c>
      <c r="M157" s="31">
        <v>2.2220300000000002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37964.75</v>
      </c>
      <c r="D158" s="36">
        <v>37561.566666666666</v>
      </c>
      <c r="E158" s="36">
        <v>36679.183333333334</v>
      </c>
      <c r="F158" s="36">
        <v>35393.616666666669</v>
      </c>
      <c r="G158" s="36">
        <v>34511.233333333337</v>
      </c>
      <c r="H158" s="36">
        <v>38847.133333333331</v>
      </c>
      <c r="I158" s="36">
        <v>39729.516666666663</v>
      </c>
      <c r="J158" s="36">
        <v>41015.083333333328</v>
      </c>
      <c r="K158" s="31">
        <v>38443.949999999997</v>
      </c>
      <c r="L158" s="31">
        <v>36276</v>
      </c>
      <c r="M158" s="31">
        <v>0.64766999999999997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1433.05</v>
      </c>
      <c r="D159" s="36">
        <v>1438.0833333333333</v>
      </c>
      <c r="E159" s="36">
        <v>1417.1666666666665</v>
      </c>
      <c r="F159" s="36">
        <v>1401.2833333333333</v>
      </c>
      <c r="G159" s="36">
        <v>1380.3666666666666</v>
      </c>
      <c r="H159" s="36">
        <v>1453.9666666666665</v>
      </c>
      <c r="I159" s="36">
        <v>1474.883333333333</v>
      </c>
      <c r="J159" s="36">
        <v>1490.7666666666664</v>
      </c>
      <c r="K159" s="31">
        <v>1459</v>
      </c>
      <c r="L159" s="31">
        <v>1422.2</v>
      </c>
      <c r="M159" s="31">
        <v>3.1423800000000002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3517.05</v>
      </c>
      <c r="D160" s="36">
        <v>3552.7166666666667</v>
      </c>
      <c r="E160" s="36">
        <v>3465.4333333333334</v>
      </c>
      <c r="F160" s="36">
        <v>3413.8166666666666</v>
      </c>
      <c r="G160" s="36">
        <v>3326.5333333333333</v>
      </c>
      <c r="H160" s="36">
        <v>3604.3333333333335</v>
      </c>
      <c r="I160" s="36">
        <v>3691.6166666666672</v>
      </c>
      <c r="J160" s="36">
        <v>3743.2333333333336</v>
      </c>
      <c r="K160" s="31">
        <v>3640</v>
      </c>
      <c r="L160" s="31">
        <v>3501.1</v>
      </c>
      <c r="M160" s="31">
        <v>3.9408599999999998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293.85000000000002</v>
      </c>
      <c r="D161" s="36">
        <v>295.18333333333334</v>
      </c>
      <c r="E161" s="36">
        <v>291.26666666666665</v>
      </c>
      <c r="F161" s="36">
        <v>288.68333333333334</v>
      </c>
      <c r="G161" s="36">
        <v>284.76666666666665</v>
      </c>
      <c r="H161" s="36">
        <v>297.76666666666665</v>
      </c>
      <c r="I161" s="36">
        <v>301.68333333333328</v>
      </c>
      <c r="J161" s="36">
        <v>304.26666666666665</v>
      </c>
      <c r="K161" s="31">
        <v>299.10000000000002</v>
      </c>
      <c r="L161" s="31">
        <v>292.60000000000002</v>
      </c>
      <c r="M161" s="31">
        <v>36.747540000000001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2998.8</v>
      </c>
      <c r="D162" s="36">
        <v>3009.5666666666671</v>
      </c>
      <c r="E162" s="36">
        <v>2974.233333333334</v>
      </c>
      <c r="F162" s="36">
        <v>2949.666666666667</v>
      </c>
      <c r="G162" s="36">
        <v>2914.3333333333339</v>
      </c>
      <c r="H162" s="36">
        <v>3034.1333333333341</v>
      </c>
      <c r="I162" s="36">
        <v>3069.4666666666672</v>
      </c>
      <c r="J162" s="36">
        <v>3094.0333333333342</v>
      </c>
      <c r="K162" s="31">
        <v>3044.9</v>
      </c>
      <c r="L162" s="31">
        <v>2985</v>
      </c>
      <c r="M162" s="31">
        <v>4.2431099999999997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800</v>
      </c>
      <c r="D163" s="36">
        <v>809.43333333333339</v>
      </c>
      <c r="E163" s="36">
        <v>787.61666666666679</v>
      </c>
      <c r="F163" s="36">
        <v>775.23333333333335</v>
      </c>
      <c r="G163" s="36">
        <v>753.41666666666674</v>
      </c>
      <c r="H163" s="36">
        <v>821.81666666666683</v>
      </c>
      <c r="I163" s="36">
        <v>843.63333333333344</v>
      </c>
      <c r="J163" s="36">
        <v>856.01666666666688</v>
      </c>
      <c r="K163" s="31">
        <v>831.25</v>
      </c>
      <c r="L163" s="31">
        <v>797.05</v>
      </c>
      <c r="M163" s="31">
        <v>27.783909999999999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6714.1</v>
      </c>
      <c r="D164" s="36">
        <v>6726.3666666666659</v>
      </c>
      <c r="E164" s="36">
        <v>6685.7333333333318</v>
      </c>
      <c r="F164" s="36">
        <v>6657.3666666666659</v>
      </c>
      <c r="G164" s="36">
        <v>6616.7333333333318</v>
      </c>
      <c r="H164" s="36">
        <v>6754.7333333333318</v>
      </c>
      <c r="I164" s="36">
        <v>6795.366666666665</v>
      </c>
      <c r="J164" s="36">
        <v>6823.7333333333318</v>
      </c>
      <c r="K164" s="31">
        <v>6767</v>
      </c>
      <c r="L164" s="31">
        <v>6698</v>
      </c>
      <c r="M164" s="31">
        <v>2.3238500000000002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448.55</v>
      </c>
      <c r="D165" s="36">
        <v>447.09999999999997</v>
      </c>
      <c r="E165" s="36">
        <v>442.49999999999994</v>
      </c>
      <c r="F165" s="36">
        <v>436.45</v>
      </c>
      <c r="G165" s="36">
        <v>431.84999999999997</v>
      </c>
      <c r="H165" s="36">
        <v>453.14999999999992</v>
      </c>
      <c r="I165" s="36">
        <v>457.74999999999994</v>
      </c>
      <c r="J165" s="36">
        <v>463.7999999999999</v>
      </c>
      <c r="K165" s="31">
        <v>451.7</v>
      </c>
      <c r="L165" s="31">
        <v>441.05</v>
      </c>
      <c r="M165" s="31">
        <v>5.9147800000000004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500.45</v>
      </c>
      <c r="D166" s="36">
        <v>504.5</v>
      </c>
      <c r="E166" s="36">
        <v>493</v>
      </c>
      <c r="F166" s="36">
        <v>485.55</v>
      </c>
      <c r="G166" s="36">
        <v>474.05</v>
      </c>
      <c r="H166" s="36">
        <v>511.95</v>
      </c>
      <c r="I166" s="36">
        <v>523.45000000000005</v>
      </c>
      <c r="J166" s="36">
        <v>530.9</v>
      </c>
      <c r="K166" s="31">
        <v>516</v>
      </c>
      <c r="L166" s="31">
        <v>497.05</v>
      </c>
      <c r="M166" s="31">
        <v>142.91676000000001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306.7</v>
      </c>
      <c r="D167" s="36">
        <v>309.38333333333327</v>
      </c>
      <c r="E167" s="36">
        <v>301.11666666666656</v>
      </c>
      <c r="F167" s="36">
        <v>295.5333333333333</v>
      </c>
      <c r="G167" s="36">
        <v>287.26666666666659</v>
      </c>
      <c r="H167" s="36">
        <v>314.96666666666653</v>
      </c>
      <c r="I167" s="36">
        <v>323.23333333333329</v>
      </c>
      <c r="J167" s="36">
        <v>328.81666666666649</v>
      </c>
      <c r="K167" s="31">
        <v>317.64999999999998</v>
      </c>
      <c r="L167" s="31">
        <v>303.8</v>
      </c>
      <c r="M167" s="31">
        <v>227.68893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1538.25</v>
      </c>
      <c r="D168" s="36">
        <v>1532.2</v>
      </c>
      <c r="E168" s="36">
        <v>1512.4</v>
      </c>
      <c r="F168" s="36">
        <v>1486.55</v>
      </c>
      <c r="G168" s="36">
        <v>1466.75</v>
      </c>
      <c r="H168" s="36">
        <v>1558.0500000000002</v>
      </c>
      <c r="I168" s="36">
        <v>1577.85</v>
      </c>
      <c r="J168" s="36">
        <v>1603.7000000000003</v>
      </c>
      <c r="K168" s="31">
        <v>1552</v>
      </c>
      <c r="L168" s="31">
        <v>1506.35</v>
      </c>
      <c r="M168" s="31">
        <v>9.4130599999999998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15801.8</v>
      </c>
      <c r="D169" s="36">
        <v>15816.266666666668</v>
      </c>
      <c r="E169" s="36">
        <v>15638.583333333336</v>
      </c>
      <c r="F169" s="36">
        <v>15475.366666666667</v>
      </c>
      <c r="G169" s="36">
        <v>15297.683333333334</v>
      </c>
      <c r="H169" s="36">
        <v>15979.483333333337</v>
      </c>
      <c r="I169" s="36">
        <v>16157.166666666668</v>
      </c>
      <c r="J169" s="36">
        <v>16320.383333333339</v>
      </c>
      <c r="K169" s="31">
        <v>15993.95</v>
      </c>
      <c r="L169" s="31">
        <v>15653.05</v>
      </c>
      <c r="M169" s="31">
        <v>2.734E-2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127.45</v>
      </c>
      <c r="D170" s="36">
        <v>128.15</v>
      </c>
      <c r="E170" s="36">
        <v>126.30000000000001</v>
      </c>
      <c r="F170" s="36">
        <v>125.15</v>
      </c>
      <c r="G170" s="36">
        <v>123.30000000000001</v>
      </c>
      <c r="H170" s="36">
        <v>129.30000000000001</v>
      </c>
      <c r="I170" s="36">
        <v>131.14999999999998</v>
      </c>
      <c r="J170" s="36">
        <v>132.30000000000001</v>
      </c>
      <c r="K170" s="31">
        <v>130</v>
      </c>
      <c r="L170" s="31">
        <v>127</v>
      </c>
      <c r="M170" s="31">
        <v>269.85052000000002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547.75</v>
      </c>
      <c r="D171" s="36">
        <v>554.9666666666667</v>
      </c>
      <c r="E171" s="36">
        <v>537.78333333333342</v>
      </c>
      <c r="F171" s="36">
        <v>527.81666666666672</v>
      </c>
      <c r="G171" s="36">
        <v>510.63333333333344</v>
      </c>
      <c r="H171" s="36">
        <v>564.93333333333339</v>
      </c>
      <c r="I171" s="36">
        <v>582.11666666666679</v>
      </c>
      <c r="J171" s="36">
        <v>592.08333333333337</v>
      </c>
      <c r="K171" s="31">
        <v>572.15</v>
      </c>
      <c r="L171" s="31">
        <v>545</v>
      </c>
      <c r="M171" s="31">
        <v>115.82850999999999</v>
      </c>
      <c r="N171" s="1"/>
      <c r="O171" s="1"/>
    </row>
    <row r="172" spans="1:15" ht="12.75" customHeight="1">
      <c r="A172" s="51">
        <v>167</v>
      </c>
      <c r="B172" s="53" t="s">
        <v>462</v>
      </c>
      <c r="C172" s="31">
        <v>382.8</v>
      </c>
      <c r="D172" s="36">
        <v>380.5333333333333</v>
      </c>
      <c r="E172" s="36">
        <v>376.31666666666661</v>
      </c>
      <c r="F172" s="36">
        <v>369.83333333333331</v>
      </c>
      <c r="G172" s="36">
        <v>365.61666666666662</v>
      </c>
      <c r="H172" s="36">
        <v>387.01666666666659</v>
      </c>
      <c r="I172" s="36">
        <v>391.23333333333329</v>
      </c>
      <c r="J172" s="36">
        <v>397.71666666666658</v>
      </c>
      <c r="K172" s="31">
        <v>384.75</v>
      </c>
      <c r="L172" s="31">
        <v>374.05</v>
      </c>
      <c r="M172" s="31">
        <v>321.78654999999998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2849.7</v>
      </c>
      <c r="D173" s="36">
        <v>2856.9</v>
      </c>
      <c r="E173" s="36">
        <v>2833</v>
      </c>
      <c r="F173" s="36">
        <v>2816.2999999999997</v>
      </c>
      <c r="G173" s="36">
        <v>2792.3999999999996</v>
      </c>
      <c r="H173" s="36">
        <v>2873.6000000000004</v>
      </c>
      <c r="I173" s="36">
        <v>2897.5000000000009</v>
      </c>
      <c r="J173" s="36">
        <v>2914.2000000000007</v>
      </c>
      <c r="K173" s="31">
        <v>2880.8</v>
      </c>
      <c r="L173" s="31">
        <v>2840.2</v>
      </c>
      <c r="M173" s="31">
        <v>66.034289999999999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694.05</v>
      </c>
      <c r="D174" s="36">
        <v>695.51666666666677</v>
      </c>
      <c r="E174" s="36">
        <v>688.53333333333353</v>
      </c>
      <c r="F174" s="36">
        <v>683.01666666666677</v>
      </c>
      <c r="G174" s="36">
        <v>676.03333333333353</v>
      </c>
      <c r="H174" s="36">
        <v>701.03333333333353</v>
      </c>
      <c r="I174" s="36">
        <v>708.01666666666688</v>
      </c>
      <c r="J174" s="36">
        <v>713.53333333333353</v>
      </c>
      <c r="K174" s="31">
        <v>702.5</v>
      </c>
      <c r="L174" s="31">
        <v>690</v>
      </c>
      <c r="M174" s="31">
        <v>18.210070000000002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1380.05</v>
      </c>
      <c r="D175" s="36">
        <v>1389.95</v>
      </c>
      <c r="E175" s="36">
        <v>1361.1000000000001</v>
      </c>
      <c r="F175" s="36">
        <v>1342.15</v>
      </c>
      <c r="G175" s="36">
        <v>1313.3000000000002</v>
      </c>
      <c r="H175" s="36">
        <v>1408.9</v>
      </c>
      <c r="I175" s="36">
        <v>1437.75</v>
      </c>
      <c r="J175" s="36">
        <v>1456.7</v>
      </c>
      <c r="K175" s="31">
        <v>1418.8</v>
      </c>
      <c r="L175" s="31">
        <v>1371</v>
      </c>
      <c r="M175" s="31">
        <v>20.97166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2223.1</v>
      </c>
      <c r="D176" s="36">
        <v>2226.6333333333337</v>
      </c>
      <c r="E176" s="36">
        <v>2210.5166666666673</v>
      </c>
      <c r="F176" s="36">
        <v>2197.9333333333338</v>
      </c>
      <c r="G176" s="36">
        <v>2181.8166666666675</v>
      </c>
      <c r="H176" s="36">
        <v>2239.2166666666672</v>
      </c>
      <c r="I176" s="36">
        <v>2255.333333333333</v>
      </c>
      <c r="J176" s="36">
        <v>2267.916666666667</v>
      </c>
      <c r="K176" s="31">
        <v>2242.75</v>
      </c>
      <c r="L176" s="31">
        <v>2214.0500000000002</v>
      </c>
      <c r="M176" s="31">
        <v>3.7271299999999998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151.69999999999999</v>
      </c>
      <c r="D177" s="36">
        <v>148.88333333333335</v>
      </c>
      <c r="E177" s="36">
        <v>145.1166666666667</v>
      </c>
      <c r="F177" s="36">
        <v>138.53333333333336</v>
      </c>
      <c r="G177" s="36">
        <v>134.76666666666671</v>
      </c>
      <c r="H177" s="36">
        <v>155.4666666666667</v>
      </c>
      <c r="I177" s="36">
        <v>159.23333333333335</v>
      </c>
      <c r="J177" s="36">
        <v>165.81666666666669</v>
      </c>
      <c r="K177" s="31">
        <v>152.65</v>
      </c>
      <c r="L177" s="31">
        <v>142.30000000000001</v>
      </c>
      <c r="M177" s="31">
        <v>1111.36536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25062.35</v>
      </c>
      <c r="D178" s="36">
        <v>25028.233333333334</v>
      </c>
      <c r="E178" s="36">
        <v>24734.216666666667</v>
      </c>
      <c r="F178" s="36">
        <v>24406.083333333332</v>
      </c>
      <c r="G178" s="36">
        <v>24112.066666666666</v>
      </c>
      <c r="H178" s="36">
        <v>25356.366666666669</v>
      </c>
      <c r="I178" s="36">
        <v>25650.383333333339</v>
      </c>
      <c r="J178" s="36">
        <v>25978.51666666667</v>
      </c>
      <c r="K178" s="31">
        <v>25322.25</v>
      </c>
      <c r="L178" s="31">
        <v>24700.1</v>
      </c>
      <c r="M178" s="31">
        <v>0.40444999999999998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2302.6999999999998</v>
      </c>
      <c r="D179" s="36">
        <v>2324.9</v>
      </c>
      <c r="E179" s="36">
        <v>2269.8000000000002</v>
      </c>
      <c r="F179" s="36">
        <v>2236.9</v>
      </c>
      <c r="G179" s="36">
        <v>2181.8000000000002</v>
      </c>
      <c r="H179" s="36">
        <v>2357.8000000000002</v>
      </c>
      <c r="I179" s="36">
        <v>2412.8999999999996</v>
      </c>
      <c r="J179" s="36">
        <v>2445.8000000000002</v>
      </c>
      <c r="K179" s="31">
        <v>2380</v>
      </c>
      <c r="L179" s="31">
        <v>2292</v>
      </c>
      <c r="M179" s="31">
        <v>13.376329999999999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6984.65</v>
      </c>
      <c r="D180" s="36">
        <v>6991.3499999999995</v>
      </c>
      <c r="E180" s="36">
        <v>6932.6999999999989</v>
      </c>
      <c r="F180" s="36">
        <v>6880.7499999999991</v>
      </c>
      <c r="G180" s="36">
        <v>6822.0999999999985</v>
      </c>
      <c r="H180" s="36">
        <v>7043.2999999999993</v>
      </c>
      <c r="I180" s="36">
        <v>7101.9499999999989</v>
      </c>
      <c r="J180" s="36">
        <v>7153.9</v>
      </c>
      <c r="K180" s="31">
        <v>7050</v>
      </c>
      <c r="L180" s="31">
        <v>6939.4</v>
      </c>
      <c r="M180" s="31">
        <v>2.7876099999999999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638.04999999999995</v>
      </c>
      <c r="D181" s="36">
        <v>633.81666666666661</v>
      </c>
      <c r="E181" s="36">
        <v>622.73333333333323</v>
      </c>
      <c r="F181" s="36">
        <v>607.41666666666663</v>
      </c>
      <c r="G181" s="36">
        <v>596.33333333333326</v>
      </c>
      <c r="H181" s="36">
        <v>649.13333333333321</v>
      </c>
      <c r="I181" s="36">
        <v>660.2166666666667</v>
      </c>
      <c r="J181" s="36">
        <v>675.53333333333319</v>
      </c>
      <c r="K181" s="31">
        <v>644.9</v>
      </c>
      <c r="L181" s="31">
        <v>618.5</v>
      </c>
      <c r="M181" s="31">
        <v>17.58146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825.85</v>
      </c>
      <c r="D182" s="36">
        <v>827.04999999999984</v>
      </c>
      <c r="E182" s="36">
        <v>818.09999999999968</v>
      </c>
      <c r="F182" s="36">
        <v>810.3499999999998</v>
      </c>
      <c r="G182" s="36">
        <v>801.39999999999964</v>
      </c>
      <c r="H182" s="36">
        <v>834.79999999999973</v>
      </c>
      <c r="I182" s="36">
        <v>843.74999999999977</v>
      </c>
      <c r="J182" s="36">
        <v>851.49999999999977</v>
      </c>
      <c r="K182" s="31">
        <v>836</v>
      </c>
      <c r="L182" s="31">
        <v>819.3</v>
      </c>
      <c r="M182" s="31">
        <v>178.18705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157.75</v>
      </c>
      <c r="D183" s="36">
        <v>158.9</v>
      </c>
      <c r="E183" s="36">
        <v>155.55000000000001</v>
      </c>
      <c r="F183" s="36">
        <v>153.35</v>
      </c>
      <c r="G183" s="36">
        <v>150</v>
      </c>
      <c r="H183" s="36">
        <v>161.10000000000002</v>
      </c>
      <c r="I183" s="36">
        <v>164.45</v>
      </c>
      <c r="J183" s="36">
        <v>166.65000000000003</v>
      </c>
      <c r="K183" s="31">
        <v>162.25</v>
      </c>
      <c r="L183" s="31">
        <v>156.69999999999999</v>
      </c>
      <c r="M183" s="31">
        <v>197.06386000000001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1459.1</v>
      </c>
      <c r="D184" s="36">
        <v>1462</v>
      </c>
      <c r="E184" s="36">
        <v>1446.6</v>
      </c>
      <c r="F184" s="36">
        <v>1434.1</v>
      </c>
      <c r="G184" s="36">
        <v>1418.6999999999998</v>
      </c>
      <c r="H184" s="36">
        <v>1474.5</v>
      </c>
      <c r="I184" s="36">
        <v>1489.9</v>
      </c>
      <c r="J184" s="36">
        <v>1502.4</v>
      </c>
      <c r="K184" s="31">
        <v>1477.4</v>
      </c>
      <c r="L184" s="31">
        <v>1449.5</v>
      </c>
      <c r="M184" s="31">
        <v>31.334230000000002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670.25</v>
      </c>
      <c r="D185" s="36">
        <v>664.51666666666665</v>
      </c>
      <c r="E185" s="36">
        <v>654.0333333333333</v>
      </c>
      <c r="F185" s="36">
        <v>637.81666666666661</v>
      </c>
      <c r="G185" s="36">
        <v>627.33333333333326</v>
      </c>
      <c r="H185" s="36">
        <v>680.73333333333335</v>
      </c>
      <c r="I185" s="36">
        <v>691.2166666666667</v>
      </c>
      <c r="J185" s="36">
        <v>707.43333333333339</v>
      </c>
      <c r="K185" s="31">
        <v>675</v>
      </c>
      <c r="L185" s="31">
        <v>648.29999999999995</v>
      </c>
      <c r="M185" s="31">
        <v>18.986229999999999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675.95</v>
      </c>
      <c r="D186" s="36">
        <v>678.76666666666665</v>
      </c>
      <c r="E186" s="36">
        <v>668.98333333333335</v>
      </c>
      <c r="F186" s="36">
        <v>662.01666666666665</v>
      </c>
      <c r="G186" s="36">
        <v>652.23333333333335</v>
      </c>
      <c r="H186" s="36">
        <v>685.73333333333335</v>
      </c>
      <c r="I186" s="36">
        <v>695.51666666666665</v>
      </c>
      <c r="J186" s="36">
        <v>702.48333333333335</v>
      </c>
      <c r="K186" s="31">
        <v>688.55</v>
      </c>
      <c r="L186" s="31">
        <v>671.8</v>
      </c>
      <c r="M186" s="31">
        <v>7.6277200000000001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2230.85</v>
      </c>
      <c r="D187" s="36">
        <v>2237.6</v>
      </c>
      <c r="E187" s="36">
        <v>2215.9499999999998</v>
      </c>
      <c r="F187" s="36">
        <v>2201.0499999999997</v>
      </c>
      <c r="G187" s="36">
        <v>2179.3999999999996</v>
      </c>
      <c r="H187" s="36">
        <v>2252.5</v>
      </c>
      <c r="I187" s="36">
        <v>2274.1500000000005</v>
      </c>
      <c r="J187" s="36">
        <v>2289.0500000000002</v>
      </c>
      <c r="K187" s="31">
        <v>2259.25</v>
      </c>
      <c r="L187" s="31">
        <v>2222.6999999999998</v>
      </c>
      <c r="M187" s="31">
        <v>7.4101299999999997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1043.55</v>
      </c>
      <c r="D188" s="36">
        <v>1053.1666666666667</v>
      </c>
      <c r="E188" s="36">
        <v>1027.3833333333334</v>
      </c>
      <c r="F188" s="36">
        <v>1011.2166666666667</v>
      </c>
      <c r="G188" s="36">
        <v>985.43333333333339</v>
      </c>
      <c r="H188" s="36">
        <v>1069.3333333333335</v>
      </c>
      <c r="I188" s="36">
        <v>1095.1166666666668</v>
      </c>
      <c r="J188" s="36">
        <v>1111.2833333333335</v>
      </c>
      <c r="K188" s="31">
        <v>1078.95</v>
      </c>
      <c r="L188" s="31">
        <v>1037</v>
      </c>
      <c r="M188" s="31">
        <v>10.61955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1762.7</v>
      </c>
      <c r="D189" s="36">
        <v>1771.7333333333333</v>
      </c>
      <c r="E189" s="36">
        <v>1747.0166666666667</v>
      </c>
      <c r="F189" s="36">
        <v>1731.3333333333333</v>
      </c>
      <c r="G189" s="36">
        <v>1706.6166666666666</v>
      </c>
      <c r="H189" s="36">
        <v>1787.4166666666667</v>
      </c>
      <c r="I189" s="36">
        <v>1812.1333333333334</v>
      </c>
      <c r="J189" s="36">
        <v>1827.8166666666668</v>
      </c>
      <c r="K189" s="31">
        <v>1796.45</v>
      </c>
      <c r="L189" s="31">
        <v>1756.05</v>
      </c>
      <c r="M189" s="31">
        <v>2.8368600000000002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3736.1</v>
      </c>
      <c r="D190" s="36">
        <v>3748.65</v>
      </c>
      <c r="E190" s="36">
        <v>3702.9</v>
      </c>
      <c r="F190" s="36">
        <v>3669.7</v>
      </c>
      <c r="G190" s="36">
        <v>3623.95</v>
      </c>
      <c r="H190" s="36">
        <v>3781.8500000000004</v>
      </c>
      <c r="I190" s="36">
        <v>3827.6000000000004</v>
      </c>
      <c r="J190" s="36">
        <v>3860.8000000000006</v>
      </c>
      <c r="K190" s="31">
        <v>3794.4</v>
      </c>
      <c r="L190" s="31">
        <v>3715.45</v>
      </c>
      <c r="M190" s="31">
        <v>29.192299999999999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1067.2</v>
      </c>
      <c r="D191" s="36">
        <v>1064.55</v>
      </c>
      <c r="E191" s="36">
        <v>1054.6499999999999</v>
      </c>
      <c r="F191" s="36">
        <v>1042.0999999999999</v>
      </c>
      <c r="G191" s="36">
        <v>1032.1999999999998</v>
      </c>
      <c r="H191" s="36">
        <v>1077.0999999999999</v>
      </c>
      <c r="I191" s="36">
        <v>1087</v>
      </c>
      <c r="J191" s="36">
        <v>1099.55</v>
      </c>
      <c r="K191" s="31">
        <v>1074.45</v>
      </c>
      <c r="L191" s="31">
        <v>1052</v>
      </c>
      <c r="M191" s="31">
        <v>27.432369999999999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7194.85</v>
      </c>
      <c r="D192" s="36">
        <v>7234.6500000000005</v>
      </c>
      <c r="E192" s="36">
        <v>7126.0500000000011</v>
      </c>
      <c r="F192" s="36">
        <v>7057.2500000000009</v>
      </c>
      <c r="G192" s="36">
        <v>6948.6500000000015</v>
      </c>
      <c r="H192" s="36">
        <v>7303.4500000000007</v>
      </c>
      <c r="I192" s="36">
        <v>7412.0500000000011</v>
      </c>
      <c r="J192" s="36">
        <v>7480.85</v>
      </c>
      <c r="K192" s="31">
        <v>7343.25</v>
      </c>
      <c r="L192" s="31">
        <v>7165.85</v>
      </c>
      <c r="M192" s="31">
        <v>1.8998699999999999</v>
      </c>
      <c r="N192" s="1"/>
      <c r="O192" s="1"/>
    </row>
    <row r="193" spans="1:15" ht="12.75" customHeight="1">
      <c r="A193" s="51">
        <v>188</v>
      </c>
      <c r="B193" s="53" t="s">
        <v>497</v>
      </c>
      <c r="C193" s="31">
        <v>620.54999999999995</v>
      </c>
      <c r="D193" s="36">
        <v>625.81666666666672</v>
      </c>
      <c r="E193" s="36">
        <v>613.43333333333339</v>
      </c>
      <c r="F193" s="36">
        <v>606.31666666666672</v>
      </c>
      <c r="G193" s="36">
        <v>593.93333333333339</v>
      </c>
      <c r="H193" s="36">
        <v>632.93333333333339</v>
      </c>
      <c r="I193" s="36">
        <v>645.31666666666683</v>
      </c>
      <c r="J193" s="36">
        <v>652.43333333333339</v>
      </c>
      <c r="K193" s="31">
        <v>638.20000000000005</v>
      </c>
      <c r="L193" s="31">
        <v>618.70000000000005</v>
      </c>
      <c r="M193" s="31">
        <v>11.55649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923.95</v>
      </c>
      <c r="D194" s="36">
        <v>932.13333333333333</v>
      </c>
      <c r="E194" s="36">
        <v>912.81666666666661</v>
      </c>
      <c r="F194" s="36">
        <v>901.68333333333328</v>
      </c>
      <c r="G194" s="36">
        <v>882.36666666666656</v>
      </c>
      <c r="H194" s="36">
        <v>943.26666666666665</v>
      </c>
      <c r="I194" s="36">
        <v>962.58333333333348</v>
      </c>
      <c r="J194" s="36">
        <v>973.7166666666667</v>
      </c>
      <c r="K194" s="31">
        <v>951.45</v>
      </c>
      <c r="L194" s="31">
        <v>921</v>
      </c>
      <c r="M194" s="31">
        <v>101.70912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425.35</v>
      </c>
      <c r="D195" s="36">
        <v>427.13333333333338</v>
      </c>
      <c r="E195" s="36">
        <v>420.76666666666677</v>
      </c>
      <c r="F195" s="36">
        <v>416.18333333333339</v>
      </c>
      <c r="G195" s="36">
        <v>409.81666666666678</v>
      </c>
      <c r="H195" s="36">
        <v>431.71666666666675</v>
      </c>
      <c r="I195" s="36">
        <v>438.08333333333343</v>
      </c>
      <c r="J195" s="36">
        <v>442.66666666666674</v>
      </c>
      <c r="K195" s="31">
        <v>433.5</v>
      </c>
      <c r="L195" s="31">
        <v>422.55</v>
      </c>
      <c r="M195" s="31">
        <v>90.59666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164.15</v>
      </c>
      <c r="D196" s="36">
        <v>166.5</v>
      </c>
      <c r="E196" s="36">
        <v>161</v>
      </c>
      <c r="F196" s="36">
        <v>157.85</v>
      </c>
      <c r="G196" s="36">
        <v>152.35</v>
      </c>
      <c r="H196" s="36">
        <v>169.65</v>
      </c>
      <c r="I196" s="36">
        <v>175.15</v>
      </c>
      <c r="J196" s="36">
        <v>178.3</v>
      </c>
      <c r="K196" s="31">
        <v>172</v>
      </c>
      <c r="L196" s="31">
        <v>163.35</v>
      </c>
      <c r="M196" s="31">
        <v>1088.1387500000001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1240.8499999999999</v>
      </c>
      <c r="D197" s="36">
        <v>1254.6499999999999</v>
      </c>
      <c r="E197" s="36">
        <v>1221.5499999999997</v>
      </c>
      <c r="F197" s="36">
        <v>1202.2499999999998</v>
      </c>
      <c r="G197" s="36">
        <v>1169.1499999999996</v>
      </c>
      <c r="H197" s="36">
        <v>1273.9499999999998</v>
      </c>
      <c r="I197" s="36">
        <v>1307.0499999999997</v>
      </c>
      <c r="J197" s="36">
        <v>1326.35</v>
      </c>
      <c r="K197" s="31">
        <v>1287.75</v>
      </c>
      <c r="L197" s="31">
        <v>1235.3499999999999</v>
      </c>
      <c r="M197" s="31">
        <v>26.104790000000001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745.45</v>
      </c>
      <c r="D198" s="36">
        <v>747.38333333333321</v>
      </c>
      <c r="E198" s="36">
        <v>740.86666666666645</v>
      </c>
      <c r="F198" s="36">
        <v>736.28333333333319</v>
      </c>
      <c r="G198" s="36">
        <v>729.76666666666642</v>
      </c>
      <c r="H198" s="36">
        <v>751.96666666666647</v>
      </c>
      <c r="I198" s="36">
        <v>758.48333333333335</v>
      </c>
      <c r="J198" s="36">
        <v>763.06666666666649</v>
      </c>
      <c r="K198" s="31">
        <v>753.9</v>
      </c>
      <c r="L198" s="31">
        <v>742.8</v>
      </c>
      <c r="M198" s="31">
        <v>4.35189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3271.85</v>
      </c>
      <c r="D199" s="36">
        <v>3296.9500000000003</v>
      </c>
      <c r="E199" s="36">
        <v>3228.9000000000005</v>
      </c>
      <c r="F199" s="36">
        <v>3185.9500000000003</v>
      </c>
      <c r="G199" s="36">
        <v>3117.9000000000005</v>
      </c>
      <c r="H199" s="36">
        <v>3339.9000000000005</v>
      </c>
      <c r="I199" s="36">
        <v>3407.9500000000007</v>
      </c>
      <c r="J199" s="36">
        <v>3450.9000000000005</v>
      </c>
      <c r="K199" s="31">
        <v>3365</v>
      </c>
      <c r="L199" s="31">
        <v>3254</v>
      </c>
      <c r="M199" s="31">
        <v>23.655349999999999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2658.05</v>
      </c>
      <c r="D200" s="36">
        <v>2682.0166666666669</v>
      </c>
      <c r="E200" s="36">
        <v>2624.0333333333338</v>
      </c>
      <c r="F200" s="36">
        <v>2590.0166666666669</v>
      </c>
      <c r="G200" s="36">
        <v>2532.0333333333338</v>
      </c>
      <c r="H200" s="36">
        <v>2716.0333333333338</v>
      </c>
      <c r="I200" s="36">
        <v>2774.0166666666664</v>
      </c>
      <c r="J200" s="36">
        <v>2808.0333333333338</v>
      </c>
      <c r="K200" s="31">
        <v>2740</v>
      </c>
      <c r="L200" s="31">
        <v>2648</v>
      </c>
      <c r="M200" s="31">
        <v>2.57586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1440.45</v>
      </c>
      <c r="D201" s="36">
        <v>1442.7833333333335</v>
      </c>
      <c r="E201" s="36">
        <v>1408.866666666667</v>
      </c>
      <c r="F201" s="36">
        <v>1377.2833333333335</v>
      </c>
      <c r="G201" s="36">
        <v>1343.366666666667</v>
      </c>
      <c r="H201" s="36">
        <v>1474.366666666667</v>
      </c>
      <c r="I201" s="36">
        <v>1508.2833333333335</v>
      </c>
      <c r="J201" s="36">
        <v>1539.866666666667</v>
      </c>
      <c r="K201" s="31">
        <v>1476.7</v>
      </c>
      <c r="L201" s="31">
        <v>1411.2</v>
      </c>
      <c r="M201" s="31">
        <v>12.188510000000001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4651.3500000000004</v>
      </c>
      <c r="D202" s="36">
        <v>4650.5166666666664</v>
      </c>
      <c r="E202" s="36">
        <v>4603.0333333333328</v>
      </c>
      <c r="F202" s="36">
        <v>4554.7166666666662</v>
      </c>
      <c r="G202" s="36">
        <v>4507.2333333333327</v>
      </c>
      <c r="H202" s="36">
        <v>4698.833333333333</v>
      </c>
      <c r="I202" s="36">
        <v>4746.3166666666666</v>
      </c>
      <c r="J202" s="36">
        <v>4794.6333333333332</v>
      </c>
      <c r="K202" s="31">
        <v>4698</v>
      </c>
      <c r="L202" s="31">
        <v>4602.2</v>
      </c>
      <c r="M202" s="31">
        <v>5.2320599999999997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3699.95</v>
      </c>
      <c r="D203" s="36">
        <v>3697.9833333333336</v>
      </c>
      <c r="E203" s="36">
        <v>3666.9666666666672</v>
      </c>
      <c r="F203" s="36">
        <v>3633.9833333333336</v>
      </c>
      <c r="G203" s="36">
        <v>3602.9666666666672</v>
      </c>
      <c r="H203" s="36">
        <v>3730.9666666666672</v>
      </c>
      <c r="I203" s="36">
        <v>3761.9833333333336</v>
      </c>
      <c r="J203" s="36">
        <v>3794.9666666666672</v>
      </c>
      <c r="K203" s="31">
        <v>3729</v>
      </c>
      <c r="L203" s="31">
        <v>3665</v>
      </c>
      <c r="M203" s="31">
        <v>1.5863499999999999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506.1</v>
      </c>
      <c r="D204" s="36">
        <v>509.81666666666666</v>
      </c>
      <c r="E204" s="36">
        <v>501.2833333333333</v>
      </c>
      <c r="F204" s="36">
        <v>496.46666666666664</v>
      </c>
      <c r="G204" s="36">
        <v>487.93333333333328</v>
      </c>
      <c r="H204" s="36">
        <v>514.63333333333333</v>
      </c>
      <c r="I204" s="36">
        <v>523.16666666666674</v>
      </c>
      <c r="J204" s="36">
        <v>527.98333333333335</v>
      </c>
      <c r="K204" s="31">
        <v>518.35</v>
      </c>
      <c r="L204" s="31">
        <v>505</v>
      </c>
      <c r="M204" s="31">
        <v>18.282879999999999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9868.85</v>
      </c>
      <c r="D205" s="36">
        <v>9907.9499999999989</v>
      </c>
      <c r="E205" s="36">
        <v>9790.8999999999978</v>
      </c>
      <c r="F205" s="36">
        <v>9712.9499999999989</v>
      </c>
      <c r="G205" s="36">
        <v>9595.8999999999978</v>
      </c>
      <c r="H205" s="36">
        <v>9985.8999999999978</v>
      </c>
      <c r="I205" s="36">
        <v>10102.949999999997</v>
      </c>
      <c r="J205" s="36">
        <v>10180.899999999998</v>
      </c>
      <c r="K205" s="31">
        <v>10025</v>
      </c>
      <c r="L205" s="31">
        <v>9830</v>
      </c>
      <c r="M205" s="31">
        <v>3.2342399999999998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152.6</v>
      </c>
      <c r="D206" s="36">
        <v>153.68333333333331</v>
      </c>
      <c r="E206" s="36">
        <v>150.66666666666663</v>
      </c>
      <c r="F206" s="36">
        <v>148.73333333333332</v>
      </c>
      <c r="G206" s="36">
        <v>145.71666666666664</v>
      </c>
      <c r="H206" s="36">
        <v>155.61666666666662</v>
      </c>
      <c r="I206" s="36">
        <v>158.63333333333333</v>
      </c>
      <c r="J206" s="36">
        <v>160.56666666666661</v>
      </c>
      <c r="K206" s="31">
        <v>156.69999999999999</v>
      </c>
      <c r="L206" s="31">
        <v>151.75</v>
      </c>
      <c r="M206" s="31">
        <v>115.42863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1840.85</v>
      </c>
      <c r="D207" s="36">
        <v>1846.9833333333333</v>
      </c>
      <c r="E207" s="36">
        <v>1823.9666666666667</v>
      </c>
      <c r="F207" s="36">
        <v>1807.0833333333333</v>
      </c>
      <c r="G207" s="36">
        <v>1784.0666666666666</v>
      </c>
      <c r="H207" s="36">
        <v>1863.8666666666668</v>
      </c>
      <c r="I207" s="36">
        <v>1886.8833333333337</v>
      </c>
      <c r="J207" s="36">
        <v>1903.7666666666669</v>
      </c>
      <c r="K207" s="31">
        <v>1870</v>
      </c>
      <c r="L207" s="31">
        <v>1830.1</v>
      </c>
      <c r="M207" s="31">
        <v>1.7146399999999999</v>
      </c>
      <c r="N207" s="1"/>
      <c r="O207" s="1"/>
    </row>
    <row r="208" spans="1:15" ht="12.75" customHeight="1">
      <c r="A208" s="51">
        <v>203</v>
      </c>
      <c r="B208" s="53" t="s">
        <v>172</v>
      </c>
      <c r="C208" s="31">
        <v>1171.3499999999999</v>
      </c>
      <c r="D208" s="36">
        <v>1172.0166666666667</v>
      </c>
      <c r="E208" s="36">
        <v>1163.1833333333334</v>
      </c>
      <c r="F208" s="36">
        <v>1155.0166666666667</v>
      </c>
      <c r="G208" s="36">
        <v>1146.1833333333334</v>
      </c>
      <c r="H208" s="36">
        <v>1180.1833333333334</v>
      </c>
      <c r="I208" s="36">
        <v>1189.0166666666669</v>
      </c>
      <c r="J208" s="36">
        <v>1197.1833333333334</v>
      </c>
      <c r="K208" s="31">
        <v>1180.8499999999999</v>
      </c>
      <c r="L208" s="31">
        <v>1163.8499999999999</v>
      </c>
      <c r="M208" s="31">
        <v>7.8723799999999997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1438.8</v>
      </c>
      <c r="D209" s="36">
        <v>1444.6166666666668</v>
      </c>
      <c r="E209" s="36">
        <v>1424.4833333333336</v>
      </c>
      <c r="F209" s="36">
        <v>1410.1666666666667</v>
      </c>
      <c r="G209" s="36">
        <v>1390.0333333333335</v>
      </c>
      <c r="H209" s="36">
        <v>1458.9333333333336</v>
      </c>
      <c r="I209" s="36">
        <v>1479.0666666666668</v>
      </c>
      <c r="J209" s="36">
        <v>1493.3833333333337</v>
      </c>
      <c r="K209" s="31">
        <v>1464.75</v>
      </c>
      <c r="L209" s="31">
        <v>1430.3</v>
      </c>
      <c r="M209" s="31">
        <v>13.82912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440.8</v>
      </c>
      <c r="D210" s="36">
        <v>445.33333333333331</v>
      </c>
      <c r="E210" s="36">
        <v>432.66666666666663</v>
      </c>
      <c r="F210" s="36">
        <v>424.5333333333333</v>
      </c>
      <c r="G210" s="36">
        <v>411.86666666666662</v>
      </c>
      <c r="H210" s="36">
        <v>453.46666666666664</v>
      </c>
      <c r="I210" s="36">
        <v>466.13333333333327</v>
      </c>
      <c r="J210" s="36">
        <v>474.26666666666665</v>
      </c>
      <c r="K210" s="31">
        <v>458</v>
      </c>
      <c r="L210" s="31">
        <v>437.2</v>
      </c>
      <c r="M210" s="31">
        <v>131.22989999999999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14.6</v>
      </c>
      <c r="D211" s="36">
        <v>14.716666666666667</v>
      </c>
      <c r="E211" s="36">
        <v>14.383333333333333</v>
      </c>
      <c r="F211" s="36">
        <v>14.166666666666666</v>
      </c>
      <c r="G211" s="36">
        <v>13.833333333333332</v>
      </c>
      <c r="H211" s="36">
        <v>14.933333333333334</v>
      </c>
      <c r="I211" s="36">
        <v>15.266666666666666</v>
      </c>
      <c r="J211" s="36">
        <v>15.483333333333334</v>
      </c>
      <c r="K211" s="31">
        <v>15.05</v>
      </c>
      <c r="L211" s="31">
        <v>14.5</v>
      </c>
      <c r="M211" s="31">
        <v>10952.71744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1350.5</v>
      </c>
      <c r="D212" s="36">
        <v>1357.1666666666667</v>
      </c>
      <c r="E212" s="36">
        <v>1339.0333333333335</v>
      </c>
      <c r="F212" s="36">
        <v>1327.5666666666668</v>
      </c>
      <c r="G212" s="36">
        <v>1309.4333333333336</v>
      </c>
      <c r="H212" s="36">
        <v>1368.6333333333334</v>
      </c>
      <c r="I212" s="36">
        <v>1386.7666666666667</v>
      </c>
      <c r="J212" s="36">
        <v>1398.2333333333333</v>
      </c>
      <c r="K212" s="31">
        <v>1375.3</v>
      </c>
      <c r="L212" s="31">
        <v>1345.7</v>
      </c>
      <c r="M212" s="31">
        <v>8.55382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436.95</v>
      </c>
      <c r="D213" s="36">
        <v>440.51666666666671</v>
      </c>
      <c r="E213" s="36">
        <v>431.53333333333342</v>
      </c>
      <c r="F213" s="36">
        <v>426.11666666666673</v>
      </c>
      <c r="G213" s="36">
        <v>417.13333333333344</v>
      </c>
      <c r="H213" s="36">
        <v>445.93333333333339</v>
      </c>
      <c r="I213" s="36">
        <v>454.91666666666663</v>
      </c>
      <c r="J213" s="36">
        <v>460.33333333333337</v>
      </c>
      <c r="K213" s="31">
        <v>449.5</v>
      </c>
      <c r="L213" s="31">
        <v>435.1</v>
      </c>
      <c r="M213" s="31">
        <v>103.62284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22.55</v>
      </c>
      <c r="D214" s="36">
        <v>22.633333333333336</v>
      </c>
      <c r="E214" s="36">
        <v>22.416666666666671</v>
      </c>
      <c r="F214" s="36">
        <v>22.283333333333335</v>
      </c>
      <c r="G214" s="36">
        <v>22.06666666666667</v>
      </c>
      <c r="H214" s="36">
        <v>22.766666666666673</v>
      </c>
      <c r="I214" s="36">
        <v>22.983333333333334</v>
      </c>
      <c r="J214" s="36">
        <v>23.116666666666674</v>
      </c>
      <c r="K214" s="31">
        <v>22.85</v>
      </c>
      <c r="L214" s="31">
        <v>22.5</v>
      </c>
      <c r="M214" s="31">
        <v>1020.80974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152.1</v>
      </c>
      <c r="D215" s="36">
        <v>152.73333333333335</v>
      </c>
      <c r="E215" s="36">
        <v>149.4666666666667</v>
      </c>
      <c r="F215" s="36">
        <v>146.83333333333334</v>
      </c>
      <c r="G215" s="36">
        <v>143.56666666666669</v>
      </c>
      <c r="H215" s="36">
        <v>155.3666666666667</v>
      </c>
      <c r="I215" s="36">
        <v>158.63333333333335</v>
      </c>
      <c r="J215" s="36">
        <v>161.26666666666671</v>
      </c>
      <c r="K215" s="31">
        <v>156</v>
      </c>
      <c r="L215" s="31">
        <v>150.1</v>
      </c>
      <c r="M215" s="31">
        <v>298.64192000000003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180.6</v>
      </c>
      <c r="D216" s="36">
        <v>181.53333333333333</v>
      </c>
      <c r="E216" s="36">
        <v>178.06666666666666</v>
      </c>
      <c r="F216" s="36">
        <v>175.53333333333333</v>
      </c>
      <c r="G216" s="36">
        <v>172.06666666666666</v>
      </c>
      <c r="H216" s="36">
        <v>184.06666666666666</v>
      </c>
      <c r="I216" s="36">
        <v>187.5333333333333</v>
      </c>
      <c r="J216" s="36">
        <v>190.06666666666666</v>
      </c>
      <c r="K216" s="31">
        <v>185</v>
      </c>
      <c r="L216" s="31">
        <v>179</v>
      </c>
      <c r="M216" s="31">
        <v>336.84172999999998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1023.95</v>
      </c>
      <c r="D217" s="36">
        <v>1030.3</v>
      </c>
      <c r="E217" s="36">
        <v>1014.1499999999999</v>
      </c>
      <c r="F217" s="36">
        <v>1004.3499999999999</v>
      </c>
      <c r="G217" s="36">
        <v>988.19999999999982</v>
      </c>
      <c r="H217" s="36">
        <v>1040.0999999999999</v>
      </c>
      <c r="I217" s="36">
        <v>1056.25</v>
      </c>
      <c r="J217" s="36">
        <v>1066.05</v>
      </c>
      <c r="K217" s="31">
        <v>1046.45</v>
      </c>
      <c r="L217" s="31">
        <v>1020.5</v>
      </c>
      <c r="M217" s="31">
        <v>15.17658</v>
      </c>
      <c r="N217" s="1"/>
      <c r="O217" s="1"/>
    </row>
    <row r="218" spans="1:15" ht="12.75" customHeight="1">
      <c r="A218" s="54"/>
      <c r="B218" s="198"/>
      <c r="C218" s="409"/>
      <c r="D218" s="409"/>
      <c r="E218" s="409"/>
      <c r="F218" s="409"/>
      <c r="G218" s="409"/>
      <c r="H218" s="409"/>
      <c r="I218" s="409"/>
      <c r="J218" s="409"/>
      <c r="K218" s="409"/>
      <c r="L218" s="410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45443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7" t="s">
        <v>16</v>
      </c>
      <c r="B9" s="439" t="s">
        <v>18</v>
      </c>
      <c r="C9" s="442" t="s">
        <v>20</v>
      </c>
      <c r="D9" s="442" t="s">
        <v>21</v>
      </c>
      <c r="E9" s="434" t="s">
        <v>22</v>
      </c>
      <c r="F9" s="435"/>
      <c r="G9" s="436"/>
      <c r="H9" s="434" t="s">
        <v>23</v>
      </c>
      <c r="I9" s="435"/>
      <c r="J9" s="436"/>
      <c r="K9" s="26"/>
      <c r="L9" s="27"/>
      <c r="M9" s="48"/>
      <c r="N9" s="1"/>
      <c r="O9" s="1"/>
    </row>
    <row r="10" spans="1:15" ht="42.75" customHeight="1">
      <c r="A10" s="438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781.55</v>
      </c>
      <c r="D11" s="36">
        <v>784.18333333333339</v>
      </c>
      <c r="E11" s="36">
        <v>768.86666666666679</v>
      </c>
      <c r="F11" s="36">
        <v>756.18333333333339</v>
      </c>
      <c r="G11" s="36">
        <v>740.86666666666679</v>
      </c>
      <c r="H11" s="36">
        <v>796.86666666666679</v>
      </c>
      <c r="I11" s="36">
        <v>812.18333333333339</v>
      </c>
      <c r="J11" s="36">
        <v>824.86666666666679</v>
      </c>
      <c r="K11" s="31">
        <v>799.5</v>
      </c>
      <c r="L11" s="31">
        <v>771.5</v>
      </c>
      <c r="M11" s="31">
        <v>1.68336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34000.85</v>
      </c>
      <c r="D12" s="36">
        <v>33769.9</v>
      </c>
      <c r="E12" s="36">
        <v>33055.950000000004</v>
      </c>
      <c r="F12" s="36">
        <v>32111.050000000003</v>
      </c>
      <c r="G12" s="36">
        <v>31397.100000000006</v>
      </c>
      <c r="H12" s="36">
        <v>34714.800000000003</v>
      </c>
      <c r="I12" s="36">
        <v>35428.75</v>
      </c>
      <c r="J12" s="36">
        <v>36373.65</v>
      </c>
      <c r="K12" s="31">
        <v>34483.85</v>
      </c>
      <c r="L12" s="31">
        <v>32825</v>
      </c>
      <c r="M12" s="31">
        <v>0.20394000000000001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8264.65</v>
      </c>
      <c r="D13" s="36">
        <v>8221.8166666666657</v>
      </c>
      <c r="E13" s="36">
        <v>8151.9833333333318</v>
      </c>
      <c r="F13" s="36">
        <v>8039.3166666666657</v>
      </c>
      <c r="G13" s="36">
        <v>7969.4833333333318</v>
      </c>
      <c r="H13" s="36">
        <v>8334.4833333333318</v>
      </c>
      <c r="I13" s="36">
        <v>8404.3166666666675</v>
      </c>
      <c r="J13" s="36">
        <v>8516.9833333333318</v>
      </c>
      <c r="K13" s="31">
        <v>8291.65</v>
      </c>
      <c r="L13" s="31">
        <v>8109.15</v>
      </c>
      <c r="M13" s="31">
        <v>3.1997599999999999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2496.9499999999998</v>
      </c>
      <c r="D14" s="36">
        <v>2509</v>
      </c>
      <c r="E14" s="36">
        <v>2473</v>
      </c>
      <c r="F14" s="36">
        <v>2449.0500000000002</v>
      </c>
      <c r="G14" s="36">
        <v>2413.0500000000002</v>
      </c>
      <c r="H14" s="36">
        <v>2532.9499999999998</v>
      </c>
      <c r="I14" s="36">
        <v>2568.9499999999998</v>
      </c>
      <c r="J14" s="36">
        <v>2592.8999999999996</v>
      </c>
      <c r="K14" s="31">
        <v>2545</v>
      </c>
      <c r="L14" s="31">
        <v>2485.0500000000002</v>
      </c>
      <c r="M14" s="31">
        <v>2.4152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3688.1</v>
      </c>
      <c r="D15" s="36">
        <v>3674.9333333333329</v>
      </c>
      <c r="E15" s="36">
        <v>3638.1666666666661</v>
      </c>
      <c r="F15" s="36">
        <v>3588.2333333333331</v>
      </c>
      <c r="G15" s="36">
        <v>3551.4666666666662</v>
      </c>
      <c r="H15" s="36">
        <v>3724.8666666666659</v>
      </c>
      <c r="I15" s="36">
        <v>3761.6333333333332</v>
      </c>
      <c r="J15" s="36">
        <v>3811.5666666666657</v>
      </c>
      <c r="K15" s="31">
        <v>3711.7</v>
      </c>
      <c r="L15" s="31">
        <v>3625</v>
      </c>
      <c r="M15" s="31">
        <v>0.32408999999999999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1533.25</v>
      </c>
      <c r="D16" s="36">
        <v>1558.0666666666666</v>
      </c>
      <c r="E16" s="36">
        <v>1500.1833333333332</v>
      </c>
      <c r="F16" s="36">
        <v>1467.1166666666666</v>
      </c>
      <c r="G16" s="36">
        <v>1409.2333333333331</v>
      </c>
      <c r="H16" s="36">
        <v>1591.1333333333332</v>
      </c>
      <c r="I16" s="36">
        <v>1649.0166666666664</v>
      </c>
      <c r="J16" s="36">
        <v>1682.0833333333333</v>
      </c>
      <c r="K16" s="31">
        <v>1615.95</v>
      </c>
      <c r="L16" s="31">
        <v>1525</v>
      </c>
      <c r="M16" s="31">
        <v>4.7764499999999996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638.6</v>
      </c>
      <c r="D17" s="36">
        <v>643.01666666666677</v>
      </c>
      <c r="E17" s="36">
        <v>631.68333333333351</v>
      </c>
      <c r="F17" s="36">
        <v>624.76666666666677</v>
      </c>
      <c r="G17" s="36">
        <v>613.43333333333351</v>
      </c>
      <c r="H17" s="36">
        <v>649.93333333333351</v>
      </c>
      <c r="I17" s="36">
        <v>661.26666666666677</v>
      </c>
      <c r="J17" s="36">
        <v>668.18333333333351</v>
      </c>
      <c r="K17" s="31">
        <v>654.35</v>
      </c>
      <c r="L17" s="31">
        <v>636.1</v>
      </c>
      <c r="M17" s="31">
        <v>39.713320000000003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611.04999999999995</v>
      </c>
      <c r="D18" s="36">
        <v>615.98333333333335</v>
      </c>
      <c r="E18" s="36">
        <v>604.01666666666665</v>
      </c>
      <c r="F18" s="36">
        <v>596.98333333333335</v>
      </c>
      <c r="G18" s="36">
        <v>585.01666666666665</v>
      </c>
      <c r="H18" s="36">
        <v>623.01666666666665</v>
      </c>
      <c r="I18" s="36">
        <v>634.98333333333335</v>
      </c>
      <c r="J18" s="36">
        <v>642.01666666666665</v>
      </c>
      <c r="K18" s="31">
        <v>627.95000000000005</v>
      </c>
      <c r="L18" s="31">
        <v>608.95000000000005</v>
      </c>
      <c r="M18" s="31">
        <v>9.3745999999999992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1564.8</v>
      </c>
      <c r="D19" s="36">
        <v>1566.7333333333333</v>
      </c>
      <c r="E19" s="36">
        <v>1552.0666666666666</v>
      </c>
      <c r="F19" s="36">
        <v>1539.3333333333333</v>
      </c>
      <c r="G19" s="36">
        <v>1524.6666666666665</v>
      </c>
      <c r="H19" s="36">
        <v>1579.4666666666667</v>
      </c>
      <c r="I19" s="36">
        <v>1594.1333333333332</v>
      </c>
      <c r="J19" s="36">
        <v>1606.8666666666668</v>
      </c>
      <c r="K19" s="31">
        <v>1581.4</v>
      </c>
      <c r="L19" s="31">
        <v>1554</v>
      </c>
      <c r="M19" s="31">
        <v>0.68108999999999997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25991</v>
      </c>
      <c r="D20" s="36">
        <v>26014.75</v>
      </c>
      <c r="E20" s="36">
        <v>25778.5</v>
      </c>
      <c r="F20" s="36">
        <v>25566</v>
      </c>
      <c r="G20" s="36">
        <v>25329.75</v>
      </c>
      <c r="H20" s="36">
        <v>26227.25</v>
      </c>
      <c r="I20" s="36">
        <v>26463.5</v>
      </c>
      <c r="J20" s="36">
        <v>26676</v>
      </c>
      <c r="K20" s="31">
        <v>26251</v>
      </c>
      <c r="L20" s="31">
        <v>25802.25</v>
      </c>
      <c r="M20" s="31">
        <v>0.13396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1428.2</v>
      </c>
      <c r="D21" s="36">
        <v>1434.7833333333335</v>
      </c>
      <c r="E21" s="36">
        <v>1399.5666666666671</v>
      </c>
      <c r="F21" s="36">
        <v>1370.9333333333336</v>
      </c>
      <c r="G21" s="36">
        <v>1335.7166666666672</v>
      </c>
      <c r="H21" s="36">
        <v>1463.416666666667</v>
      </c>
      <c r="I21" s="36">
        <v>1498.6333333333337</v>
      </c>
      <c r="J21" s="36">
        <v>1527.2666666666669</v>
      </c>
      <c r="K21" s="31">
        <v>1470</v>
      </c>
      <c r="L21" s="31">
        <v>1406.15</v>
      </c>
      <c r="M21" s="31">
        <v>2.6111900000000001</v>
      </c>
      <c r="N21" s="1"/>
      <c r="O21" s="1"/>
    </row>
    <row r="22" spans="1:15" ht="12" customHeight="1">
      <c r="A22" s="33">
        <v>12</v>
      </c>
      <c r="B22" s="53" t="s">
        <v>827</v>
      </c>
      <c r="C22" s="31">
        <v>1099.55</v>
      </c>
      <c r="D22" s="36">
        <v>1095.9666666666665</v>
      </c>
      <c r="E22" s="36">
        <v>1084.7833333333328</v>
      </c>
      <c r="F22" s="36">
        <v>1070.0166666666664</v>
      </c>
      <c r="G22" s="36">
        <v>1058.8333333333328</v>
      </c>
      <c r="H22" s="36">
        <v>1110.7333333333329</v>
      </c>
      <c r="I22" s="36">
        <v>1121.9166666666667</v>
      </c>
      <c r="J22" s="36">
        <v>1136.6833333333329</v>
      </c>
      <c r="K22" s="31">
        <v>1107.1500000000001</v>
      </c>
      <c r="L22" s="31">
        <v>1081.2</v>
      </c>
      <c r="M22" s="31">
        <v>40.296500000000002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3194.25</v>
      </c>
      <c r="D23" s="36">
        <v>3214.35</v>
      </c>
      <c r="E23" s="36">
        <v>3154.3999999999996</v>
      </c>
      <c r="F23" s="36">
        <v>3114.5499999999997</v>
      </c>
      <c r="G23" s="36">
        <v>3054.5999999999995</v>
      </c>
      <c r="H23" s="36">
        <v>3254.2</v>
      </c>
      <c r="I23" s="36">
        <v>3314.1499999999996</v>
      </c>
      <c r="J23" s="36">
        <v>3354</v>
      </c>
      <c r="K23" s="31">
        <v>3274.3</v>
      </c>
      <c r="L23" s="31">
        <v>3174.5</v>
      </c>
      <c r="M23" s="31">
        <v>19.902080000000002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1874.9</v>
      </c>
      <c r="D24" s="36">
        <v>1869.7666666666664</v>
      </c>
      <c r="E24" s="36">
        <v>1845.2333333333329</v>
      </c>
      <c r="F24" s="36">
        <v>1815.5666666666664</v>
      </c>
      <c r="G24" s="36">
        <v>1791.0333333333328</v>
      </c>
      <c r="H24" s="36">
        <v>1899.4333333333329</v>
      </c>
      <c r="I24" s="36">
        <v>1923.9666666666667</v>
      </c>
      <c r="J24" s="36">
        <v>1953.633333333333</v>
      </c>
      <c r="K24" s="31">
        <v>1894.3</v>
      </c>
      <c r="L24" s="31">
        <v>1840.1</v>
      </c>
      <c r="M24" s="31">
        <v>6.6844999999999999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1383.5</v>
      </c>
      <c r="D25" s="36">
        <v>1390.2666666666667</v>
      </c>
      <c r="E25" s="36">
        <v>1366.8833333333332</v>
      </c>
      <c r="F25" s="36">
        <v>1350.2666666666667</v>
      </c>
      <c r="G25" s="36">
        <v>1326.8833333333332</v>
      </c>
      <c r="H25" s="36">
        <v>1406.8833333333332</v>
      </c>
      <c r="I25" s="36">
        <v>1430.2666666666669</v>
      </c>
      <c r="J25" s="36">
        <v>1446.8833333333332</v>
      </c>
      <c r="K25" s="31">
        <v>1413.65</v>
      </c>
      <c r="L25" s="31">
        <v>1373.65</v>
      </c>
      <c r="M25" s="31">
        <v>34.776609999999998</v>
      </c>
      <c r="N25" s="1"/>
      <c r="O25" s="1"/>
    </row>
    <row r="26" spans="1:15" ht="12.75" customHeight="1">
      <c r="A26" s="33">
        <v>16</v>
      </c>
      <c r="B26" s="53" t="s">
        <v>790</v>
      </c>
      <c r="C26" s="31">
        <v>698.4</v>
      </c>
      <c r="D26" s="36">
        <v>694.46666666666658</v>
      </c>
      <c r="E26" s="36">
        <v>679.48333333333312</v>
      </c>
      <c r="F26" s="36">
        <v>660.56666666666649</v>
      </c>
      <c r="G26" s="36">
        <v>645.58333333333303</v>
      </c>
      <c r="H26" s="36">
        <v>713.38333333333321</v>
      </c>
      <c r="I26" s="36">
        <v>728.36666666666656</v>
      </c>
      <c r="J26" s="36">
        <v>747.2833333333333</v>
      </c>
      <c r="K26" s="31">
        <v>709.45</v>
      </c>
      <c r="L26" s="31">
        <v>675.55</v>
      </c>
      <c r="M26" s="31">
        <v>81.550979999999996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955.2</v>
      </c>
      <c r="D27" s="36">
        <v>955.75</v>
      </c>
      <c r="E27" s="36">
        <v>945.5</v>
      </c>
      <c r="F27" s="36">
        <v>935.8</v>
      </c>
      <c r="G27" s="36">
        <v>925.55</v>
      </c>
      <c r="H27" s="36">
        <v>965.45</v>
      </c>
      <c r="I27" s="36">
        <v>975.7</v>
      </c>
      <c r="J27" s="36">
        <v>985.40000000000009</v>
      </c>
      <c r="K27" s="31">
        <v>966</v>
      </c>
      <c r="L27" s="31">
        <v>946.05</v>
      </c>
      <c r="M27" s="31">
        <v>10.22831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344.5</v>
      </c>
      <c r="D28" s="36">
        <v>346.75</v>
      </c>
      <c r="E28" s="36">
        <v>340.8</v>
      </c>
      <c r="F28" s="36">
        <v>337.1</v>
      </c>
      <c r="G28" s="36">
        <v>331.15000000000003</v>
      </c>
      <c r="H28" s="36">
        <v>350.45</v>
      </c>
      <c r="I28" s="36">
        <v>356.40000000000003</v>
      </c>
      <c r="J28" s="36">
        <v>360.09999999999997</v>
      </c>
      <c r="K28" s="31">
        <v>352.7</v>
      </c>
      <c r="L28" s="31">
        <v>343.05</v>
      </c>
      <c r="M28" s="31">
        <v>24.997679999999999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221.3</v>
      </c>
      <c r="D29" s="36">
        <v>222.75</v>
      </c>
      <c r="E29" s="36">
        <v>218.8</v>
      </c>
      <c r="F29" s="36">
        <v>216.3</v>
      </c>
      <c r="G29" s="36">
        <v>212.35000000000002</v>
      </c>
      <c r="H29" s="36">
        <v>225.25</v>
      </c>
      <c r="I29" s="36">
        <v>229.2</v>
      </c>
      <c r="J29" s="36">
        <v>231.7</v>
      </c>
      <c r="K29" s="31">
        <v>226.7</v>
      </c>
      <c r="L29" s="31">
        <v>220.25</v>
      </c>
      <c r="M29" s="31">
        <v>46.943429999999999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292.64999999999998</v>
      </c>
      <c r="D30" s="36">
        <v>295.31666666666666</v>
      </c>
      <c r="E30" s="36">
        <v>286.38333333333333</v>
      </c>
      <c r="F30" s="36">
        <v>280.11666666666667</v>
      </c>
      <c r="G30" s="36">
        <v>271.18333333333334</v>
      </c>
      <c r="H30" s="36">
        <v>301.58333333333331</v>
      </c>
      <c r="I30" s="36">
        <v>310.51666666666659</v>
      </c>
      <c r="J30" s="36">
        <v>316.7833333333333</v>
      </c>
      <c r="K30" s="31">
        <v>304.25</v>
      </c>
      <c r="L30" s="31">
        <v>289.05</v>
      </c>
      <c r="M30" s="31">
        <v>139.2895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700.95</v>
      </c>
      <c r="D31" s="36">
        <v>716.41666666666663</v>
      </c>
      <c r="E31" s="36">
        <v>679.5333333333333</v>
      </c>
      <c r="F31" s="36">
        <v>658.11666666666667</v>
      </c>
      <c r="G31" s="36">
        <v>621.23333333333335</v>
      </c>
      <c r="H31" s="36">
        <v>737.83333333333326</v>
      </c>
      <c r="I31" s="36">
        <v>774.7166666666667</v>
      </c>
      <c r="J31" s="36">
        <v>796.13333333333321</v>
      </c>
      <c r="K31" s="31">
        <v>753.3</v>
      </c>
      <c r="L31" s="31">
        <v>695</v>
      </c>
      <c r="M31" s="31">
        <v>13.947179999999999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802.7</v>
      </c>
      <c r="D32" s="36">
        <v>803.85</v>
      </c>
      <c r="E32" s="36">
        <v>797.7</v>
      </c>
      <c r="F32" s="36">
        <v>792.7</v>
      </c>
      <c r="G32" s="36">
        <v>786.55000000000007</v>
      </c>
      <c r="H32" s="36">
        <v>808.85</v>
      </c>
      <c r="I32" s="36">
        <v>814.99999999999989</v>
      </c>
      <c r="J32" s="36">
        <v>820</v>
      </c>
      <c r="K32" s="31">
        <v>810</v>
      </c>
      <c r="L32" s="31">
        <v>798.85</v>
      </c>
      <c r="M32" s="31">
        <v>0.34183999999999998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1156.45</v>
      </c>
      <c r="D33" s="36">
        <v>1160.1166666666666</v>
      </c>
      <c r="E33" s="36">
        <v>1140.2333333333331</v>
      </c>
      <c r="F33" s="36">
        <v>1124.0166666666667</v>
      </c>
      <c r="G33" s="36">
        <v>1104.1333333333332</v>
      </c>
      <c r="H33" s="36">
        <v>1176.333333333333</v>
      </c>
      <c r="I33" s="36">
        <v>1196.2166666666667</v>
      </c>
      <c r="J33" s="36">
        <v>1212.4333333333329</v>
      </c>
      <c r="K33" s="31">
        <v>1180</v>
      </c>
      <c r="L33" s="31">
        <v>1143.9000000000001</v>
      </c>
      <c r="M33" s="31">
        <v>2.32341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2412.0500000000002</v>
      </c>
      <c r="D34" s="36">
        <v>2331.3833333333332</v>
      </c>
      <c r="E34" s="36">
        <v>2231.6666666666665</v>
      </c>
      <c r="F34" s="36">
        <v>2051.2833333333333</v>
      </c>
      <c r="G34" s="36">
        <v>1951.5666666666666</v>
      </c>
      <c r="H34" s="36">
        <v>2511.7666666666664</v>
      </c>
      <c r="I34" s="36">
        <v>2611.4833333333336</v>
      </c>
      <c r="J34" s="36">
        <v>2791.8666666666663</v>
      </c>
      <c r="K34" s="31">
        <v>2431.1</v>
      </c>
      <c r="L34" s="31">
        <v>2151</v>
      </c>
      <c r="M34" s="31">
        <v>1.7390600000000001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942.4</v>
      </c>
      <c r="D35" s="36">
        <v>950.75</v>
      </c>
      <c r="E35" s="36">
        <v>926.75</v>
      </c>
      <c r="F35" s="36">
        <v>911.1</v>
      </c>
      <c r="G35" s="36">
        <v>887.1</v>
      </c>
      <c r="H35" s="36">
        <v>966.4</v>
      </c>
      <c r="I35" s="36">
        <v>990.4</v>
      </c>
      <c r="J35" s="36">
        <v>1006.05</v>
      </c>
      <c r="K35" s="31">
        <v>974.75</v>
      </c>
      <c r="L35" s="31">
        <v>935.1</v>
      </c>
      <c r="M35" s="31">
        <v>2.37906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4946.8</v>
      </c>
      <c r="D36" s="36">
        <v>4997.1333333333332</v>
      </c>
      <c r="E36" s="36">
        <v>4844.2666666666664</v>
      </c>
      <c r="F36" s="36">
        <v>4741.7333333333336</v>
      </c>
      <c r="G36" s="36">
        <v>4588.8666666666668</v>
      </c>
      <c r="H36" s="36">
        <v>5099.6666666666661</v>
      </c>
      <c r="I36" s="36">
        <v>5252.5333333333328</v>
      </c>
      <c r="J36" s="36">
        <v>5355.0666666666657</v>
      </c>
      <c r="K36" s="31">
        <v>5150</v>
      </c>
      <c r="L36" s="31">
        <v>4894.6000000000004</v>
      </c>
      <c r="M36" s="31">
        <v>14.905570000000001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1913</v>
      </c>
      <c r="D37" s="36">
        <v>1918.5666666666666</v>
      </c>
      <c r="E37" s="36">
        <v>1903.9333333333332</v>
      </c>
      <c r="F37" s="36">
        <v>1894.8666666666666</v>
      </c>
      <c r="G37" s="36">
        <v>1880.2333333333331</v>
      </c>
      <c r="H37" s="36">
        <v>1927.6333333333332</v>
      </c>
      <c r="I37" s="36">
        <v>1942.2666666666664</v>
      </c>
      <c r="J37" s="36">
        <v>1951.3333333333333</v>
      </c>
      <c r="K37" s="31">
        <v>1933.2</v>
      </c>
      <c r="L37" s="31">
        <v>1909.5</v>
      </c>
      <c r="M37" s="31">
        <v>0.26385999999999998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67.55</v>
      </c>
      <c r="D38" s="36">
        <v>67.900000000000006</v>
      </c>
      <c r="E38" s="36">
        <v>66.800000000000011</v>
      </c>
      <c r="F38" s="36">
        <v>66.050000000000011</v>
      </c>
      <c r="G38" s="36">
        <v>64.950000000000017</v>
      </c>
      <c r="H38" s="36">
        <v>68.650000000000006</v>
      </c>
      <c r="I38" s="36">
        <v>69.75</v>
      </c>
      <c r="J38" s="36">
        <v>70.5</v>
      </c>
      <c r="K38" s="31">
        <v>69</v>
      </c>
      <c r="L38" s="31">
        <v>67.150000000000006</v>
      </c>
      <c r="M38" s="31">
        <v>7.0186799999999998</v>
      </c>
      <c r="N38" s="1"/>
      <c r="O38" s="1"/>
    </row>
    <row r="39" spans="1:15" ht="12.75" customHeight="1">
      <c r="A39" s="33">
        <v>29</v>
      </c>
      <c r="B39" s="53" t="s">
        <v>828</v>
      </c>
      <c r="C39" s="31">
        <v>25.65</v>
      </c>
      <c r="D39" s="36">
        <v>25.833333333333332</v>
      </c>
      <c r="E39" s="36">
        <v>25.366666666666664</v>
      </c>
      <c r="F39" s="36">
        <v>25.083333333333332</v>
      </c>
      <c r="G39" s="36">
        <v>24.616666666666664</v>
      </c>
      <c r="H39" s="36">
        <v>26.116666666666664</v>
      </c>
      <c r="I39" s="36">
        <v>26.583333333333332</v>
      </c>
      <c r="J39" s="36">
        <v>26.866666666666664</v>
      </c>
      <c r="K39" s="31">
        <v>26.3</v>
      </c>
      <c r="L39" s="31">
        <v>25.55</v>
      </c>
      <c r="M39" s="31">
        <v>49.761679999999998</v>
      </c>
      <c r="N39" s="1"/>
      <c r="O39" s="1"/>
    </row>
    <row r="40" spans="1:15" ht="12.75" customHeight="1">
      <c r="A40" s="33">
        <v>30</v>
      </c>
      <c r="B40" s="53" t="s">
        <v>814</v>
      </c>
      <c r="C40" s="31">
        <v>1190.05</v>
      </c>
      <c r="D40" s="36">
        <v>1204.8166666666668</v>
      </c>
      <c r="E40" s="36">
        <v>1167.6333333333337</v>
      </c>
      <c r="F40" s="36">
        <v>1145.2166666666669</v>
      </c>
      <c r="G40" s="36">
        <v>1108.0333333333338</v>
      </c>
      <c r="H40" s="36">
        <v>1227.2333333333336</v>
      </c>
      <c r="I40" s="36">
        <v>1264.4166666666665</v>
      </c>
      <c r="J40" s="36">
        <v>1286.8333333333335</v>
      </c>
      <c r="K40" s="31">
        <v>1242</v>
      </c>
      <c r="L40" s="31">
        <v>1182.4000000000001</v>
      </c>
      <c r="M40" s="31">
        <v>13.82776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3510.25</v>
      </c>
      <c r="D41" s="36">
        <v>3536.7166666666667</v>
      </c>
      <c r="E41" s="36">
        <v>3466.5333333333333</v>
      </c>
      <c r="F41" s="36">
        <v>3422.8166666666666</v>
      </c>
      <c r="G41" s="36">
        <v>3352.6333333333332</v>
      </c>
      <c r="H41" s="36">
        <v>3580.4333333333334</v>
      </c>
      <c r="I41" s="36">
        <v>3650.6166666666668</v>
      </c>
      <c r="J41" s="36">
        <v>3694.3333333333335</v>
      </c>
      <c r="K41" s="31">
        <v>3606.9</v>
      </c>
      <c r="L41" s="31">
        <v>3493</v>
      </c>
      <c r="M41" s="31">
        <v>0.51431000000000004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619.15</v>
      </c>
      <c r="D42" s="36">
        <v>622.15</v>
      </c>
      <c r="E42" s="36">
        <v>613.34999999999991</v>
      </c>
      <c r="F42" s="36">
        <v>607.54999999999995</v>
      </c>
      <c r="G42" s="36">
        <v>598.74999999999989</v>
      </c>
      <c r="H42" s="36">
        <v>627.94999999999993</v>
      </c>
      <c r="I42" s="36">
        <v>636.74999999999989</v>
      </c>
      <c r="J42" s="36">
        <v>642.54999999999995</v>
      </c>
      <c r="K42" s="31">
        <v>630.95000000000005</v>
      </c>
      <c r="L42" s="31">
        <v>616.35</v>
      </c>
      <c r="M42" s="31">
        <v>24.854810000000001</v>
      </c>
      <c r="N42" s="1"/>
      <c r="O42" s="1"/>
    </row>
    <row r="43" spans="1:15" ht="12.75" customHeight="1">
      <c r="A43" s="33">
        <v>33</v>
      </c>
      <c r="B43" s="53" t="s">
        <v>1023</v>
      </c>
      <c r="C43" s="31">
        <v>4146.1000000000004</v>
      </c>
      <c r="D43" s="36">
        <v>4158.7333333333336</v>
      </c>
      <c r="E43" s="36">
        <v>4092.4666666666672</v>
      </c>
      <c r="F43" s="36">
        <v>4038.8333333333339</v>
      </c>
      <c r="G43" s="36">
        <v>3972.5666666666675</v>
      </c>
      <c r="H43" s="36">
        <v>4212.3666666666668</v>
      </c>
      <c r="I43" s="36">
        <v>4278.6333333333332</v>
      </c>
      <c r="J43" s="36">
        <v>4332.2666666666664</v>
      </c>
      <c r="K43" s="31">
        <v>4225</v>
      </c>
      <c r="L43" s="31">
        <v>4105.1000000000004</v>
      </c>
      <c r="M43" s="31">
        <v>2.3348499999999999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2474.1999999999998</v>
      </c>
      <c r="D44" s="36">
        <v>2480.7166666666667</v>
      </c>
      <c r="E44" s="36">
        <v>2453.4833333333336</v>
      </c>
      <c r="F44" s="36">
        <v>2432.7666666666669</v>
      </c>
      <c r="G44" s="36">
        <v>2405.5333333333338</v>
      </c>
      <c r="H44" s="36">
        <v>2501.4333333333334</v>
      </c>
      <c r="I44" s="36">
        <v>2528.6666666666661</v>
      </c>
      <c r="J44" s="36">
        <v>2549.3833333333332</v>
      </c>
      <c r="K44" s="31">
        <v>2507.9499999999998</v>
      </c>
      <c r="L44" s="31">
        <v>2460</v>
      </c>
      <c r="M44" s="31">
        <v>3.54853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763.45</v>
      </c>
      <c r="D45" s="36">
        <v>763.1</v>
      </c>
      <c r="E45" s="36">
        <v>756.40000000000009</v>
      </c>
      <c r="F45" s="36">
        <v>749.35</v>
      </c>
      <c r="G45" s="36">
        <v>742.65000000000009</v>
      </c>
      <c r="H45" s="36">
        <v>770.15000000000009</v>
      </c>
      <c r="I45" s="36">
        <v>776.85000000000014</v>
      </c>
      <c r="J45" s="36">
        <v>783.90000000000009</v>
      </c>
      <c r="K45" s="31">
        <v>769.8</v>
      </c>
      <c r="L45" s="31">
        <v>756.05</v>
      </c>
      <c r="M45" s="31">
        <v>0.49589</v>
      </c>
      <c r="N45" s="1"/>
      <c r="O45" s="1"/>
    </row>
    <row r="46" spans="1:15" ht="12.75" customHeight="1">
      <c r="A46" s="33">
        <v>36</v>
      </c>
      <c r="B46" s="53" t="s">
        <v>792</v>
      </c>
      <c r="C46" s="31">
        <v>7828.6</v>
      </c>
      <c r="D46" s="36">
        <v>7880.1500000000005</v>
      </c>
      <c r="E46" s="36">
        <v>7726.3000000000011</v>
      </c>
      <c r="F46" s="36">
        <v>7624.0000000000009</v>
      </c>
      <c r="G46" s="36">
        <v>7470.1500000000015</v>
      </c>
      <c r="H46" s="36">
        <v>7982.4500000000007</v>
      </c>
      <c r="I46" s="36">
        <v>8136.3000000000011</v>
      </c>
      <c r="J46" s="36">
        <v>8238.6</v>
      </c>
      <c r="K46" s="31">
        <v>8034</v>
      </c>
      <c r="L46" s="31">
        <v>7777.85</v>
      </c>
      <c r="M46" s="31">
        <v>1.4269099999999999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5766.45</v>
      </c>
      <c r="D47" s="36">
        <v>5806.0666666666666</v>
      </c>
      <c r="E47" s="36">
        <v>5710.3833333333332</v>
      </c>
      <c r="F47" s="36">
        <v>5654.3166666666666</v>
      </c>
      <c r="G47" s="36">
        <v>5558.6333333333332</v>
      </c>
      <c r="H47" s="36">
        <v>5862.1333333333332</v>
      </c>
      <c r="I47" s="36">
        <v>5957.8166666666657</v>
      </c>
      <c r="J47" s="36">
        <v>6013.8833333333332</v>
      </c>
      <c r="K47" s="31">
        <v>5901.75</v>
      </c>
      <c r="L47" s="31">
        <v>5750</v>
      </c>
      <c r="M47" s="31">
        <v>6.4354899999999997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465.75</v>
      </c>
      <c r="D48" s="36">
        <v>468.7833333333333</v>
      </c>
      <c r="E48" s="36">
        <v>459.96666666666658</v>
      </c>
      <c r="F48" s="36">
        <v>454.18333333333328</v>
      </c>
      <c r="G48" s="36">
        <v>445.36666666666656</v>
      </c>
      <c r="H48" s="36">
        <v>474.56666666666661</v>
      </c>
      <c r="I48" s="36">
        <v>483.38333333333333</v>
      </c>
      <c r="J48" s="36">
        <v>489.16666666666663</v>
      </c>
      <c r="K48" s="31">
        <v>477.6</v>
      </c>
      <c r="L48" s="31">
        <v>463</v>
      </c>
      <c r="M48" s="31">
        <v>40.527679999999997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300.3</v>
      </c>
      <c r="D49" s="36">
        <v>302.33333333333331</v>
      </c>
      <c r="E49" s="36">
        <v>295.96666666666664</v>
      </c>
      <c r="F49" s="36">
        <v>291.63333333333333</v>
      </c>
      <c r="G49" s="36">
        <v>285.26666666666665</v>
      </c>
      <c r="H49" s="36">
        <v>306.66666666666663</v>
      </c>
      <c r="I49" s="36">
        <v>313.0333333333333</v>
      </c>
      <c r="J49" s="36">
        <v>317.36666666666662</v>
      </c>
      <c r="K49" s="31">
        <v>308.7</v>
      </c>
      <c r="L49" s="31">
        <v>298</v>
      </c>
      <c r="M49" s="31">
        <v>4.7593899999999998</v>
      </c>
      <c r="N49" s="1"/>
      <c r="O49" s="1"/>
    </row>
    <row r="50" spans="1:15" ht="12.75" customHeight="1">
      <c r="A50" s="33">
        <v>40</v>
      </c>
      <c r="B50" s="53" t="s">
        <v>791</v>
      </c>
      <c r="C50" s="31">
        <v>613.79999999999995</v>
      </c>
      <c r="D50" s="36">
        <v>616.55000000000007</v>
      </c>
      <c r="E50" s="36">
        <v>607.50000000000011</v>
      </c>
      <c r="F50" s="36">
        <v>601.20000000000005</v>
      </c>
      <c r="G50" s="36">
        <v>592.15000000000009</v>
      </c>
      <c r="H50" s="36">
        <v>622.85000000000014</v>
      </c>
      <c r="I50" s="36">
        <v>631.90000000000009</v>
      </c>
      <c r="J50" s="36">
        <v>638.20000000000016</v>
      </c>
      <c r="K50" s="31">
        <v>625.6</v>
      </c>
      <c r="L50" s="31">
        <v>610.25</v>
      </c>
      <c r="M50" s="31">
        <v>1.9659500000000001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591.35</v>
      </c>
      <c r="D51" s="36">
        <v>591.93333333333339</v>
      </c>
      <c r="E51" s="36">
        <v>583.91666666666674</v>
      </c>
      <c r="F51" s="36">
        <v>576.48333333333335</v>
      </c>
      <c r="G51" s="36">
        <v>568.4666666666667</v>
      </c>
      <c r="H51" s="36">
        <v>599.36666666666679</v>
      </c>
      <c r="I51" s="36">
        <v>607.38333333333344</v>
      </c>
      <c r="J51" s="36">
        <v>614.81666666666683</v>
      </c>
      <c r="K51" s="31">
        <v>599.95000000000005</v>
      </c>
      <c r="L51" s="31">
        <v>584.5</v>
      </c>
      <c r="M51" s="31">
        <v>0.81811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219.75</v>
      </c>
      <c r="D52" s="36">
        <v>220.51666666666665</v>
      </c>
      <c r="E52" s="36">
        <v>217.5333333333333</v>
      </c>
      <c r="F52" s="36">
        <v>215.31666666666666</v>
      </c>
      <c r="G52" s="36">
        <v>212.33333333333331</v>
      </c>
      <c r="H52" s="36">
        <v>222.73333333333329</v>
      </c>
      <c r="I52" s="36">
        <v>225.71666666666664</v>
      </c>
      <c r="J52" s="36">
        <v>227.93333333333328</v>
      </c>
      <c r="K52" s="31">
        <v>223.5</v>
      </c>
      <c r="L52" s="31">
        <v>218.3</v>
      </c>
      <c r="M52" s="31">
        <v>101.63073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2883.7</v>
      </c>
      <c r="D53" s="36">
        <v>2889.85</v>
      </c>
      <c r="E53" s="36">
        <v>2868.85</v>
      </c>
      <c r="F53" s="36">
        <v>2854</v>
      </c>
      <c r="G53" s="36">
        <v>2833</v>
      </c>
      <c r="H53" s="36">
        <v>2904.7</v>
      </c>
      <c r="I53" s="36">
        <v>2925.7</v>
      </c>
      <c r="J53" s="36">
        <v>2940.5499999999997</v>
      </c>
      <c r="K53" s="31">
        <v>2910.85</v>
      </c>
      <c r="L53" s="31">
        <v>2875</v>
      </c>
      <c r="M53" s="31">
        <v>13.44426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356.45</v>
      </c>
      <c r="D54" s="36">
        <v>358.73333333333329</v>
      </c>
      <c r="E54" s="36">
        <v>349.31666666666661</v>
      </c>
      <c r="F54" s="36">
        <v>342.18333333333334</v>
      </c>
      <c r="G54" s="36">
        <v>332.76666666666665</v>
      </c>
      <c r="H54" s="36">
        <v>365.86666666666656</v>
      </c>
      <c r="I54" s="36">
        <v>375.28333333333319</v>
      </c>
      <c r="J54" s="36">
        <v>382.41666666666652</v>
      </c>
      <c r="K54" s="31">
        <v>368.15</v>
      </c>
      <c r="L54" s="31">
        <v>351.6</v>
      </c>
      <c r="M54" s="31">
        <v>9.7892100000000006</v>
      </c>
      <c r="N54" s="1"/>
      <c r="O54" s="1"/>
    </row>
    <row r="55" spans="1:15" ht="12.75" customHeight="1">
      <c r="A55" s="33">
        <v>45</v>
      </c>
      <c r="B55" s="53" t="s">
        <v>1024</v>
      </c>
      <c r="C55" s="31">
        <v>6360.8</v>
      </c>
      <c r="D55" s="36">
        <v>6336.7666666666664</v>
      </c>
      <c r="E55" s="36">
        <v>6283.583333333333</v>
      </c>
      <c r="F55" s="36">
        <v>6206.3666666666668</v>
      </c>
      <c r="G55" s="36">
        <v>6153.1833333333334</v>
      </c>
      <c r="H55" s="36">
        <v>6413.9833333333327</v>
      </c>
      <c r="I55" s="36">
        <v>6467.166666666667</v>
      </c>
      <c r="J55" s="36">
        <v>6544.3833333333323</v>
      </c>
      <c r="K55" s="31">
        <v>6389.95</v>
      </c>
      <c r="L55" s="31">
        <v>6259.55</v>
      </c>
      <c r="M55" s="31">
        <v>8.0750000000000002E-2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2101.5500000000002</v>
      </c>
      <c r="D56" s="36">
        <v>2104.3666666666668</v>
      </c>
      <c r="E56" s="36">
        <v>2085.7333333333336</v>
      </c>
      <c r="F56" s="36">
        <v>2069.916666666667</v>
      </c>
      <c r="G56" s="36">
        <v>2051.2833333333338</v>
      </c>
      <c r="H56" s="36">
        <v>2120.1833333333334</v>
      </c>
      <c r="I56" s="36">
        <v>2138.8166666666666</v>
      </c>
      <c r="J56" s="36">
        <v>2154.6333333333332</v>
      </c>
      <c r="K56" s="31">
        <v>2123</v>
      </c>
      <c r="L56" s="31">
        <v>2088.5500000000002</v>
      </c>
      <c r="M56" s="31">
        <v>3.2533799999999999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5680.15</v>
      </c>
      <c r="D57" s="36">
        <v>5732.1333333333341</v>
      </c>
      <c r="E57" s="36">
        <v>5598.0166666666682</v>
      </c>
      <c r="F57" s="36">
        <v>5515.8833333333341</v>
      </c>
      <c r="G57" s="36">
        <v>5381.7666666666682</v>
      </c>
      <c r="H57" s="36">
        <v>5814.2666666666682</v>
      </c>
      <c r="I57" s="36">
        <v>5948.383333333335</v>
      </c>
      <c r="J57" s="36">
        <v>6030.5166666666682</v>
      </c>
      <c r="K57" s="31">
        <v>5866.25</v>
      </c>
      <c r="L57" s="31">
        <v>5650</v>
      </c>
      <c r="M57" s="31">
        <v>0.61670000000000003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1200.5</v>
      </c>
      <c r="D58" s="36">
        <v>1207.7333333333333</v>
      </c>
      <c r="E58" s="36">
        <v>1189.6666666666667</v>
      </c>
      <c r="F58" s="36">
        <v>1178.8333333333335</v>
      </c>
      <c r="G58" s="36">
        <v>1160.7666666666669</v>
      </c>
      <c r="H58" s="36">
        <v>1218.5666666666666</v>
      </c>
      <c r="I58" s="36">
        <v>1236.6333333333332</v>
      </c>
      <c r="J58" s="36">
        <v>1247.4666666666665</v>
      </c>
      <c r="K58" s="31">
        <v>1225.8</v>
      </c>
      <c r="L58" s="31">
        <v>1196.9000000000001</v>
      </c>
      <c r="M58" s="31">
        <v>9.1373200000000008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506.05</v>
      </c>
      <c r="D59" s="36">
        <v>505.59999999999997</v>
      </c>
      <c r="E59" s="36">
        <v>497.99999999999989</v>
      </c>
      <c r="F59" s="36">
        <v>489.94999999999993</v>
      </c>
      <c r="G59" s="36">
        <v>482.34999999999985</v>
      </c>
      <c r="H59" s="36">
        <v>513.64999999999986</v>
      </c>
      <c r="I59" s="36">
        <v>521.25</v>
      </c>
      <c r="J59" s="36">
        <v>529.29999999999995</v>
      </c>
      <c r="K59" s="31">
        <v>513.20000000000005</v>
      </c>
      <c r="L59" s="31">
        <v>497.55</v>
      </c>
      <c r="M59" s="31">
        <v>3.8525200000000002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4444.95</v>
      </c>
      <c r="D60" s="36">
        <v>4450.7333333333336</v>
      </c>
      <c r="E60" s="36">
        <v>4404.2166666666672</v>
      </c>
      <c r="F60" s="36">
        <v>4363.4833333333336</v>
      </c>
      <c r="G60" s="36">
        <v>4316.9666666666672</v>
      </c>
      <c r="H60" s="36">
        <v>4491.4666666666672</v>
      </c>
      <c r="I60" s="36">
        <v>4537.9833333333336</v>
      </c>
      <c r="J60" s="36">
        <v>4578.7166666666672</v>
      </c>
      <c r="K60" s="31">
        <v>4497.25</v>
      </c>
      <c r="L60" s="31">
        <v>4410</v>
      </c>
      <c r="M60" s="31">
        <v>1.41706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1167.95</v>
      </c>
      <c r="D61" s="36">
        <v>1167.5833333333333</v>
      </c>
      <c r="E61" s="36">
        <v>1155.3666666666666</v>
      </c>
      <c r="F61" s="36">
        <v>1142.7833333333333</v>
      </c>
      <c r="G61" s="36">
        <v>1130.5666666666666</v>
      </c>
      <c r="H61" s="36">
        <v>1180.1666666666665</v>
      </c>
      <c r="I61" s="36">
        <v>1192.3833333333332</v>
      </c>
      <c r="J61" s="36">
        <v>1204.9666666666665</v>
      </c>
      <c r="K61" s="31">
        <v>1179.8</v>
      </c>
      <c r="L61" s="31">
        <v>1155</v>
      </c>
      <c r="M61" s="31">
        <v>72.32217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4276.8500000000004</v>
      </c>
      <c r="D62" s="36">
        <v>4333.6166666666668</v>
      </c>
      <c r="E62" s="36">
        <v>4193.2333333333336</v>
      </c>
      <c r="F62" s="36">
        <v>4109.6166666666668</v>
      </c>
      <c r="G62" s="36">
        <v>3969.2333333333336</v>
      </c>
      <c r="H62" s="36">
        <v>4417.2333333333336</v>
      </c>
      <c r="I62" s="36">
        <v>4557.6166666666668</v>
      </c>
      <c r="J62" s="36">
        <v>4641.2333333333336</v>
      </c>
      <c r="K62" s="31">
        <v>4474</v>
      </c>
      <c r="L62" s="31">
        <v>4250</v>
      </c>
      <c r="M62" s="31">
        <v>4.6176300000000001</v>
      </c>
      <c r="N62" s="1"/>
      <c r="O62" s="1"/>
    </row>
    <row r="63" spans="1:15" ht="12.75" customHeight="1">
      <c r="A63" s="33">
        <v>53</v>
      </c>
      <c r="B63" s="53" t="s">
        <v>794</v>
      </c>
      <c r="C63" s="31">
        <v>312.45</v>
      </c>
      <c r="D63" s="36">
        <v>313.36666666666662</v>
      </c>
      <c r="E63" s="36">
        <v>309.63333333333321</v>
      </c>
      <c r="F63" s="36">
        <v>306.81666666666661</v>
      </c>
      <c r="G63" s="36">
        <v>303.0833333333332</v>
      </c>
      <c r="H63" s="36">
        <v>316.18333333333322</v>
      </c>
      <c r="I63" s="36">
        <v>319.91666666666669</v>
      </c>
      <c r="J63" s="36">
        <v>322.73333333333323</v>
      </c>
      <c r="K63" s="31">
        <v>317.10000000000002</v>
      </c>
      <c r="L63" s="31">
        <v>310.55</v>
      </c>
      <c r="M63" s="31">
        <v>12.741390000000001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2554.8000000000002</v>
      </c>
      <c r="D64" s="36">
        <v>2585.7000000000003</v>
      </c>
      <c r="E64" s="36">
        <v>2505.4000000000005</v>
      </c>
      <c r="F64" s="36">
        <v>2456.0000000000005</v>
      </c>
      <c r="G64" s="36">
        <v>2375.7000000000007</v>
      </c>
      <c r="H64" s="36">
        <v>2635.1000000000004</v>
      </c>
      <c r="I64" s="36">
        <v>2715.4000000000005</v>
      </c>
      <c r="J64" s="36">
        <v>2764.8</v>
      </c>
      <c r="K64" s="31">
        <v>2666</v>
      </c>
      <c r="L64" s="31">
        <v>2536.3000000000002</v>
      </c>
      <c r="M64" s="31">
        <v>9.7056000000000004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8968.5</v>
      </c>
      <c r="D65" s="36">
        <v>9008.3333333333339</v>
      </c>
      <c r="E65" s="36">
        <v>8887.7666666666682</v>
      </c>
      <c r="F65" s="36">
        <v>8807.0333333333347</v>
      </c>
      <c r="G65" s="36">
        <v>8686.466666666669</v>
      </c>
      <c r="H65" s="36">
        <v>9089.0666666666675</v>
      </c>
      <c r="I65" s="36">
        <v>9209.6333333333332</v>
      </c>
      <c r="J65" s="36">
        <v>9290.3666666666668</v>
      </c>
      <c r="K65" s="31">
        <v>9128.9</v>
      </c>
      <c r="L65" s="31">
        <v>8927.6</v>
      </c>
      <c r="M65" s="31">
        <v>3.0510899999999999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6616.45</v>
      </c>
      <c r="D66" s="36">
        <v>6669.8166666666666</v>
      </c>
      <c r="E66" s="36">
        <v>6540.6833333333334</v>
      </c>
      <c r="F66" s="36">
        <v>6464.916666666667</v>
      </c>
      <c r="G66" s="36">
        <v>6335.7833333333338</v>
      </c>
      <c r="H66" s="36">
        <v>6745.583333333333</v>
      </c>
      <c r="I66" s="36">
        <v>6874.7166666666662</v>
      </c>
      <c r="J66" s="36">
        <v>6950.4833333333327</v>
      </c>
      <c r="K66" s="31">
        <v>6798.95</v>
      </c>
      <c r="L66" s="31">
        <v>6594.05</v>
      </c>
      <c r="M66" s="31">
        <v>11.55575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1524.1</v>
      </c>
      <c r="D67" s="36">
        <v>1538.7666666666667</v>
      </c>
      <c r="E67" s="36">
        <v>1502.3333333333333</v>
      </c>
      <c r="F67" s="36">
        <v>1480.5666666666666</v>
      </c>
      <c r="G67" s="36">
        <v>1444.1333333333332</v>
      </c>
      <c r="H67" s="36">
        <v>1560.5333333333333</v>
      </c>
      <c r="I67" s="36">
        <v>1596.9666666666667</v>
      </c>
      <c r="J67" s="36">
        <v>1618.7333333333333</v>
      </c>
      <c r="K67" s="31">
        <v>1575.2</v>
      </c>
      <c r="L67" s="31">
        <v>1517</v>
      </c>
      <c r="M67" s="31">
        <v>22.85079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7986.25</v>
      </c>
      <c r="D68" s="36">
        <v>7937.2333333333336</v>
      </c>
      <c r="E68" s="36">
        <v>7814.0166666666673</v>
      </c>
      <c r="F68" s="36">
        <v>7641.7833333333338</v>
      </c>
      <c r="G68" s="36">
        <v>7518.5666666666675</v>
      </c>
      <c r="H68" s="36">
        <v>8109.4666666666672</v>
      </c>
      <c r="I68" s="36">
        <v>8232.6833333333343</v>
      </c>
      <c r="J68" s="36">
        <v>8404.9166666666679</v>
      </c>
      <c r="K68" s="31">
        <v>8060.45</v>
      </c>
      <c r="L68" s="31">
        <v>7765</v>
      </c>
      <c r="M68" s="31">
        <v>0.60363999999999995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2112</v>
      </c>
      <c r="D69" s="36">
        <v>2128.5499999999997</v>
      </c>
      <c r="E69" s="36">
        <v>2092.0999999999995</v>
      </c>
      <c r="F69" s="36">
        <v>2072.1999999999998</v>
      </c>
      <c r="G69" s="36">
        <v>2035.7499999999995</v>
      </c>
      <c r="H69" s="36">
        <v>2148.4499999999994</v>
      </c>
      <c r="I69" s="36">
        <v>2184.8999999999992</v>
      </c>
      <c r="J69" s="36">
        <v>2204.7999999999993</v>
      </c>
      <c r="K69" s="31">
        <v>2165</v>
      </c>
      <c r="L69" s="31">
        <v>2108.65</v>
      </c>
      <c r="M69" s="31">
        <v>0.23252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3091.3</v>
      </c>
      <c r="D70" s="36">
        <v>3101.8166666666671</v>
      </c>
      <c r="E70" s="36">
        <v>3058.6333333333341</v>
      </c>
      <c r="F70" s="36">
        <v>3025.9666666666672</v>
      </c>
      <c r="G70" s="36">
        <v>2982.7833333333342</v>
      </c>
      <c r="H70" s="36">
        <v>3134.483333333334</v>
      </c>
      <c r="I70" s="36">
        <v>3177.6666666666674</v>
      </c>
      <c r="J70" s="36">
        <v>3210.3333333333339</v>
      </c>
      <c r="K70" s="31">
        <v>3145</v>
      </c>
      <c r="L70" s="31">
        <v>3069.15</v>
      </c>
      <c r="M70" s="31">
        <v>2.7777400000000001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377.6</v>
      </c>
      <c r="D71" s="36">
        <v>378.88333333333338</v>
      </c>
      <c r="E71" s="36">
        <v>373.96666666666675</v>
      </c>
      <c r="F71" s="36">
        <v>370.33333333333337</v>
      </c>
      <c r="G71" s="36">
        <v>365.41666666666674</v>
      </c>
      <c r="H71" s="36">
        <v>382.51666666666677</v>
      </c>
      <c r="I71" s="36">
        <v>387.43333333333339</v>
      </c>
      <c r="J71" s="36">
        <v>391.06666666666678</v>
      </c>
      <c r="K71" s="31">
        <v>383.8</v>
      </c>
      <c r="L71" s="31">
        <v>375.25</v>
      </c>
      <c r="M71" s="31">
        <v>14.29978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186.35</v>
      </c>
      <c r="D72" s="36">
        <v>188.03333333333333</v>
      </c>
      <c r="E72" s="36">
        <v>183.91666666666666</v>
      </c>
      <c r="F72" s="36">
        <v>181.48333333333332</v>
      </c>
      <c r="G72" s="36">
        <v>177.36666666666665</v>
      </c>
      <c r="H72" s="36">
        <v>190.46666666666667</v>
      </c>
      <c r="I72" s="36">
        <v>194.58333333333334</v>
      </c>
      <c r="J72" s="36">
        <v>197.01666666666668</v>
      </c>
      <c r="K72" s="31">
        <v>192.15</v>
      </c>
      <c r="L72" s="31">
        <v>185.6</v>
      </c>
      <c r="M72" s="31">
        <v>75.985900000000001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262.85000000000002</v>
      </c>
      <c r="D73" s="36">
        <v>263.8</v>
      </c>
      <c r="E73" s="36">
        <v>260.20000000000005</v>
      </c>
      <c r="F73" s="36">
        <v>257.55</v>
      </c>
      <c r="G73" s="36">
        <v>253.95000000000005</v>
      </c>
      <c r="H73" s="36">
        <v>266.45000000000005</v>
      </c>
      <c r="I73" s="36">
        <v>270.05000000000007</v>
      </c>
      <c r="J73" s="36">
        <v>272.70000000000005</v>
      </c>
      <c r="K73" s="31">
        <v>267.39999999999998</v>
      </c>
      <c r="L73" s="31">
        <v>261.14999999999998</v>
      </c>
      <c r="M73" s="31">
        <v>98.409649999999999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128.05000000000001</v>
      </c>
      <c r="D74" s="36">
        <v>128.83333333333334</v>
      </c>
      <c r="E74" s="36">
        <v>126.7166666666667</v>
      </c>
      <c r="F74" s="36">
        <v>125.38333333333335</v>
      </c>
      <c r="G74" s="36">
        <v>123.26666666666671</v>
      </c>
      <c r="H74" s="36">
        <v>130.16666666666669</v>
      </c>
      <c r="I74" s="36">
        <v>132.2833333333333</v>
      </c>
      <c r="J74" s="36">
        <v>133.61666666666667</v>
      </c>
      <c r="K74" s="31">
        <v>130.94999999999999</v>
      </c>
      <c r="L74" s="31">
        <v>127.5</v>
      </c>
      <c r="M74" s="31">
        <v>76.019819999999996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67.25</v>
      </c>
      <c r="D75" s="36">
        <v>67.88333333333334</v>
      </c>
      <c r="E75" s="36">
        <v>66.366666666666674</v>
      </c>
      <c r="F75" s="36">
        <v>65.483333333333334</v>
      </c>
      <c r="G75" s="36">
        <v>63.966666666666669</v>
      </c>
      <c r="H75" s="36">
        <v>68.76666666666668</v>
      </c>
      <c r="I75" s="36">
        <v>70.28333333333336</v>
      </c>
      <c r="J75" s="36">
        <v>71.166666666666686</v>
      </c>
      <c r="K75" s="31">
        <v>69.400000000000006</v>
      </c>
      <c r="L75" s="31">
        <v>67</v>
      </c>
      <c r="M75" s="31">
        <v>201.58859000000001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1372.2</v>
      </c>
      <c r="D76" s="36">
        <v>1380.1833333333334</v>
      </c>
      <c r="E76" s="36">
        <v>1342.5166666666669</v>
      </c>
      <c r="F76" s="36">
        <v>1312.8333333333335</v>
      </c>
      <c r="G76" s="36">
        <v>1275.166666666667</v>
      </c>
      <c r="H76" s="36">
        <v>1409.8666666666668</v>
      </c>
      <c r="I76" s="36">
        <v>1447.5333333333333</v>
      </c>
      <c r="J76" s="36">
        <v>1477.2166666666667</v>
      </c>
      <c r="K76" s="31">
        <v>1417.85</v>
      </c>
      <c r="L76" s="31">
        <v>1350.5</v>
      </c>
      <c r="M76" s="31">
        <v>29.033770000000001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5037.75</v>
      </c>
      <c r="D77" s="36">
        <v>5045.916666666667</v>
      </c>
      <c r="E77" s="36">
        <v>4991.8333333333339</v>
      </c>
      <c r="F77" s="36">
        <v>4945.916666666667</v>
      </c>
      <c r="G77" s="36">
        <v>4891.8333333333339</v>
      </c>
      <c r="H77" s="36">
        <v>5091.8333333333339</v>
      </c>
      <c r="I77" s="36">
        <v>5145.9166666666679</v>
      </c>
      <c r="J77" s="36">
        <v>5191.8333333333339</v>
      </c>
      <c r="K77" s="31">
        <v>5100</v>
      </c>
      <c r="L77" s="31">
        <v>5000</v>
      </c>
      <c r="M77" s="31">
        <v>0.20971999999999999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477.55</v>
      </c>
      <c r="D78" s="36">
        <v>481.85000000000008</v>
      </c>
      <c r="E78" s="36">
        <v>471.80000000000018</v>
      </c>
      <c r="F78" s="36">
        <v>466.05000000000013</v>
      </c>
      <c r="G78" s="36">
        <v>456.00000000000023</v>
      </c>
      <c r="H78" s="36">
        <v>487.60000000000014</v>
      </c>
      <c r="I78" s="36">
        <v>497.65</v>
      </c>
      <c r="J78" s="36">
        <v>503.40000000000009</v>
      </c>
      <c r="K78" s="31">
        <v>491.9</v>
      </c>
      <c r="L78" s="31">
        <v>476.1</v>
      </c>
      <c r="M78" s="31">
        <v>19.29766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1547.55</v>
      </c>
      <c r="D79" s="36">
        <v>1556.8500000000001</v>
      </c>
      <c r="E79" s="36">
        <v>1515.7000000000003</v>
      </c>
      <c r="F79" s="36">
        <v>1483.8500000000001</v>
      </c>
      <c r="G79" s="36">
        <v>1442.7000000000003</v>
      </c>
      <c r="H79" s="36">
        <v>1588.7000000000003</v>
      </c>
      <c r="I79" s="36">
        <v>1629.8500000000004</v>
      </c>
      <c r="J79" s="36">
        <v>1661.7000000000003</v>
      </c>
      <c r="K79" s="31">
        <v>1598</v>
      </c>
      <c r="L79" s="31">
        <v>1525</v>
      </c>
      <c r="M79" s="31">
        <v>48.444659999999999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290.64999999999998</v>
      </c>
      <c r="D80" s="36">
        <v>292.2</v>
      </c>
      <c r="E80" s="36">
        <v>288.09999999999997</v>
      </c>
      <c r="F80" s="36">
        <v>285.54999999999995</v>
      </c>
      <c r="G80" s="36">
        <v>281.44999999999993</v>
      </c>
      <c r="H80" s="36">
        <v>294.75</v>
      </c>
      <c r="I80" s="36">
        <v>298.85000000000002</v>
      </c>
      <c r="J80" s="36">
        <v>301.40000000000003</v>
      </c>
      <c r="K80" s="31">
        <v>296.3</v>
      </c>
      <c r="L80" s="31">
        <v>289.64999999999998</v>
      </c>
      <c r="M80" s="31">
        <v>427.69598999999999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1554.35</v>
      </c>
      <c r="D81" s="36">
        <v>1560.9666666666665</v>
      </c>
      <c r="E81" s="36">
        <v>1542.2333333333329</v>
      </c>
      <c r="F81" s="36">
        <v>1530.1166666666663</v>
      </c>
      <c r="G81" s="36">
        <v>1511.3833333333328</v>
      </c>
      <c r="H81" s="36">
        <v>1573.083333333333</v>
      </c>
      <c r="I81" s="36">
        <v>1591.8166666666666</v>
      </c>
      <c r="J81" s="36">
        <v>1603.9333333333332</v>
      </c>
      <c r="K81" s="31">
        <v>1579.7</v>
      </c>
      <c r="L81" s="31">
        <v>1548.85</v>
      </c>
      <c r="M81" s="31">
        <v>9.19313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290.75</v>
      </c>
      <c r="D82" s="36">
        <v>291.7833333333333</v>
      </c>
      <c r="E82" s="36">
        <v>288.26666666666659</v>
      </c>
      <c r="F82" s="36">
        <v>285.7833333333333</v>
      </c>
      <c r="G82" s="36">
        <v>282.26666666666659</v>
      </c>
      <c r="H82" s="36">
        <v>294.26666666666659</v>
      </c>
      <c r="I82" s="36">
        <v>297.78333333333325</v>
      </c>
      <c r="J82" s="36">
        <v>300.26666666666659</v>
      </c>
      <c r="K82" s="31">
        <v>295.3</v>
      </c>
      <c r="L82" s="31">
        <v>289.3</v>
      </c>
      <c r="M82" s="31">
        <v>130.70194000000001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625.75</v>
      </c>
      <c r="D83" s="36">
        <v>628.68333333333328</v>
      </c>
      <c r="E83" s="36">
        <v>620.56666666666661</v>
      </c>
      <c r="F83" s="36">
        <v>615.38333333333333</v>
      </c>
      <c r="G83" s="36">
        <v>607.26666666666665</v>
      </c>
      <c r="H83" s="36">
        <v>633.86666666666656</v>
      </c>
      <c r="I83" s="36">
        <v>641.98333333333312</v>
      </c>
      <c r="J83" s="36">
        <v>647.16666666666652</v>
      </c>
      <c r="K83" s="31">
        <v>636.79999999999995</v>
      </c>
      <c r="L83" s="31">
        <v>623.5</v>
      </c>
      <c r="M83" s="31">
        <v>48.228439999999999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1377.15</v>
      </c>
      <c r="D84" s="36">
        <v>1375.7</v>
      </c>
      <c r="E84" s="36">
        <v>1364.95</v>
      </c>
      <c r="F84" s="36">
        <v>1352.75</v>
      </c>
      <c r="G84" s="36">
        <v>1342</v>
      </c>
      <c r="H84" s="36">
        <v>1387.9</v>
      </c>
      <c r="I84" s="36">
        <v>1398.65</v>
      </c>
      <c r="J84" s="36">
        <v>1410.8500000000001</v>
      </c>
      <c r="K84" s="31">
        <v>1386.45</v>
      </c>
      <c r="L84" s="31">
        <v>1363.5</v>
      </c>
      <c r="M84" s="31">
        <v>71.003029999999995</v>
      </c>
      <c r="N84" s="1"/>
      <c r="O84" s="1"/>
    </row>
    <row r="85" spans="1:15" ht="12.75" customHeight="1">
      <c r="A85" s="33">
        <v>75</v>
      </c>
      <c r="B85" s="53" t="s">
        <v>793</v>
      </c>
      <c r="C85" s="31">
        <v>543.29999999999995</v>
      </c>
      <c r="D85" s="36">
        <v>544.75</v>
      </c>
      <c r="E85" s="36">
        <v>538.54999999999995</v>
      </c>
      <c r="F85" s="36">
        <v>533.79999999999995</v>
      </c>
      <c r="G85" s="36">
        <v>527.59999999999991</v>
      </c>
      <c r="H85" s="36">
        <v>549.5</v>
      </c>
      <c r="I85" s="36">
        <v>555.70000000000005</v>
      </c>
      <c r="J85" s="36">
        <v>560.45000000000005</v>
      </c>
      <c r="K85" s="31">
        <v>550.95000000000005</v>
      </c>
      <c r="L85" s="31">
        <v>540</v>
      </c>
      <c r="M85" s="31">
        <v>1.68604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310.85000000000002</v>
      </c>
      <c r="D86" s="36">
        <v>315.06666666666666</v>
      </c>
      <c r="E86" s="36">
        <v>304.33333333333331</v>
      </c>
      <c r="F86" s="36">
        <v>297.81666666666666</v>
      </c>
      <c r="G86" s="36">
        <v>287.08333333333331</v>
      </c>
      <c r="H86" s="36">
        <v>321.58333333333331</v>
      </c>
      <c r="I86" s="36">
        <v>332.31666666666666</v>
      </c>
      <c r="J86" s="36">
        <v>338.83333333333331</v>
      </c>
      <c r="K86" s="31">
        <v>325.8</v>
      </c>
      <c r="L86" s="31">
        <v>308.55</v>
      </c>
      <c r="M86" s="31">
        <v>93.57893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1432.85</v>
      </c>
      <c r="D87" s="36">
        <v>1430.9166666666667</v>
      </c>
      <c r="E87" s="36">
        <v>1422.0333333333335</v>
      </c>
      <c r="F87" s="36">
        <v>1411.2166666666667</v>
      </c>
      <c r="G87" s="36">
        <v>1402.3333333333335</v>
      </c>
      <c r="H87" s="36">
        <v>1441.7333333333336</v>
      </c>
      <c r="I87" s="36">
        <v>1450.6166666666668</v>
      </c>
      <c r="J87" s="36">
        <v>1461.4333333333336</v>
      </c>
      <c r="K87" s="31">
        <v>1439.8</v>
      </c>
      <c r="L87" s="31">
        <v>1420.1</v>
      </c>
      <c r="M87" s="31">
        <v>0.50831999999999999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610.6</v>
      </c>
      <c r="D88" s="36">
        <v>612.83333333333337</v>
      </c>
      <c r="E88" s="36">
        <v>605.66666666666674</v>
      </c>
      <c r="F88" s="36">
        <v>600.73333333333335</v>
      </c>
      <c r="G88" s="36">
        <v>593.56666666666672</v>
      </c>
      <c r="H88" s="36">
        <v>617.76666666666677</v>
      </c>
      <c r="I88" s="36">
        <v>624.93333333333351</v>
      </c>
      <c r="J88" s="36">
        <v>629.86666666666679</v>
      </c>
      <c r="K88" s="31">
        <v>620</v>
      </c>
      <c r="L88" s="31">
        <v>607.9</v>
      </c>
      <c r="M88" s="31">
        <v>19.25845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7329.1</v>
      </c>
      <c r="D89" s="36">
        <v>7310.083333333333</v>
      </c>
      <c r="E89" s="36">
        <v>7270.2666666666664</v>
      </c>
      <c r="F89" s="36">
        <v>7211.4333333333334</v>
      </c>
      <c r="G89" s="36">
        <v>7171.6166666666668</v>
      </c>
      <c r="H89" s="36">
        <v>7368.9166666666661</v>
      </c>
      <c r="I89" s="36">
        <v>7408.7333333333336</v>
      </c>
      <c r="J89" s="36">
        <v>7467.5666666666657</v>
      </c>
      <c r="K89" s="31">
        <v>7349.9</v>
      </c>
      <c r="L89" s="31">
        <v>7251.25</v>
      </c>
      <c r="M89" s="31">
        <v>0.16886000000000001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1500.35</v>
      </c>
      <c r="D90" s="36">
        <v>1497.3833333333332</v>
      </c>
      <c r="E90" s="36">
        <v>1485.9666666666665</v>
      </c>
      <c r="F90" s="36">
        <v>1471.5833333333333</v>
      </c>
      <c r="G90" s="36">
        <v>1460.1666666666665</v>
      </c>
      <c r="H90" s="36">
        <v>1511.7666666666664</v>
      </c>
      <c r="I90" s="36">
        <v>1523.1833333333334</v>
      </c>
      <c r="J90" s="36">
        <v>1537.5666666666664</v>
      </c>
      <c r="K90" s="31">
        <v>1508.8</v>
      </c>
      <c r="L90" s="31">
        <v>1483</v>
      </c>
      <c r="M90" s="31">
        <v>3.5356700000000001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1480.1</v>
      </c>
      <c r="D91" s="36">
        <v>1490.5999999999997</v>
      </c>
      <c r="E91" s="36">
        <v>1462.5999999999995</v>
      </c>
      <c r="F91" s="36">
        <v>1445.0999999999997</v>
      </c>
      <c r="G91" s="36">
        <v>1417.0999999999995</v>
      </c>
      <c r="H91" s="36">
        <v>1508.0999999999995</v>
      </c>
      <c r="I91" s="36">
        <v>1536.1</v>
      </c>
      <c r="J91" s="36">
        <v>1553.5999999999995</v>
      </c>
      <c r="K91" s="31">
        <v>1518.6</v>
      </c>
      <c r="L91" s="31">
        <v>1473.1</v>
      </c>
      <c r="M91" s="31">
        <v>0.39574999999999999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473.45</v>
      </c>
      <c r="D92" s="36">
        <v>477.0333333333333</v>
      </c>
      <c r="E92" s="36">
        <v>467.21666666666658</v>
      </c>
      <c r="F92" s="36">
        <v>460.98333333333329</v>
      </c>
      <c r="G92" s="36">
        <v>451.16666666666657</v>
      </c>
      <c r="H92" s="36">
        <v>483.26666666666659</v>
      </c>
      <c r="I92" s="36">
        <v>493.08333333333331</v>
      </c>
      <c r="J92" s="36">
        <v>499.31666666666661</v>
      </c>
      <c r="K92" s="31">
        <v>486.85</v>
      </c>
      <c r="L92" s="31">
        <v>470.8</v>
      </c>
      <c r="M92" s="31">
        <v>3.1268899999999999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30610.35</v>
      </c>
      <c r="D93" s="36">
        <v>30793.633333333331</v>
      </c>
      <c r="E93" s="36">
        <v>30287.266666666663</v>
      </c>
      <c r="F93" s="36">
        <v>29964.183333333331</v>
      </c>
      <c r="G93" s="36">
        <v>29457.816666666662</v>
      </c>
      <c r="H93" s="36">
        <v>31116.716666666664</v>
      </c>
      <c r="I93" s="36">
        <v>31623.083333333332</v>
      </c>
      <c r="J93" s="36">
        <v>31946.166666666664</v>
      </c>
      <c r="K93" s="31">
        <v>31300</v>
      </c>
      <c r="L93" s="31">
        <v>30470.55</v>
      </c>
      <c r="M93" s="31">
        <v>0.68886999999999998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1235.45</v>
      </c>
      <c r="D94" s="36">
        <v>1232.5166666666667</v>
      </c>
      <c r="E94" s="36">
        <v>1215.1333333333332</v>
      </c>
      <c r="F94" s="36">
        <v>1194.8166666666666</v>
      </c>
      <c r="G94" s="36">
        <v>1177.4333333333332</v>
      </c>
      <c r="H94" s="36">
        <v>1252.8333333333333</v>
      </c>
      <c r="I94" s="36">
        <v>1270.2166666666669</v>
      </c>
      <c r="J94" s="36">
        <v>1290.5333333333333</v>
      </c>
      <c r="K94" s="31">
        <v>1249.9000000000001</v>
      </c>
      <c r="L94" s="31">
        <v>1212.2</v>
      </c>
      <c r="M94" s="31">
        <v>4.5582799999999999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5198.55</v>
      </c>
      <c r="D95" s="36">
        <v>5204.55</v>
      </c>
      <c r="E95" s="36">
        <v>5167</v>
      </c>
      <c r="F95" s="36">
        <v>5135.45</v>
      </c>
      <c r="G95" s="36">
        <v>5097.8999999999996</v>
      </c>
      <c r="H95" s="36">
        <v>5236.1000000000004</v>
      </c>
      <c r="I95" s="36">
        <v>5273.6500000000015</v>
      </c>
      <c r="J95" s="36">
        <v>5305.2000000000007</v>
      </c>
      <c r="K95" s="31">
        <v>5242.1000000000004</v>
      </c>
      <c r="L95" s="31">
        <v>5173</v>
      </c>
      <c r="M95" s="31">
        <v>3.57619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1918.3</v>
      </c>
      <c r="D96" s="36">
        <v>1920.0333333333335</v>
      </c>
      <c r="E96" s="36">
        <v>1896.0666666666671</v>
      </c>
      <c r="F96" s="36">
        <v>1873.8333333333335</v>
      </c>
      <c r="G96" s="36">
        <v>1849.866666666667</v>
      </c>
      <c r="H96" s="36">
        <v>1942.2666666666671</v>
      </c>
      <c r="I96" s="36">
        <v>1966.2333333333338</v>
      </c>
      <c r="J96" s="36">
        <v>1988.4666666666672</v>
      </c>
      <c r="K96" s="31">
        <v>1944</v>
      </c>
      <c r="L96" s="31">
        <v>1897.8</v>
      </c>
      <c r="M96" s="31">
        <v>0.64129999999999998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582.25</v>
      </c>
      <c r="D97" s="36">
        <v>582.7833333333333</v>
      </c>
      <c r="E97" s="36">
        <v>575.56666666666661</v>
      </c>
      <c r="F97" s="36">
        <v>568.88333333333333</v>
      </c>
      <c r="G97" s="36">
        <v>561.66666666666663</v>
      </c>
      <c r="H97" s="36">
        <v>589.46666666666658</v>
      </c>
      <c r="I97" s="36">
        <v>596.68333333333328</v>
      </c>
      <c r="J97" s="36">
        <v>603.36666666666656</v>
      </c>
      <c r="K97" s="31">
        <v>590</v>
      </c>
      <c r="L97" s="31">
        <v>576.1</v>
      </c>
      <c r="M97" s="31">
        <v>0.55147999999999997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142.85</v>
      </c>
      <c r="D98" s="36">
        <v>143.48333333333335</v>
      </c>
      <c r="E98" s="36">
        <v>140.9666666666667</v>
      </c>
      <c r="F98" s="36">
        <v>139.08333333333334</v>
      </c>
      <c r="G98" s="36">
        <v>136.56666666666669</v>
      </c>
      <c r="H98" s="36">
        <v>145.3666666666667</v>
      </c>
      <c r="I98" s="36">
        <v>147.88333333333335</v>
      </c>
      <c r="J98" s="36">
        <v>149.76666666666671</v>
      </c>
      <c r="K98" s="31">
        <v>146</v>
      </c>
      <c r="L98" s="31">
        <v>141.6</v>
      </c>
      <c r="M98" s="31">
        <v>40.266170000000002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647.4</v>
      </c>
      <c r="D99" s="36">
        <v>651.86666666666667</v>
      </c>
      <c r="E99" s="36">
        <v>639.5333333333333</v>
      </c>
      <c r="F99" s="36">
        <v>631.66666666666663</v>
      </c>
      <c r="G99" s="36">
        <v>619.33333333333326</v>
      </c>
      <c r="H99" s="36">
        <v>659.73333333333335</v>
      </c>
      <c r="I99" s="36">
        <v>672.06666666666661</v>
      </c>
      <c r="J99" s="36">
        <v>679.93333333333339</v>
      </c>
      <c r="K99" s="31">
        <v>664.2</v>
      </c>
      <c r="L99" s="31">
        <v>644</v>
      </c>
      <c r="M99" s="31">
        <v>63.63514</v>
      </c>
      <c r="N99" s="1"/>
      <c r="O99" s="1"/>
    </row>
    <row r="100" spans="1:15" ht="12.75" customHeight="1">
      <c r="A100" s="33">
        <v>90</v>
      </c>
      <c r="B100" s="53" t="s">
        <v>789</v>
      </c>
      <c r="C100" s="31">
        <v>540.95000000000005</v>
      </c>
      <c r="D100" s="36">
        <v>540.28333333333342</v>
      </c>
      <c r="E100" s="36">
        <v>534.96666666666681</v>
      </c>
      <c r="F100" s="36">
        <v>528.98333333333335</v>
      </c>
      <c r="G100" s="36">
        <v>523.66666666666674</v>
      </c>
      <c r="H100" s="36">
        <v>546.26666666666688</v>
      </c>
      <c r="I100" s="36">
        <v>551.58333333333348</v>
      </c>
      <c r="J100" s="36">
        <v>557.56666666666695</v>
      </c>
      <c r="K100" s="31">
        <v>545.6</v>
      </c>
      <c r="L100" s="31">
        <v>534.29999999999995</v>
      </c>
      <c r="M100" s="31">
        <v>2.96963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4145.05</v>
      </c>
      <c r="D101" s="36">
        <v>4142.05</v>
      </c>
      <c r="E101" s="36">
        <v>4073</v>
      </c>
      <c r="F101" s="36">
        <v>4000.95</v>
      </c>
      <c r="G101" s="36">
        <v>3931.8999999999996</v>
      </c>
      <c r="H101" s="36">
        <v>4214.1000000000004</v>
      </c>
      <c r="I101" s="36">
        <v>4283.1500000000015</v>
      </c>
      <c r="J101" s="36">
        <v>4355.2000000000007</v>
      </c>
      <c r="K101" s="31">
        <v>4211.1000000000004</v>
      </c>
      <c r="L101" s="31">
        <v>4070</v>
      </c>
      <c r="M101" s="31">
        <v>0.44185999999999998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331.05</v>
      </c>
      <c r="D102" s="36">
        <v>331.90000000000003</v>
      </c>
      <c r="E102" s="36">
        <v>328.15000000000009</v>
      </c>
      <c r="F102" s="36">
        <v>325.25000000000006</v>
      </c>
      <c r="G102" s="36">
        <v>321.50000000000011</v>
      </c>
      <c r="H102" s="36">
        <v>334.80000000000007</v>
      </c>
      <c r="I102" s="36">
        <v>338.54999999999995</v>
      </c>
      <c r="J102" s="36">
        <v>341.45000000000005</v>
      </c>
      <c r="K102" s="31">
        <v>335.65</v>
      </c>
      <c r="L102" s="31">
        <v>329</v>
      </c>
      <c r="M102" s="31">
        <v>0.90585000000000004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282.35000000000002</v>
      </c>
      <c r="D103" s="36">
        <v>288.48333333333335</v>
      </c>
      <c r="E103" s="36">
        <v>274.61666666666667</v>
      </c>
      <c r="F103" s="36">
        <v>266.88333333333333</v>
      </c>
      <c r="G103" s="36">
        <v>253.01666666666665</v>
      </c>
      <c r="H103" s="36">
        <v>296.2166666666667</v>
      </c>
      <c r="I103" s="36">
        <v>310.08333333333337</v>
      </c>
      <c r="J103" s="36">
        <v>317.81666666666672</v>
      </c>
      <c r="K103" s="31">
        <v>302.35000000000002</v>
      </c>
      <c r="L103" s="31">
        <v>280.75</v>
      </c>
      <c r="M103" s="31">
        <v>92.639189999999999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720.65</v>
      </c>
      <c r="D104" s="36">
        <v>722.23333333333323</v>
      </c>
      <c r="E104" s="36">
        <v>713.61666666666645</v>
      </c>
      <c r="F104" s="36">
        <v>706.58333333333326</v>
      </c>
      <c r="G104" s="36">
        <v>697.96666666666647</v>
      </c>
      <c r="H104" s="36">
        <v>729.26666666666642</v>
      </c>
      <c r="I104" s="36">
        <v>737.88333333333321</v>
      </c>
      <c r="J104" s="36">
        <v>744.9166666666664</v>
      </c>
      <c r="K104" s="31">
        <v>730.85</v>
      </c>
      <c r="L104" s="31">
        <v>715.2</v>
      </c>
      <c r="M104" s="31">
        <v>5.6301899999999998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115.05</v>
      </c>
      <c r="D105" s="36">
        <v>115.78333333333335</v>
      </c>
      <c r="E105" s="36">
        <v>114.01666666666669</v>
      </c>
      <c r="F105" s="36">
        <v>112.98333333333335</v>
      </c>
      <c r="G105" s="36">
        <v>111.2166666666667</v>
      </c>
      <c r="H105" s="36">
        <v>116.81666666666669</v>
      </c>
      <c r="I105" s="36">
        <v>118.58333333333334</v>
      </c>
      <c r="J105" s="36">
        <v>119.61666666666669</v>
      </c>
      <c r="K105" s="31">
        <v>117.55</v>
      </c>
      <c r="L105" s="31">
        <v>114.75</v>
      </c>
      <c r="M105" s="31">
        <v>345.12065000000001</v>
      </c>
      <c r="N105" s="1"/>
      <c r="O105" s="1"/>
    </row>
    <row r="106" spans="1:15" ht="12.75" customHeight="1">
      <c r="A106" s="33">
        <v>96</v>
      </c>
      <c r="B106" s="53" t="s">
        <v>812</v>
      </c>
      <c r="C106" s="31">
        <v>1291.45</v>
      </c>
      <c r="D106" s="36">
        <v>1297.0166666666667</v>
      </c>
      <c r="E106" s="36">
        <v>1284.4333333333334</v>
      </c>
      <c r="F106" s="36">
        <v>1277.4166666666667</v>
      </c>
      <c r="G106" s="36">
        <v>1264.8333333333335</v>
      </c>
      <c r="H106" s="36">
        <v>1304.0333333333333</v>
      </c>
      <c r="I106" s="36">
        <v>1316.6166666666668</v>
      </c>
      <c r="J106" s="36">
        <v>1323.6333333333332</v>
      </c>
      <c r="K106" s="31">
        <v>1309.5999999999999</v>
      </c>
      <c r="L106" s="31">
        <v>1290</v>
      </c>
      <c r="M106" s="31">
        <v>0.30037000000000003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211</v>
      </c>
      <c r="D107" s="36">
        <v>210.83333333333334</v>
      </c>
      <c r="E107" s="36">
        <v>208.81666666666669</v>
      </c>
      <c r="F107" s="36">
        <v>206.63333333333335</v>
      </c>
      <c r="G107" s="36">
        <v>204.6166666666667</v>
      </c>
      <c r="H107" s="36">
        <v>213.01666666666668</v>
      </c>
      <c r="I107" s="36">
        <v>215.03333333333333</v>
      </c>
      <c r="J107" s="36">
        <v>217.21666666666667</v>
      </c>
      <c r="K107" s="31">
        <v>212.85</v>
      </c>
      <c r="L107" s="31">
        <v>208.65</v>
      </c>
      <c r="M107" s="31">
        <v>4.6894999999999998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1590.45</v>
      </c>
      <c r="D108" s="36">
        <v>1606.4166666666667</v>
      </c>
      <c r="E108" s="36">
        <v>1567.8333333333335</v>
      </c>
      <c r="F108" s="36">
        <v>1545.2166666666667</v>
      </c>
      <c r="G108" s="36">
        <v>1506.6333333333334</v>
      </c>
      <c r="H108" s="36">
        <v>1629.0333333333335</v>
      </c>
      <c r="I108" s="36">
        <v>1667.616666666667</v>
      </c>
      <c r="J108" s="36">
        <v>1690.2333333333336</v>
      </c>
      <c r="K108" s="31">
        <v>1645</v>
      </c>
      <c r="L108" s="31">
        <v>1583.8</v>
      </c>
      <c r="M108" s="31">
        <v>2.0755699999999999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187.75</v>
      </c>
      <c r="D109" s="36">
        <v>187.4</v>
      </c>
      <c r="E109" s="36">
        <v>185.8</v>
      </c>
      <c r="F109" s="36">
        <v>183.85</v>
      </c>
      <c r="G109" s="36">
        <v>182.25</v>
      </c>
      <c r="H109" s="36">
        <v>189.35000000000002</v>
      </c>
      <c r="I109" s="36">
        <v>190.95</v>
      </c>
      <c r="J109" s="36">
        <v>192.90000000000003</v>
      </c>
      <c r="K109" s="31">
        <v>189</v>
      </c>
      <c r="L109" s="31">
        <v>185.45</v>
      </c>
      <c r="M109" s="31">
        <v>13.672079999999999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2351.6999999999998</v>
      </c>
      <c r="D110" s="36">
        <v>2361.5499999999997</v>
      </c>
      <c r="E110" s="36">
        <v>2334.0999999999995</v>
      </c>
      <c r="F110" s="36">
        <v>2316.4999999999995</v>
      </c>
      <c r="G110" s="36">
        <v>2289.0499999999993</v>
      </c>
      <c r="H110" s="36">
        <v>2379.1499999999996</v>
      </c>
      <c r="I110" s="36">
        <v>2406.5999999999995</v>
      </c>
      <c r="J110" s="36">
        <v>2424.1999999999998</v>
      </c>
      <c r="K110" s="31">
        <v>2389</v>
      </c>
      <c r="L110" s="31">
        <v>2343.9499999999998</v>
      </c>
      <c r="M110" s="31">
        <v>0.53176000000000001</v>
      </c>
      <c r="N110" s="1"/>
      <c r="O110" s="1"/>
    </row>
    <row r="111" spans="1:15" ht="12.75" customHeight="1">
      <c r="A111" s="33">
        <v>101</v>
      </c>
      <c r="B111" s="53" t="s">
        <v>1025</v>
      </c>
      <c r="C111" s="31">
        <v>858.95</v>
      </c>
      <c r="D111" s="36">
        <v>857.31666666666661</v>
      </c>
      <c r="E111" s="36">
        <v>851.73333333333323</v>
      </c>
      <c r="F111" s="36">
        <v>844.51666666666665</v>
      </c>
      <c r="G111" s="36">
        <v>838.93333333333328</v>
      </c>
      <c r="H111" s="36">
        <v>864.53333333333319</v>
      </c>
      <c r="I111" s="36">
        <v>870.11666666666667</v>
      </c>
      <c r="J111" s="36">
        <v>877.33333333333314</v>
      </c>
      <c r="K111" s="31">
        <v>862.9</v>
      </c>
      <c r="L111" s="31">
        <v>850.1</v>
      </c>
      <c r="M111" s="31">
        <v>0.85490999999999995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63.4</v>
      </c>
      <c r="D112" s="36">
        <v>64</v>
      </c>
      <c r="E112" s="36">
        <v>62.55</v>
      </c>
      <c r="F112" s="36">
        <v>61.699999999999996</v>
      </c>
      <c r="G112" s="36">
        <v>60.249999999999993</v>
      </c>
      <c r="H112" s="36">
        <v>64.849999999999994</v>
      </c>
      <c r="I112" s="36">
        <v>66.299999999999983</v>
      </c>
      <c r="J112" s="36">
        <v>67.150000000000006</v>
      </c>
      <c r="K112" s="31">
        <v>65.45</v>
      </c>
      <c r="L112" s="31">
        <v>63.15</v>
      </c>
      <c r="M112" s="31">
        <v>130.96152000000001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2069.5500000000002</v>
      </c>
      <c r="D113" s="36">
        <v>2063.6833333333334</v>
      </c>
      <c r="E113" s="36">
        <v>2043.8666666666668</v>
      </c>
      <c r="F113" s="36">
        <v>2018.1833333333334</v>
      </c>
      <c r="G113" s="36">
        <v>1998.3666666666668</v>
      </c>
      <c r="H113" s="36">
        <v>2089.3666666666668</v>
      </c>
      <c r="I113" s="36">
        <v>2109.1833333333334</v>
      </c>
      <c r="J113" s="36">
        <v>2134.8666666666668</v>
      </c>
      <c r="K113" s="31">
        <v>2083.5</v>
      </c>
      <c r="L113" s="31">
        <v>2038</v>
      </c>
      <c r="M113" s="31">
        <v>6.0211600000000001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652.4</v>
      </c>
      <c r="D114" s="36">
        <v>654</v>
      </c>
      <c r="E114" s="36">
        <v>644</v>
      </c>
      <c r="F114" s="36">
        <v>635.6</v>
      </c>
      <c r="G114" s="36">
        <v>625.6</v>
      </c>
      <c r="H114" s="36">
        <v>662.4</v>
      </c>
      <c r="I114" s="36">
        <v>672.4</v>
      </c>
      <c r="J114" s="36">
        <v>680.8</v>
      </c>
      <c r="K114" s="31">
        <v>664</v>
      </c>
      <c r="L114" s="31">
        <v>645.6</v>
      </c>
      <c r="M114" s="31">
        <v>0.58277999999999996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2068.85</v>
      </c>
      <c r="D115" s="36">
        <v>2094.4833333333331</v>
      </c>
      <c r="E115" s="36">
        <v>2024.3666666666663</v>
      </c>
      <c r="F115" s="36">
        <v>1979.8833333333332</v>
      </c>
      <c r="G115" s="36">
        <v>1909.7666666666664</v>
      </c>
      <c r="H115" s="36">
        <v>2138.9666666666662</v>
      </c>
      <c r="I115" s="36">
        <v>2209.083333333333</v>
      </c>
      <c r="J115" s="36">
        <v>2253.5666666666662</v>
      </c>
      <c r="K115" s="31">
        <v>2164.6</v>
      </c>
      <c r="L115" s="31">
        <v>2050</v>
      </c>
      <c r="M115" s="31">
        <v>2.3244099999999999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7042.2</v>
      </c>
      <c r="D116" s="36">
        <v>7055.7833333333328</v>
      </c>
      <c r="E116" s="36">
        <v>7004.8666666666659</v>
      </c>
      <c r="F116" s="36">
        <v>6967.5333333333328</v>
      </c>
      <c r="G116" s="36">
        <v>6916.6166666666659</v>
      </c>
      <c r="H116" s="36">
        <v>7093.1166666666659</v>
      </c>
      <c r="I116" s="36">
        <v>7144.0333333333338</v>
      </c>
      <c r="J116" s="36">
        <v>7181.3666666666659</v>
      </c>
      <c r="K116" s="31">
        <v>7106.7</v>
      </c>
      <c r="L116" s="31">
        <v>7018.45</v>
      </c>
      <c r="M116" s="31">
        <v>6.1400000000000003E-2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759.9</v>
      </c>
      <c r="D117" s="36">
        <v>761.30000000000007</v>
      </c>
      <c r="E117" s="36">
        <v>752.60000000000014</v>
      </c>
      <c r="F117" s="36">
        <v>745.30000000000007</v>
      </c>
      <c r="G117" s="36">
        <v>736.60000000000014</v>
      </c>
      <c r="H117" s="36">
        <v>768.60000000000014</v>
      </c>
      <c r="I117" s="36">
        <v>777.30000000000018</v>
      </c>
      <c r="J117" s="36">
        <v>784.60000000000014</v>
      </c>
      <c r="K117" s="31">
        <v>770</v>
      </c>
      <c r="L117" s="31">
        <v>754</v>
      </c>
      <c r="M117" s="31">
        <v>0.89888000000000001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398.65</v>
      </c>
      <c r="D118" s="36">
        <v>399.68333333333334</v>
      </c>
      <c r="E118" s="36">
        <v>393.9666666666667</v>
      </c>
      <c r="F118" s="36">
        <v>389.28333333333336</v>
      </c>
      <c r="G118" s="36">
        <v>383.56666666666672</v>
      </c>
      <c r="H118" s="36">
        <v>404.36666666666667</v>
      </c>
      <c r="I118" s="36">
        <v>410.08333333333326</v>
      </c>
      <c r="J118" s="36">
        <v>414.76666666666665</v>
      </c>
      <c r="K118" s="31">
        <v>405.4</v>
      </c>
      <c r="L118" s="31">
        <v>395</v>
      </c>
      <c r="M118" s="31">
        <v>19.42596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473.1</v>
      </c>
      <c r="D119" s="36">
        <v>477.60000000000008</v>
      </c>
      <c r="E119" s="36">
        <v>465.60000000000014</v>
      </c>
      <c r="F119" s="36">
        <v>458.10000000000008</v>
      </c>
      <c r="G119" s="36">
        <v>446.10000000000014</v>
      </c>
      <c r="H119" s="36">
        <v>485.10000000000014</v>
      </c>
      <c r="I119" s="36">
        <v>497.1</v>
      </c>
      <c r="J119" s="36">
        <v>504.60000000000014</v>
      </c>
      <c r="K119" s="31">
        <v>489.6</v>
      </c>
      <c r="L119" s="31">
        <v>470.1</v>
      </c>
      <c r="M119" s="31">
        <v>0.76607999999999998</v>
      </c>
      <c r="N119" s="1"/>
      <c r="O119" s="1"/>
    </row>
    <row r="120" spans="1:15" ht="12.75" customHeight="1">
      <c r="A120" s="33">
        <v>110</v>
      </c>
      <c r="B120" s="53" t="s">
        <v>1026</v>
      </c>
      <c r="C120" s="31">
        <v>918.95</v>
      </c>
      <c r="D120" s="36">
        <v>927</v>
      </c>
      <c r="E120" s="36">
        <v>902</v>
      </c>
      <c r="F120" s="36">
        <v>885.05</v>
      </c>
      <c r="G120" s="36">
        <v>860.05</v>
      </c>
      <c r="H120" s="36">
        <v>943.95</v>
      </c>
      <c r="I120" s="36">
        <v>968.95</v>
      </c>
      <c r="J120" s="36">
        <v>985.90000000000009</v>
      </c>
      <c r="K120" s="31">
        <v>952</v>
      </c>
      <c r="L120" s="31">
        <v>910.05</v>
      </c>
      <c r="M120" s="31">
        <v>6.7400500000000001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1096.9000000000001</v>
      </c>
      <c r="D121" s="36">
        <v>1106.5</v>
      </c>
      <c r="E121" s="36">
        <v>1074</v>
      </c>
      <c r="F121" s="36">
        <v>1051.0999999999999</v>
      </c>
      <c r="G121" s="36">
        <v>1018.5999999999999</v>
      </c>
      <c r="H121" s="36">
        <v>1129.4000000000001</v>
      </c>
      <c r="I121" s="36">
        <v>1161.9000000000001</v>
      </c>
      <c r="J121" s="36">
        <v>1184.8000000000002</v>
      </c>
      <c r="K121" s="31">
        <v>1139</v>
      </c>
      <c r="L121" s="31">
        <v>1083.5999999999999</v>
      </c>
      <c r="M121" s="31">
        <v>0.99848999999999999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1212.8499999999999</v>
      </c>
      <c r="D122" s="36">
        <v>1221.4666666666665</v>
      </c>
      <c r="E122" s="36">
        <v>1196.9333333333329</v>
      </c>
      <c r="F122" s="36">
        <v>1181.0166666666664</v>
      </c>
      <c r="G122" s="36">
        <v>1156.4833333333329</v>
      </c>
      <c r="H122" s="36">
        <v>1237.383333333333</v>
      </c>
      <c r="I122" s="36">
        <v>1261.9166666666663</v>
      </c>
      <c r="J122" s="36">
        <v>1277.833333333333</v>
      </c>
      <c r="K122" s="31">
        <v>1246</v>
      </c>
      <c r="L122" s="31">
        <v>1205.55</v>
      </c>
      <c r="M122" s="31">
        <v>9.0217600000000004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1466.6</v>
      </c>
      <c r="D123" s="36">
        <v>1472.3833333333332</v>
      </c>
      <c r="E123" s="36">
        <v>1448.2166666666665</v>
      </c>
      <c r="F123" s="36">
        <v>1429.8333333333333</v>
      </c>
      <c r="G123" s="36">
        <v>1405.6666666666665</v>
      </c>
      <c r="H123" s="36">
        <v>1490.7666666666664</v>
      </c>
      <c r="I123" s="36">
        <v>1514.9333333333334</v>
      </c>
      <c r="J123" s="36">
        <v>1533.3166666666664</v>
      </c>
      <c r="K123" s="31">
        <v>1496.55</v>
      </c>
      <c r="L123" s="31">
        <v>1454</v>
      </c>
      <c r="M123" s="31">
        <v>17.321400000000001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142.55000000000001</v>
      </c>
      <c r="D124" s="36">
        <v>142.33333333333334</v>
      </c>
      <c r="E124" s="36">
        <v>141.36666666666667</v>
      </c>
      <c r="F124" s="36">
        <v>140.18333333333334</v>
      </c>
      <c r="G124" s="36">
        <v>139.21666666666667</v>
      </c>
      <c r="H124" s="36">
        <v>143.51666666666668</v>
      </c>
      <c r="I124" s="36">
        <v>144.48333333333332</v>
      </c>
      <c r="J124" s="36">
        <v>145.66666666666669</v>
      </c>
      <c r="K124" s="31">
        <v>143.30000000000001</v>
      </c>
      <c r="L124" s="31">
        <v>141.15</v>
      </c>
      <c r="M124" s="31">
        <v>50.733310000000003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1332.8</v>
      </c>
      <c r="D125" s="36">
        <v>1334.2666666666667</v>
      </c>
      <c r="E125" s="36">
        <v>1323.5333333333333</v>
      </c>
      <c r="F125" s="36">
        <v>1314.2666666666667</v>
      </c>
      <c r="G125" s="36">
        <v>1303.5333333333333</v>
      </c>
      <c r="H125" s="36">
        <v>1343.5333333333333</v>
      </c>
      <c r="I125" s="36">
        <v>1354.2666666666664</v>
      </c>
      <c r="J125" s="36">
        <v>1363.5333333333333</v>
      </c>
      <c r="K125" s="31">
        <v>1345</v>
      </c>
      <c r="L125" s="31">
        <v>1325</v>
      </c>
      <c r="M125" s="31">
        <v>0.48055999999999999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482.15</v>
      </c>
      <c r="D126" s="36">
        <v>483.2</v>
      </c>
      <c r="E126" s="36">
        <v>478.45</v>
      </c>
      <c r="F126" s="36">
        <v>474.75</v>
      </c>
      <c r="G126" s="36">
        <v>470</v>
      </c>
      <c r="H126" s="36">
        <v>486.9</v>
      </c>
      <c r="I126" s="36">
        <v>491.65</v>
      </c>
      <c r="J126" s="36">
        <v>495.34999999999997</v>
      </c>
      <c r="K126" s="31">
        <v>487.95</v>
      </c>
      <c r="L126" s="31">
        <v>479.5</v>
      </c>
      <c r="M126" s="31">
        <v>77.250799999999998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1957.15</v>
      </c>
      <c r="D127" s="36">
        <v>1981.7166666666665</v>
      </c>
      <c r="E127" s="36">
        <v>1915.4333333333329</v>
      </c>
      <c r="F127" s="36">
        <v>1873.7166666666665</v>
      </c>
      <c r="G127" s="36">
        <v>1807.4333333333329</v>
      </c>
      <c r="H127" s="36">
        <v>2023.4333333333329</v>
      </c>
      <c r="I127" s="36">
        <v>2089.7166666666662</v>
      </c>
      <c r="J127" s="36">
        <v>2131.4333333333329</v>
      </c>
      <c r="K127" s="31">
        <v>2048</v>
      </c>
      <c r="L127" s="31">
        <v>1940</v>
      </c>
      <c r="M127" s="31">
        <v>70.638409999999993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4997.05</v>
      </c>
      <c r="D128" s="36">
        <v>5037.7</v>
      </c>
      <c r="E128" s="36">
        <v>4934.3499999999995</v>
      </c>
      <c r="F128" s="36">
        <v>4871.6499999999996</v>
      </c>
      <c r="G128" s="36">
        <v>4768.2999999999993</v>
      </c>
      <c r="H128" s="36">
        <v>5100.3999999999996</v>
      </c>
      <c r="I128" s="36">
        <v>5203.75</v>
      </c>
      <c r="J128" s="36">
        <v>5266.45</v>
      </c>
      <c r="K128" s="31">
        <v>5141.05</v>
      </c>
      <c r="L128" s="31">
        <v>4975</v>
      </c>
      <c r="M128" s="31">
        <v>4.7073799999999997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2645.35</v>
      </c>
      <c r="D129" s="36">
        <v>2659.85</v>
      </c>
      <c r="E129" s="36">
        <v>2620.6</v>
      </c>
      <c r="F129" s="36">
        <v>2595.85</v>
      </c>
      <c r="G129" s="36">
        <v>2556.6</v>
      </c>
      <c r="H129" s="36">
        <v>2684.6</v>
      </c>
      <c r="I129" s="36">
        <v>2723.85</v>
      </c>
      <c r="J129" s="36">
        <v>2748.6</v>
      </c>
      <c r="K129" s="31">
        <v>2699.1</v>
      </c>
      <c r="L129" s="31">
        <v>2635.1</v>
      </c>
      <c r="M129" s="31">
        <v>3.11328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3461.35</v>
      </c>
      <c r="D130" s="36">
        <v>3451</v>
      </c>
      <c r="E130" s="36">
        <v>3402</v>
      </c>
      <c r="F130" s="36">
        <v>3342.65</v>
      </c>
      <c r="G130" s="36">
        <v>3293.65</v>
      </c>
      <c r="H130" s="36">
        <v>3510.35</v>
      </c>
      <c r="I130" s="36">
        <v>3559.35</v>
      </c>
      <c r="J130" s="36">
        <v>3618.7</v>
      </c>
      <c r="K130" s="31">
        <v>3500</v>
      </c>
      <c r="L130" s="31">
        <v>3391.65</v>
      </c>
      <c r="M130" s="31">
        <v>2.5564</v>
      </c>
      <c r="N130" s="1"/>
      <c r="O130" s="1"/>
    </row>
    <row r="131" spans="1:15" ht="12.75" customHeight="1">
      <c r="A131" s="33">
        <v>121</v>
      </c>
      <c r="B131" s="53" t="s">
        <v>829</v>
      </c>
      <c r="C131" s="31">
        <v>1449.35</v>
      </c>
      <c r="D131" s="36">
        <v>1456.3833333333332</v>
      </c>
      <c r="E131" s="36">
        <v>1425.7666666666664</v>
      </c>
      <c r="F131" s="36">
        <v>1402.1833333333332</v>
      </c>
      <c r="G131" s="36">
        <v>1371.5666666666664</v>
      </c>
      <c r="H131" s="36">
        <v>1479.9666666666665</v>
      </c>
      <c r="I131" s="36">
        <v>1510.5833333333333</v>
      </c>
      <c r="J131" s="36">
        <v>1534.1666666666665</v>
      </c>
      <c r="K131" s="31">
        <v>1487</v>
      </c>
      <c r="L131" s="31">
        <v>1432.8</v>
      </c>
      <c r="M131" s="31">
        <v>2.2808999999999999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1066.05</v>
      </c>
      <c r="D132" s="36">
        <v>1072.0666666666666</v>
      </c>
      <c r="E132" s="36">
        <v>1057.4333333333332</v>
      </c>
      <c r="F132" s="36">
        <v>1048.8166666666666</v>
      </c>
      <c r="G132" s="36">
        <v>1034.1833333333332</v>
      </c>
      <c r="H132" s="36">
        <v>1080.6833333333332</v>
      </c>
      <c r="I132" s="36">
        <v>1095.3166666666664</v>
      </c>
      <c r="J132" s="36">
        <v>1103.9333333333332</v>
      </c>
      <c r="K132" s="31">
        <v>1086.7</v>
      </c>
      <c r="L132" s="31">
        <v>1063.45</v>
      </c>
      <c r="M132" s="31">
        <v>8.4118499999999994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1300.2</v>
      </c>
      <c r="D133" s="36">
        <v>1292.25</v>
      </c>
      <c r="E133" s="36">
        <v>1274.5</v>
      </c>
      <c r="F133" s="36">
        <v>1248.8</v>
      </c>
      <c r="G133" s="36">
        <v>1231.05</v>
      </c>
      <c r="H133" s="36">
        <v>1317.95</v>
      </c>
      <c r="I133" s="36">
        <v>1335.7</v>
      </c>
      <c r="J133" s="36">
        <v>1361.4</v>
      </c>
      <c r="K133" s="31">
        <v>1310</v>
      </c>
      <c r="L133" s="31">
        <v>1266.55</v>
      </c>
      <c r="M133" s="31">
        <v>6.4606300000000001</v>
      </c>
      <c r="N133" s="1"/>
      <c r="O133" s="1"/>
    </row>
    <row r="134" spans="1:15" ht="12.75" customHeight="1">
      <c r="A134" s="33">
        <v>124</v>
      </c>
      <c r="B134" s="53" t="s">
        <v>795</v>
      </c>
      <c r="C134" s="31">
        <v>4196.6499999999996</v>
      </c>
      <c r="D134" s="36">
        <v>4182.583333333333</v>
      </c>
      <c r="E134" s="36">
        <v>4125.0666666666657</v>
      </c>
      <c r="F134" s="36">
        <v>4053.4833333333327</v>
      </c>
      <c r="G134" s="36">
        <v>3995.9666666666653</v>
      </c>
      <c r="H134" s="36">
        <v>4254.1666666666661</v>
      </c>
      <c r="I134" s="36">
        <v>4311.6833333333343</v>
      </c>
      <c r="J134" s="36">
        <v>4383.2666666666664</v>
      </c>
      <c r="K134" s="31">
        <v>4240.1000000000004</v>
      </c>
      <c r="L134" s="31">
        <v>4111</v>
      </c>
      <c r="M134" s="31">
        <v>0.24074000000000001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1317.25</v>
      </c>
      <c r="D135" s="36">
        <v>1316.9166666666667</v>
      </c>
      <c r="E135" s="36">
        <v>1300.8833333333334</v>
      </c>
      <c r="F135" s="36">
        <v>1284.5166666666667</v>
      </c>
      <c r="G135" s="36">
        <v>1268.4833333333333</v>
      </c>
      <c r="H135" s="36">
        <v>1333.2833333333335</v>
      </c>
      <c r="I135" s="36">
        <v>1349.3166666666668</v>
      </c>
      <c r="J135" s="36">
        <v>1365.6833333333336</v>
      </c>
      <c r="K135" s="31">
        <v>1332.95</v>
      </c>
      <c r="L135" s="31">
        <v>1300.55</v>
      </c>
      <c r="M135" s="31">
        <v>3.45207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391.35</v>
      </c>
      <c r="D136" s="36">
        <v>391.84999999999997</v>
      </c>
      <c r="E136" s="36">
        <v>387.49999999999994</v>
      </c>
      <c r="F136" s="36">
        <v>383.65</v>
      </c>
      <c r="G136" s="36">
        <v>379.29999999999995</v>
      </c>
      <c r="H136" s="36">
        <v>395.69999999999993</v>
      </c>
      <c r="I136" s="36">
        <v>400.04999999999995</v>
      </c>
      <c r="J136" s="36">
        <v>403.89999999999992</v>
      </c>
      <c r="K136" s="31">
        <v>396.2</v>
      </c>
      <c r="L136" s="31">
        <v>388</v>
      </c>
      <c r="M136" s="31">
        <v>15.738950000000001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3596.8</v>
      </c>
      <c r="D137" s="36">
        <v>3694.7333333333336</v>
      </c>
      <c r="E137" s="36">
        <v>3489.4666666666672</v>
      </c>
      <c r="F137" s="36">
        <v>3382.1333333333337</v>
      </c>
      <c r="G137" s="36">
        <v>3176.8666666666672</v>
      </c>
      <c r="H137" s="36">
        <v>3802.0666666666671</v>
      </c>
      <c r="I137" s="36">
        <v>4007.3333333333335</v>
      </c>
      <c r="J137" s="36">
        <v>4114.666666666667</v>
      </c>
      <c r="K137" s="31">
        <v>3900</v>
      </c>
      <c r="L137" s="31">
        <v>3587.4</v>
      </c>
      <c r="M137" s="31">
        <v>34.81626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1732.7</v>
      </c>
      <c r="D138" s="36">
        <v>1736.5666666666666</v>
      </c>
      <c r="E138" s="36">
        <v>1718.1333333333332</v>
      </c>
      <c r="F138" s="36">
        <v>1703.5666666666666</v>
      </c>
      <c r="G138" s="36">
        <v>1685.1333333333332</v>
      </c>
      <c r="H138" s="36">
        <v>1751.1333333333332</v>
      </c>
      <c r="I138" s="36">
        <v>1769.5666666666666</v>
      </c>
      <c r="J138" s="36">
        <v>1784.1333333333332</v>
      </c>
      <c r="K138" s="31">
        <v>1755</v>
      </c>
      <c r="L138" s="31">
        <v>1722</v>
      </c>
      <c r="M138" s="31">
        <v>1.6652499999999999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987</v>
      </c>
      <c r="D139" s="36">
        <v>986</v>
      </c>
      <c r="E139" s="36">
        <v>979</v>
      </c>
      <c r="F139" s="36">
        <v>971</v>
      </c>
      <c r="G139" s="36">
        <v>964</v>
      </c>
      <c r="H139" s="36">
        <v>994</v>
      </c>
      <c r="I139" s="36">
        <v>1001</v>
      </c>
      <c r="J139" s="36">
        <v>1009</v>
      </c>
      <c r="K139" s="31">
        <v>993</v>
      </c>
      <c r="L139" s="31">
        <v>978</v>
      </c>
      <c r="M139" s="31">
        <v>0.46777999999999997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802.05</v>
      </c>
      <c r="D140" s="36">
        <v>807.5333333333333</v>
      </c>
      <c r="E140" s="36">
        <v>794.11666666666656</v>
      </c>
      <c r="F140" s="36">
        <v>786.18333333333328</v>
      </c>
      <c r="G140" s="36">
        <v>772.76666666666654</v>
      </c>
      <c r="H140" s="36">
        <v>815.46666666666658</v>
      </c>
      <c r="I140" s="36">
        <v>828.88333333333333</v>
      </c>
      <c r="J140" s="36">
        <v>836.81666666666661</v>
      </c>
      <c r="K140" s="31">
        <v>820.95</v>
      </c>
      <c r="L140" s="31">
        <v>799.6</v>
      </c>
      <c r="M140" s="31">
        <v>42.038179999999997</v>
      </c>
      <c r="N140" s="1"/>
      <c r="O140" s="1"/>
    </row>
    <row r="141" spans="1:15" ht="12.75" customHeight="1">
      <c r="A141" s="33">
        <v>131</v>
      </c>
      <c r="B141" s="53" t="s">
        <v>1027</v>
      </c>
      <c r="C141" s="31">
        <v>1915.1</v>
      </c>
      <c r="D141" s="36">
        <v>1919.7</v>
      </c>
      <c r="E141" s="36">
        <v>1890.4</v>
      </c>
      <c r="F141" s="36">
        <v>1865.7</v>
      </c>
      <c r="G141" s="36">
        <v>1836.4</v>
      </c>
      <c r="H141" s="36">
        <v>1944.4</v>
      </c>
      <c r="I141" s="36">
        <v>1973.6999999999998</v>
      </c>
      <c r="J141" s="36">
        <v>1998.4</v>
      </c>
      <c r="K141" s="31">
        <v>1949</v>
      </c>
      <c r="L141" s="31">
        <v>1895</v>
      </c>
      <c r="M141" s="31">
        <v>0.89683999999999997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551.15</v>
      </c>
      <c r="D142" s="36">
        <v>552.63333333333333</v>
      </c>
      <c r="E142" s="36">
        <v>547.86666666666667</v>
      </c>
      <c r="F142" s="36">
        <v>544.58333333333337</v>
      </c>
      <c r="G142" s="36">
        <v>539.81666666666672</v>
      </c>
      <c r="H142" s="36">
        <v>555.91666666666663</v>
      </c>
      <c r="I142" s="36">
        <v>560.68333333333328</v>
      </c>
      <c r="J142" s="36">
        <v>563.96666666666658</v>
      </c>
      <c r="K142" s="31">
        <v>557.4</v>
      </c>
      <c r="L142" s="31">
        <v>549.35</v>
      </c>
      <c r="M142" s="31">
        <v>15.91522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1767.35</v>
      </c>
      <c r="D143" s="36">
        <v>1763.4333333333334</v>
      </c>
      <c r="E143" s="36">
        <v>1746.9666666666667</v>
      </c>
      <c r="F143" s="36">
        <v>1726.5833333333333</v>
      </c>
      <c r="G143" s="36">
        <v>1710.1166666666666</v>
      </c>
      <c r="H143" s="36">
        <v>1783.8166666666668</v>
      </c>
      <c r="I143" s="36">
        <v>1800.2833333333335</v>
      </c>
      <c r="J143" s="36">
        <v>1820.666666666667</v>
      </c>
      <c r="K143" s="31">
        <v>1779.9</v>
      </c>
      <c r="L143" s="31">
        <v>1743.05</v>
      </c>
      <c r="M143" s="31">
        <v>3.6118999999999999</v>
      </c>
      <c r="N143" s="1"/>
      <c r="O143" s="1"/>
    </row>
    <row r="144" spans="1:15" ht="12.75" customHeight="1">
      <c r="A144" s="33">
        <v>134</v>
      </c>
      <c r="B144" s="53" t="s">
        <v>796</v>
      </c>
      <c r="C144" s="31">
        <v>2843.25</v>
      </c>
      <c r="D144" s="36">
        <v>2864.0833333333335</v>
      </c>
      <c r="E144" s="36">
        <v>2796.166666666667</v>
      </c>
      <c r="F144" s="36">
        <v>2749.0833333333335</v>
      </c>
      <c r="G144" s="36">
        <v>2681.166666666667</v>
      </c>
      <c r="H144" s="36">
        <v>2911.166666666667</v>
      </c>
      <c r="I144" s="36">
        <v>2979.0833333333339</v>
      </c>
      <c r="J144" s="36">
        <v>3026.166666666667</v>
      </c>
      <c r="K144" s="31">
        <v>2932</v>
      </c>
      <c r="L144" s="31">
        <v>2817</v>
      </c>
      <c r="M144" s="31">
        <v>3.2572199999999998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558.45000000000005</v>
      </c>
      <c r="D145" s="36">
        <v>563.2166666666667</v>
      </c>
      <c r="E145" s="36">
        <v>551.43333333333339</v>
      </c>
      <c r="F145" s="36">
        <v>544.41666666666674</v>
      </c>
      <c r="G145" s="36">
        <v>532.63333333333344</v>
      </c>
      <c r="H145" s="36">
        <v>570.23333333333335</v>
      </c>
      <c r="I145" s="36">
        <v>582.01666666666665</v>
      </c>
      <c r="J145" s="36">
        <v>589.0333333333333</v>
      </c>
      <c r="K145" s="31">
        <v>575</v>
      </c>
      <c r="L145" s="31">
        <v>556.20000000000005</v>
      </c>
      <c r="M145" s="31">
        <v>10.68061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2184.4499999999998</v>
      </c>
      <c r="D146" s="36">
        <v>2207.4333333333334</v>
      </c>
      <c r="E146" s="36">
        <v>2147.2166666666667</v>
      </c>
      <c r="F146" s="36">
        <v>2109.9833333333331</v>
      </c>
      <c r="G146" s="36">
        <v>2049.7666666666664</v>
      </c>
      <c r="H146" s="36">
        <v>2244.666666666667</v>
      </c>
      <c r="I146" s="36">
        <v>2304.8833333333341</v>
      </c>
      <c r="J146" s="36">
        <v>2342.1166666666672</v>
      </c>
      <c r="K146" s="31">
        <v>2267.65</v>
      </c>
      <c r="L146" s="31">
        <v>2170.1999999999998</v>
      </c>
      <c r="M146" s="31">
        <v>9.1960700000000006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392.8</v>
      </c>
      <c r="D147" s="36">
        <v>396.25</v>
      </c>
      <c r="E147" s="36">
        <v>387.55</v>
      </c>
      <c r="F147" s="36">
        <v>382.3</v>
      </c>
      <c r="G147" s="36">
        <v>373.6</v>
      </c>
      <c r="H147" s="36">
        <v>401.5</v>
      </c>
      <c r="I147" s="36">
        <v>410.20000000000005</v>
      </c>
      <c r="J147" s="36">
        <v>415.45</v>
      </c>
      <c r="K147" s="31">
        <v>404.95</v>
      </c>
      <c r="L147" s="31">
        <v>391</v>
      </c>
      <c r="M147" s="31">
        <v>10.569599999999999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151.75</v>
      </c>
      <c r="D148" s="36">
        <v>151.23333333333332</v>
      </c>
      <c r="E148" s="36">
        <v>150.26666666666665</v>
      </c>
      <c r="F148" s="36">
        <v>148.78333333333333</v>
      </c>
      <c r="G148" s="36">
        <v>147.81666666666666</v>
      </c>
      <c r="H148" s="36">
        <v>152.71666666666664</v>
      </c>
      <c r="I148" s="36">
        <v>153.68333333333328</v>
      </c>
      <c r="J148" s="36">
        <v>155.16666666666663</v>
      </c>
      <c r="K148" s="31">
        <v>152.19999999999999</v>
      </c>
      <c r="L148" s="31">
        <v>149.75</v>
      </c>
      <c r="M148" s="31">
        <v>16.473939999999999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4412.8</v>
      </c>
      <c r="D149" s="36">
        <v>4422.5999999999995</v>
      </c>
      <c r="E149" s="36">
        <v>4380.1999999999989</v>
      </c>
      <c r="F149" s="36">
        <v>4347.5999999999995</v>
      </c>
      <c r="G149" s="36">
        <v>4305.1999999999989</v>
      </c>
      <c r="H149" s="36">
        <v>4455.1999999999989</v>
      </c>
      <c r="I149" s="36">
        <v>4497.5999999999985</v>
      </c>
      <c r="J149" s="36">
        <v>4530.1999999999989</v>
      </c>
      <c r="K149" s="31">
        <v>4465</v>
      </c>
      <c r="L149" s="31">
        <v>4390</v>
      </c>
      <c r="M149" s="31">
        <v>7.68574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9308</v>
      </c>
      <c r="D150" s="36">
        <v>9267.85</v>
      </c>
      <c r="E150" s="36">
        <v>9195.7000000000007</v>
      </c>
      <c r="F150" s="36">
        <v>9083.4</v>
      </c>
      <c r="G150" s="36">
        <v>9011.25</v>
      </c>
      <c r="H150" s="36">
        <v>9380.1500000000015</v>
      </c>
      <c r="I150" s="36">
        <v>9452.2999999999993</v>
      </c>
      <c r="J150" s="36">
        <v>9564.6000000000022</v>
      </c>
      <c r="K150" s="31">
        <v>9340</v>
      </c>
      <c r="L150" s="31">
        <v>9155.5499999999993</v>
      </c>
      <c r="M150" s="31">
        <v>3.00664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2627.35</v>
      </c>
      <c r="D151" s="36">
        <v>2630.1333333333337</v>
      </c>
      <c r="E151" s="36">
        <v>2606.2666666666673</v>
      </c>
      <c r="F151" s="36">
        <v>2585.1833333333338</v>
      </c>
      <c r="G151" s="36">
        <v>2561.3166666666675</v>
      </c>
      <c r="H151" s="36">
        <v>2651.2166666666672</v>
      </c>
      <c r="I151" s="36">
        <v>2675.083333333333</v>
      </c>
      <c r="J151" s="36">
        <v>2696.166666666667</v>
      </c>
      <c r="K151" s="31">
        <v>2654</v>
      </c>
      <c r="L151" s="31">
        <v>2609.0500000000002</v>
      </c>
      <c r="M151" s="31">
        <v>1.5120499999999999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5873.75</v>
      </c>
      <c r="D152" s="36">
        <v>5893.916666666667</v>
      </c>
      <c r="E152" s="36">
        <v>5812.8333333333339</v>
      </c>
      <c r="F152" s="36">
        <v>5751.916666666667</v>
      </c>
      <c r="G152" s="36">
        <v>5670.8333333333339</v>
      </c>
      <c r="H152" s="36">
        <v>5954.8333333333339</v>
      </c>
      <c r="I152" s="36">
        <v>6035.9166666666679</v>
      </c>
      <c r="J152" s="36">
        <v>6096.8333333333339</v>
      </c>
      <c r="K152" s="31">
        <v>5975</v>
      </c>
      <c r="L152" s="31">
        <v>5833</v>
      </c>
      <c r="M152" s="31">
        <v>6.01044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676.75</v>
      </c>
      <c r="D153" s="36">
        <v>684.44999999999993</v>
      </c>
      <c r="E153" s="36">
        <v>665.14999999999986</v>
      </c>
      <c r="F153" s="36">
        <v>653.54999999999995</v>
      </c>
      <c r="G153" s="36">
        <v>634.24999999999989</v>
      </c>
      <c r="H153" s="36">
        <v>696.04999999999984</v>
      </c>
      <c r="I153" s="36">
        <v>715.3499999999998</v>
      </c>
      <c r="J153" s="36">
        <v>726.94999999999982</v>
      </c>
      <c r="K153" s="31">
        <v>703.75</v>
      </c>
      <c r="L153" s="31">
        <v>672.85</v>
      </c>
      <c r="M153" s="31">
        <v>15.005699999999999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415.95</v>
      </c>
      <c r="D154" s="36">
        <v>421.98333333333329</v>
      </c>
      <c r="E154" s="36">
        <v>406.61666666666656</v>
      </c>
      <c r="F154" s="36">
        <v>397.28333333333325</v>
      </c>
      <c r="G154" s="36">
        <v>381.91666666666652</v>
      </c>
      <c r="H154" s="36">
        <v>431.31666666666661</v>
      </c>
      <c r="I154" s="36">
        <v>446.68333333333328</v>
      </c>
      <c r="J154" s="36">
        <v>456.01666666666665</v>
      </c>
      <c r="K154" s="31">
        <v>437.35</v>
      </c>
      <c r="L154" s="31">
        <v>412.65</v>
      </c>
      <c r="M154" s="31">
        <v>12.045210000000001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179.8</v>
      </c>
      <c r="D155" s="36">
        <v>180.46666666666667</v>
      </c>
      <c r="E155" s="36">
        <v>178.43333333333334</v>
      </c>
      <c r="F155" s="36">
        <v>177.06666666666666</v>
      </c>
      <c r="G155" s="36">
        <v>175.03333333333333</v>
      </c>
      <c r="H155" s="36">
        <v>181.83333333333334</v>
      </c>
      <c r="I155" s="36">
        <v>183.8666666666667</v>
      </c>
      <c r="J155" s="36">
        <v>185.23333333333335</v>
      </c>
      <c r="K155" s="31">
        <v>182.5</v>
      </c>
      <c r="L155" s="31">
        <v>179.1</v>
      </c>
      <c r="M155" s="31">
        <v>5.4657499999999999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42.3</v>
      </c>
      <c r="D156" s="36">
        <v>42.633333333333333</v>
      </c>
      <c r="E156" s="36">
        <v>41.816666666666663</v>
      </c>
      <c r="F156" s="36">
        <v>41.333333333333329</v>
      </c>
      <c r="G156" s="36">
        <v>40.516666666666659</v>
      </c>
      <c r="H156" s="36">
        <v>43.116666666666667</v>
      </c>
      <c r="I156" s="36">
        <v>43.933333333333344</v>
      </c>
      <c r="J156" s="36">
        <v>44.416666666666671</v>
      </c>
      <c r="K156" s="31">
        <v>43.45</v>
      </c>
      <c r="L156" s="31">
        <v>42.15</v>
      </c>
      <c r="M156" s="31">
        <v>74.164259999999999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4742.95</v>
      </c>
      <c r="D157" s="36">
        <v>4739.2166666666672</v>
      </c>
      <c r="E157" s="36">
        <v>4708.4333333333343</v>
      </c>
      <c r="F157" s="36">
        <v>4673.916666666667</v>
      </c>
      <c r="G157" s="36">
        <v>4643.1333333333341</v>
      </c>
      <c r="H157" s="36">
        <v>4773.7333333333345</v>
      </c>
      <c r="I157" s="36">
        <v>4804.5166666666673</v>
      </c>
      <c r="J157" s="36">
        <v>4839.0333333333347</v>
      </c>
      <c r="K157" s="31">
        <v>4770</v>
      </c>
      <c r="L157" s="31">
        <v>4704.7</v>
      </c>
      <c r="M157" s="31">
        <v>4.3138500000000004</v>
      </c>
      <c r="N157" s="1"/>
      <c r="O157" s="1"/>
    </row>
    <row r="158" spans="1:15" ht="12.75" customHeight="1">
      <c r="A158" s="33">
        <v>148</v>
      </c>
      <c r="B158" s="53" t="s">
        <v>1028</v>
      </c>
      <c r="C158" s="31">
        <v>1094.95</v>
      </c>
      <c r="D158" s="36">
        <v>1104.5166666666667</v>
      </c>
      <c r="E158" s="36">
        <v>1075.5333333333333</v>
      </c>
      <c r="F158" s="36">
        <v>1056.1166666666666</v>
      </c>
      <c r="G158" s="36">
        <v>1027.1333333333332</v>
      </c>
      <c r="H158" s="36">
        <v>1123.9333333333334</v>
      </c>
      <c r="I158" s="36">
        <v>1152.9166666666665</v>
      </c>
      <c r="J158" s="36">
        <v>1172.3333333333335</v>
      </c>
      <c r="K158" s="31">
        <v>1133.5</v>
      </c>
      <c r="L158" s="31">
        <v>1085.0999999999999</v>
      </c>
      <c r="M158" s="31">
        <v>1.6696800000000001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593.04999999999995</v>
      </c>
      <c r="D159" s="36">
        <v>598.94999999999993</v>
      </c>
      <c r="E159" s="36">
        <v>582.19999999999982</v>
      </c>
      <c r="F159" s="36">
        <v>571.34999999999991</v>
      </c>
      <c r="G159" s="36">
        <v>554.5999999999998</v>
      </c>
      <c r="H159" s="36">
        <v>609.79999999999984</v>
      </c>
      <c r="I159" s="36">
        <v>626.55000000000007</v>
      </c>
      <c r="J159" s="36">
        <v>637.39999999999986</v>
      </c>
      <c r="K159" s="31">
        <v>615.70000000000005</v>
      </c>
      <c r="L159" s="31">
        <v>588.1</v>
      </c>
      <c r="M159" s="31">
        <v>1.07165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611.85</v>
      </c>
      <c r="D160" s="36">
        <v>585.0333333333333</v>
      </c>
      <c r="E160" s="36">
        <v>551.06666666666661</v>
      </c>
      <c r="F160" s="36">
        <v>490.2833333333333</v>
      </c>
      <c r="G160" s="36">
        <v>456.31666666666661</v>
      </c>
      <c r="H160" s="36">
        <v>645.81666666666661</v>
      </c>
      <c r="I160" s="36">
        <v>679.7833333333333</v>
      </c>
      <c r="J160" s="36">
        <v>740.56666666666661</v>
      </c>
      <c r="K160" s="31">
        <v>619</v>
      </c>
      <c r="L160" s="31">
        <v>524.25</v>
      </c>
      <c r="M160" s="31">
        <v>156.03577999999999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2191.65</v>
      </c>
      <c r="D161" s="36">
        <v>2196.7666666666669</v>
      </c>
      <c r="E161" s="36">
        <v>2174.8833333333337</v>
      </c>
      <c r="F161" s="36">
        <v>2158.1166666666668</v>
      </c>
      <c r="G161" s="36">
        <v>2136.2333333333336</v>
      </c>
      <c r="H161" s="36">
        <v>2213.5333333333338</v>
      </c>
      <c r="I161" s="36">
        <v>2235.416666666667</v>
      </c>
      <c r="J161" s="36">
        <v>2252.1833333333338</v>
      </c>
      <c r="K161" s="31">
        <v>2218.65</v>
      </c>
      <c r="L161" s="31">
        <v>2180</v>
      </c>
      <c r="M161" s="31">
        <v>0.99933000000000005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251.8</v>
      </c>
      <c r="D162" s="36">
        <v>253.6</v>
      </c>
      <c r="E162" s="36">
        <v>248.75</v>
      </c>
      <c r="F162" s="36">
        <v>245.70000000000002</v>
      </c>
      <c r="G162" s="36">
        <v>240.85000000000002</v>
      </c>
      <c r="H162" s="36">
        <v>256.64999999999998</v>
      </c>
      <c r="I162" s="36">
        <v>261.49999999999994</v>
      </c>
      <c r="J162" s="36">
        <v>264.54999999999995</v>
      </c>
      <c r="K162" s="31">
        <v>258.45</v>
      </c>
      <c r="L162" s="31">
        <v>250.55</v>
      </c>
      <c r="M162" s="31">
        <v>47.385899999999999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94.15</v>
      </c>
      <c r="D163" s="36">
        <v>94.38333333333334</v>
      </c>
      <c r="E163" s="36">
        <v>93.566666666666677</v>
      </c>
      <c r="F163" s="36">
        <v>92.983333333333334</v>
      </c>
      <c r="G163" s="36">
        <v>92.166666666666671</v>
      </c>
      <c r="H163" s="36">
        <v>94.966666666666683</v>
      </c>
      <c r="I163" s="36">
        <v>95.783333333333346</v>
      </c>
      <c r="J163" s="36">
        <v>96.366666666666688</v>
      </c>
      <c r="K163" s="31">
        <v>95.2</v>
      </c>
      <c r="L163" s="31">
        <v>93.8</v>
      </c>
      <c r="M163" s="31">
        <v>8.2729400000000002</v>
      </c>
      <c r="N163" s="1"/>
      <c r="O163" s="1"/>
    </row>
    <row r="164" spans="1:15" ht="12.75" customHeight="1">
      <c r="A164" s="33">
        <v>154</v>
      </c>
      <c r="B164" s="53" t="s">
        <v>797</v>
      </c>
      <c r="C164" s="31">
        <v>913.05</v>
      </c>
      <c r="D164" s="36">
        <v>912.18333333333339</v>
      </c>
      <c r="E164" s="36">
        <v>907.56666666666683</v>
      </c>
      <c r="F164" s="36">
        <v>902.08333333333348</v>
      </c>
      <c r="G164" s="36">
        <v>897.46666666666692</v>
      </c>
      <c r="H164" s="36">
        <v>917.66666666666674</v>
      </c>
      <c r="I164" s="36">
        <v>922.2833333333333</v>
      </c>
      <c r="J164" s="36">
        <v>927.76666666666665</v>
      </c>
      <c r="K164" s="31">
        <v>916.8</v>
      </c>
      <c r="L164" s="31">
        <v>906.7</v>
      </c>
      <c r="M164" s="31">
        <v>0.63071999999999995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3848.2</v>
      </c>
      <c r="D165" s="36">
        <v>3837.2166666666667</v>
      </c>
      <c r="E165" s="36">
        <v>3804.6333333333332</v>
      </c>
      <c r="F165" s="36">
        <v>3761.0666666666666</v>
      </c>
      <c r="G165" s="36">
        <v>3728.4833333333331</v>
      </c>
      <c r="H165" s="36">
        <v>3880.7833333333333</v>
      </c>
      <c r="I165" s="36">
        <v>3913.3666666666663</v>
      </c>
      <c r="J165" s="36">
        <v>3956.9333333333334</v>
      </c>
      <c r="K165" s="31">
        <v>3869.8</v>
      </c>
      <c r="L165" s="31">
        <v>3793.65</v>
      </c>
      <c r="M165" s="31">
        <v>1.3912100000000001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497.95</v>
      </c>
      <c r="D166" s="36">
        <v>500.90000000000003</v>
      </c>
      <c r="E166" s="36">
        <v>492.80000000000007</v>
      </c>
      <c r="F166" s="36">
        <v>487.65000000000003</v>
      </c>
      <c r="G166" s="36">
        <v>479.55000000000007</v>
      </c>
      <c r="H166" s="36">
        <v>506.05000000000007</v>
      </c>
      <c r="I166" s="36">
        <v>514.15000000000009</v>
      </c>
      <c r="J166" s="36">
        <v>519.30000000000007</v>
      </c>
      <c r="K166" s="31">
        <v>509</v>
      </c>
      <c r="L166" s="31">
        <v>495.75</v>
      </c>
      <c r="M166" s="31">
        <v>56.76238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458.95</v>
      </c>
      <c r="D167" s="36">
        <v>452.79999999999995</v>
      </c>
      <c r="E167" s="36">
        <v>443.69999999999993</v>
      </c>
      <c r="F167" s="36">
        <v>428.45</v>
      </c>
      <c r="G167" s="36">
        <v>419.34999999999997</v>
      </c>
      <c r="H167" s="36">
        <v>468.0499999999999</v>
      </c>
      <c r="I167" s="36">
        <v>477.14999999999992</v>
      </c>
      <c r="J167" s="36">
        <v>492.39999999999986</v>
      </c>
      <c r="K167" s="31">
        <v>461.9</v>
      </c>
      <c r="L167" s="31">
        <v>437.55</v>
      </c>
      <c r="M167" s="31">
        <v>4.91134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161.5</v>
      </c>
      <c r="D168" s="36">
        <v>161.01666666666668</v>
      </c>
      <c r="E168" s="36">
        <v>159.48333333333335</v>
      </c>
      <c r="F168" s="36">
        <v>157.46666666666667</v>
      </c>
      <c r="G168" s="36">
        <v>155.93333333333334</v>
      </c>
      <c r="H168" s="36">
        <v>163.03333333333336</v>
      </c>
      <c r="I168" s="36">
        <v>164.56666666666672</v>
      </c>
      <c r="J168" s="36">
        <v>166.58333333333337</v>
      </c>
      <c r="K168" s="31">
        <v>162.55000000000001</v>
      </c>
      <c r="L168" s="31">
        <v>159</v>
      </c>
      <c r="M168" s="31">
        <v>46.030230000000003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160.30000000000001</v>
      </c>
      <c r="D169" s="36">
        <v>160.54999999999998</v>
      </c>
      <c r="E169" s="36">
        <v>159.09999999999997</v>
      </c>
      <c r="F169" s="36">
        <v>157.89999999999998</v>
      </c>
      <c r="G169" s="36">
        <v>156.44999999999996</v>
      </c>
      <c r="H169" s="36">
        <v>161.74999999999997</v>
      </c>
      <c r="I169" s="36">
        <v>163.19999999999996</v>
      </c>
      <c r="J169" s="36">
        <v>164.39999999999998</v>
      </c>
      <c r="K169" s="31">
        <v>162</v>
      </c>
      <c r="L169" s="31">
        <v>159.35</v>
      </c>
      <c r="M169" s="31">
        <v>85.031769999999995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683.15</v>
      </c>
      <c r="D170" s="36">
        <v>687.78333333333342</v>
      </c>
      <c r="E170" s="36">
        <v>675.56666666666683</v>
      </c>
      <c r="F170" s="36">
        <v>667.98333333333346</v>
      </c>
      <c r="G170" s="36">
        <v>655.76666666666688</v>
      </c>
      <c r="H170" s="36">
        <v>695.36666666666679</v>
      </c>
      <c r="I170" s="36">
        <v>707.58333333333326</v>
      </c>
      <c r="J170" s="36">
        <v>715.16666666666674</v>
      </c>
      <c r="K170" s="31">
        <v>700</v>
      </c>
      <c r="L170" s="31">
        <v>680.2</v>
      </c>
      <c r="M170" s="31">
        <v>1.5775300000000001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4506.5</v>
      </c>
      <c r="D171" s="36">
        <v>4506.2</v>
      </c>
      <c r="E171" s="36">
        <v>4441.5</v>
      </c>
      <c r="F171" s="36">
        <v>4376.5</v>
      </c>
      <c r="G171" s="36">
        <v>4311.8</v>
      </c>
      <c r="H171" s="36">
        <v>4571.2</v>
      </c>
      <c r="I171" s="36">
        <v>4635.8999999999987</v>
      </c>
      <c r="J171" s="36">
        <v>4700.8999999999996</v>
      </c>
      <c r="K171" s="31">
        <v>4570.8999999999996</v>
      </c>
      <c r="L171" s="31">
        <v>4441.2</v>
      </c>
      <c r="M171" s="31">
        <v>0.2828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1462.4</v>
      </c>
      <c r="D172" s="36">
        <v>1468.9166666666667</v>
      </c>
      <c r="E172" s="36">
        <v>1437.8333333333335</v>
      </c>
      <c r="F172" s="36">
        <v>1413.2666666666667</v>
      </c>
      <c r="G172" s="36">
        <v>1382.1833333333334</v>
      </c>
      <c r="H172" s="36">
        <v>1493.4833333333336</v>
      </c>
      <c r="I172" s="36">
        <v>1524.5666666666671</v>
      </c>
      <c r="J172" s="36">
        <v>1549.1333333333337</v>
      </c>
      <c r="K172" s="31">
        <v>1500</v>
      </c>
      <c r="L172" s="31">
        <v>1444.35</v>
      </c>
      <c r="M172" s="31">
        <v>4.0926600000000004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310.89999999999998</v>
      </c>
      <c r="D173" s="36">
        <v>314.40000000000003</v>
      </c>
      <c r="E173" s="36">
        <v>306.00000000000006</v>
      </c>
      <c r="F173" s="36">
        <v>301.10000000000002</v>
      </c>
      <c r="G173" s="36">
        <v>292.70000000000005</v>
      </c>
      <c r="H173" s="36">
        <v>319.30000000000007</v>
      </c>
      <c r="I173" s="36">
        <v>327.70000000000005</v>
      </c>
      <c r="J173" s="36">
        <v>332.60000000000008</v>
      </c>
      <c r="K173" s="31">
        <v>322.8</v>
      </c>
      <c r="L173" s="31">
        <v>309.5</v>
      </c>
      <c r="M173" s="31">
        <v>19.001950000000001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188.2</v>
      </c>
      <c r="D174" s="36">
        <v>189.70000000000002</v>
      </c>
      <c r="E174" s="36">
        <v>186.00000000000003</v>
      </c>
      <c r="F174" s="36">
        <v>183.8</v>
      </c>
      <c r="G174" s="36">
        <v>180.10000000000002</v>
      </c>
      <c r="H174" s="36">
        <v>191.90000000000003</v>
      </c>
      <c r="I174" s="36">
        <v>195.60000000000002</v>
      </c>
      <c r="J174" s="36">
        <v>197.80000000000004</v>
      </c>
      <c r="K174" s="31">
        <v>193.4</v>
      </c>
      <c r="L174" s="31">
        <v>187.5</v>
      </c>
      <c r="M174" s="31">
        <v>7.5079599999999997</v>
      </c>
      <c r="N174" s="1"/>
      <c r="O174" s="1"/>
    </row>
    <row r="175" spans="1:15" ht="12.75" customHeight="1">
      <c r="A175" s="33">
        <v>165</v>
      </c>
      <c r="B175" s="53" t="s">
        <v>798</v>
      </c>
      <c r="C175" s="31">
        <v>710.95</v>
      </c>
      <c r="D175" s="36">
        <v>712.43333333333339</v>
      </c>
      <c r="E175" s="36">
        <v>702.56666666666683</v>
      </c>
      <c r="F175" s="36">
        <v>694.18333333333339</v>
      </c>
      <c r="G175" s="36">
        <v>684.31666666666683</v>
      </c>
      <c r="H175" s="36">
        <v>720.81666666666683</v>
      </c>
      <c r="I175" s="36">
        <v>730.68333333333339</v>
      </c>
      <c r="J175" s="36">
        <v>739.06666666666683</v>
      </c>
      <c r="K175" s="31">
        <v>722.3</v>
      </c>
      <c r="L175" s="31">
        <v>704.05</v>
      </c>
      <c r="M175" s="31">
        <v>1.6275299999999999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457.2</v>
      </c>
      <c r="D176" s="36">
        <v>461.90000000000003</v>
      </c>
      <c r="E176" s="36">
        <v>449.60000000000008</v>
      </c>
      <c r="F176" s="36">
        <v>442.00000000000006</v>
      </c>
      <c r="G176" s="36">
        <v>429.7000000000001</v>
      </c>
      <c r="H176" s="36">
        <v>469.50000000000006</v>
      </c>
      <c r="I176" s="36">
        <v>481.8</v>
      </c>
      <c r="J176" s="36">
        <v>489.40000000000003</v>
      </c>
      <c r="K176" s="31">
        <v>474.2</v>
      </c>
      <c r="L176" s="31">
        <v>454.3</v>
      </c>
      <c r="M176" s="31">
        <v>19.233499999999999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199.4</v>
      </c>
      <c r="D177" s="36">
        <v>200.15</v>
      </c>
      <c r="E177" s="36">
        <v>197.15</v>
      </c>
      <c r="F177" s="36">
        <v>194.9</v>
      </c>
      <c r="G177" s="36">
        <v>191.9</v>
      </c>
      <c r="H177" s="36">
        <v>202.4</v>
      </c>
      <c r="I177" s="36">
        <v>205.4</v>
      </c>
      <c r="J177" s="36">
        <v>207.65</v>
      </c>
      <c r="K177" s="31">
        <v>203.15</v>
      </c>
      <c r="L177" s="31">
        <v>197.9</v>
      </c>
      <c r="M177" s="31">
        <v>168.92576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1249</v>
      </c>
      <c r="D178" s="36">
        <v>1256.4666666666665</v>
      </c>
      <c r="E178" s="36">
        <v>1237.4833333333329</v>
      </c>
      <c r="F178" s="36">
        <v>1225.9666666666665</v>
      </c>
      <c r="G178" s="36">
        <v>1206.9833333333329</v>
      </c>
      <c r="H178" s="36">
        <v>1267.9833333333329</v>
      </c>
      <c r="I178" s="36">
        <v>1286.9666666666665</v>
      </c>
      <c r="J178" s="36">
        <v>1298.4833333333329</v>
      </c>
      <c r="K178" s="31">
        <v>1275.45</v>
      </c>
      <c r="L178" s="31">
        <v>1244.95</v>
      </c>
      <c r="M178" s="31">
        <v>0.67796999999999996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81.05</v>
      </c>
      <c r="D179" s="36">
        <v>83.36666666666666</v>
      </c>
      <c r="E179" s="36">
        <v>77.933333333333323</v>
      </c>
      <c r="F179" s="36">
        <v>74.816666666666663</v>
      </c>
      <c r="G179" s="36">
        <v>69.383333333333326</v>
      </c>
      <c r="H179" s="36">
        <v>86.48333333333332</v>
      </c>
      <c r="I179" s="36">
        <v>91.916666666666657</v>
      </c>
      <c r="J179" s="36">
        <v>95.033333333333317</v>
      </c>
      <c r="K179" s="31">
        <v>88.8</v>
      </c>
      <c r="L179" s="31">
        <v>80.25</v>
      </c>
      <c r="M179" s="31">
        <v>974.95543999999995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1411.3</v>
      </c>
      <c r="D180" s="36">
        <v>1423.9333333333334</v>
      </c>
      <c r="E180" s="36">
        <v>1390.5666666666668</v>
      </c>
      <c r="F180" s="36">
        <v>1369.8333333333335</v>
      </c>
      <c r="G180" s="36">
        <v>1336.4666666666669</v>
      </c>
      <c r="H180" s="36">
        <v>1444.6666666666667</v>
      </c>
      <c r="I180" s="36">
        <v>1478.0333333333335</v>
      </c>
      <c r="J180" s="36">
        <v>1498.7666666666667</v>
      </c>
      <c r="K180" s="31">
        <v>1457.3</v>
      </c>
      <c r="L180" s="31">
        <v>1403.2</v>
      </c>
      <c r="M180" s="31">
        <v>12.181850000000001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356.1</v>
      </c>
      <c r="D181" s="36">
        <v>355.98333333333335</v>
      </c>
      <c r="E181" s="36">
        <v>352.4666666666667</v>
      </c>
      <c r="F181" s="36">
        <v>348.83333333333337</v>
      </c>
      <c r="G181" s="36">
        <v>345.31666666666672</v>
      </c>
      <c r="H181" s="36">
        <v>359.61666666666667</v>
      </c>
      <c r="I181" s="36">
        <v>363.13333333333333</v>
      </c>
      <c r="J181" s="36">
        <v>366.76666666666665</v>
      </c>
      <c r="K181" s="31">
        <v>359.5</v>
      </c>
      <c r="L181" s="31">
        <v>352.35</v>
      </c>
      <c r="M181" s="31">
        <v>9.6803299999999997</v>
      </c>
      <c r="N181" s="1"/>
      <c r="O181" s="1"/>
    </row>
    <row r="182" spans="1:15" ht="12.75" customHeight="1">
      <c r="A182" s="33">
        <v>172</v>
      </c>
      <c r="B182" s="53" t="s">
        <v>830</v>
      </c>
      <c r="C182" s="31">
        <v>7146.15</v>
      </c>
      <c r="D182" s="36">
        <v>7100.8666666666659</v>
      </c>
      <c r="E182" s="36">
        <v>7016.2833333333319</v>
      </c>
      <c r="F182" s="36">
        <v>6886.4166666666661</v>
      </c>
      <c r="G182" s="36">
        <v>6801.8333333333321</v>
      </c>
      <c r="H182" s="36">
        <v>7230.7333333333318</v>
      </c>
      <c r="I182" s="36">
        <v>7315.3166666666657</v>
      </c>
      <c r="J182" s="36">
        <v>7445.1833333333316</v>
      </c>
      <c r="K182" s="31">
        <v>7185.45</v>
      </c>
      <c r="L182" s="31">
        <v>6971</v>
      </c>
      <c r="M182" s="31">
        <v>0.25944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1850.2</v>
      </c>
      <c r="D183" s="36">
        <v>1851.7833333333335</v>
      </c>
      <c r="E183" s="36">
        <v>1835.166666666667</v>
      </c>
      <c r="F183" s="36">
        <v>1820.1333333333334</v>
      </c>
      <c r="G183" s="36">
        <v>1803.5166666666669</v>
      </c>
      <c r="H183" s="36">
        <v>1866.8166666666671</v>
      </c>
      <c r="I183" s="36">
        <v>1883.4333333333334</v>
      </c>
      <c r="J183" s="36">
        <v>1898.4666666666672</v>
      </c>
      <c r="K183" s="31">
        <v>1868.4</v>
      </c>
      <c r="L183" s="31">
        <v>1836.75</v>
      </c>
      <c r="M183" s="31">
        <v>2.6860499999999998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2594.3000000000002</v>
      </c>
      <c r="D184" s="36">
        <v>2566.7833333333333</v>
      </c>
      <c r="E184" s="36">
        <v>2528.5666666666666</v>
      </c>
      <c r="F184" s="36">
        <v>2462.8333333333335</v>
      </c>
      <c r="G184" s="36">
        <v>2424.6166666666668</v>
      </c>
      <c r="H184" s="36">
        <v>2632.5166666666664</v>
      </c>
      <c r="I184" s="36">
        <v>2670.7333333333327</v>
      </c>
      <c r="J184" s="36">
        <v>2736.4666666666662</v>
      </c>
      <c r="K184" s="31">
        <v>2605</v>
      </c>
      <c r="L184" s="31">
        <v>2501.0500000000002</v>
      </c>
      <c r="M184" s="31">
        <v>3.24309</v>
      </c>
      <c r="N184" s="1"/>
      <c r="O184" s="1"/>
    </row>
    <row r="185" spans="1:15" ht="12.75" customHeight="1">
      <c r="A185" s="33">
        <v>175</v>
      </c>
      <c r="B185" s="53" t="s">
        <v>831</v>
      </c>
      <c r="C185" s="31">
        <v>822.45</v>
      </c>
      <c r="D185" s="36">
        <v>826.48333333333323</v>
      </c>
      <c r="E185" s="36">
        <v>812.96666666666647</v>
      </c>
      <c r="F185" s="36">
        <v>803.48333333333323</v>
      </c>
      <c r="G185" s="36">
        <v>789.96666666666647</v>
      </c>
      <c r="H185" s="36">
        <v>835.96666666666647</v>
      </c>
      <c r="I185" s="36">
        <v>849.48333333333312</v>
      </c>
      <c r="J185" s="36">
        <v>858.96666666666647</v>
      </c>
      <c r="K185" s="31">
        <v>840</v>
      </c>
      <c r="L185" s="31">
        <v>817</v>
      </c>
      <c r="M185" s="31">
        <v>0.50419000000000003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1156</v>
      </c>
      <c r="D186" s="36">
        <v>1161.7666666666667</v>
      </c>
      <c r="E186" s="36">
        <v>1142.7833333333333</v>
      </c>
      <c r="F186" s="36">
        <v>1129.5666666666666</v>
      </c>
      <c r="G186" s="36">
        <v>1110.5833333333333</v>
      </c>
      <c r="H186" s="36">
        <v>1174.9833333333333</v>
      </c>
      <c r="I186" s="36">
        <v>1193.9666666666665</v>
      </c>
      <c r="J186" s="36">
        <v>1207.1833333333334</v>
      </c>
      <c r="K186" s="31">
        <v>1180.75</v>
      </c>
      <c r="L186" s="31">
        <v>1148.55</v>
      </c>
      <c r="M186" s="31">
        <v>8.1523800000000008</v>
      </c>
      <c r="N186" s="1"/>
      <c r="O186" s="1"/>
    </row>
    <row r="187" spans="1:15" ht="12.75" customHeight="1">
      <c r="A187" s="33">
        <v>177</v>
      </c>
      <c r="B187" s="53" t="s">
        <v>801</v>
      </c>
      <c r="C187" s="31">
        <v>1159.5</v>
      </c>
      <c r="D187" s="36">
        <v>1168.3500000000001</v>
      </c>
      <c r="E187" s="36">
        <v>1140.1500000000003</v>
      </c>
      <c r="F187" s="36">
        <v>1120.8000000000002</v>
      </c>
      <c r="G187" s="36">
        <v>1092.6000000000004</v>
      </c>
      <c r="H187" s="36">
        <v>1187.7000000000003</v>
      </c>
      <c r="I187" s="36">
        <v>1215.9000000000001</v>
      </c>
      <c r="J187" s="36">
        <v>1235.2500000000002</v>
      </c>
      <c r="K187" s="31">
        <v>1196.55</v>
      </c>
      <c r="L187" s="31">
        <v>1149</v>
      </c>
      <c r="M187" s="31">
        <v>4.3297499999999998</v>
      </c>
      <c r="N187" s="1"/>
      <c r="O187" s="1"/>
    </row>
    <row r="188" spans="1:15" ht="12.75" customHeight="1">
      <c r="A188" s="33">
        <v>178</v>
      </c>
      <c r="B188" s="53" t="s">
        <v>832</v>
      </c>
      <c r="C188" s="31">
        <v>909.4</v>
      </c>
      <c r="D188" s="36">
        <v>910.44999999999993</v>
      </c>
      <c r="E188" s="36">
        <v>902.99999999999989</v>
      </c>
      <c r="F188" s="36">
        <v>896.59999999999991</v>
      </c>
      <c r="G188" s="36">
        <v>889.14999999999986</v>
      </c>
      <c r="H188" s="36">
        <v>916.84999999999991</v>
      </c>
      <c r="I188" s="36">
        <v>924.3</v>
      </c>
      <c r="J188" s="36">
        <v>930.69999999999993</v>
      </c>
      <c r="K188" s="31">
        <v>917.9</v>
      </c>
      <c r="L188" s="31">
        <v>904.05</v>
      </c>
      <c r="M188" s="31">
        <v>2.2162799999999998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3845.9</v>
      </c>
      <c r="D189" s="36">
        <v>3917.1833333333329</v>
      </c>
      <c r="E189" s="36">
        <v>3719.3666666666659</v>
      </c>
      <c r="F189" s="36">
        <v>3592.833333333333</v>
      </c>
      <c r="G189" s="36">
        <v>3395.016666666666</v>
      </c>
      <c r="H189" s="36">
        <v>4043.7166666666658</v>
      </c>
      <c r="I189" s="36">
        <v>4241.5333333333328</v>
      </c>
      <c r="J189" s="36">
        <v>4368.0666666666657</v>
      </c>
      <c r="K189" s="31">
        <v>4115</v>
      </c>
      <c r="L189" s="31">
        <v>3790.65</v>
      </c>
      <c r="M189" s="31">
        <v>4.1210800000000001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1273.95</v>
      </c>
      <c r="D190" s="36">
        <v>1281.1833333333334</v>
      </c>
      <c r="E190" s="36">
        <v>1259.1666666666667</v>
      </c>
      <c r="F190" s="36">
        <v>1244.3833333333334</v>
      </c>
      <c r="G190" s="36">
        <v>1222.3666666666668</v>
      </c>
      <c r="H190" s="36">
        <v>1295.9666666666667</v>
      </c>
      <c r="I190" s="36">
        <v>1317.9833333333331</v>
      </c>
      <c r="J190" s="36">
        <v>1332.7666666666667</v>
      </c>
      <c r="K190" s="31">
        <v>1303.2</v>
      </c>
      <c r="L190" s="31">
        <v>1266.4000000000001</v>
      </c>
      <c r="M190" s="31">
        <v>4.3315599999999996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801.95</v>
      </c>
      <c r="D191" s="36">
        <v>810.65</v>
      </c>
      <c r="E191" s="36">
        <v>786.3</v>
      </c>
      <c r="F191" s="36">
        <v>770.65</v>
      </c>
      <c r="G191" s="36">
        <v>746.3</v>
      </c>
      <c r="H191" s="36">
        <v>826.3</v>
      </c>
      <c r="I191" s="36">
        <v>850.65000000000009</v>
      </c>
      <c r="J191" s="36">
        <v>866.3</v>
      </c>
      <c r="K191" s="31">
        <v>835</v>
      </c>
      <c r="L191" s="31">
        <v>795</v>
      </c>
      <c r="M191" s="31">
        <v>2.2365200000000001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2721.75</v>
      </c>
      <c r="D192" s="36">
        <v>2734.9</v>
      </c>
      <c r="E192" s="36">
        <v>2694.8</v>
      </c>
      <c r="F192" s="36">
        <v>2667.85</v>
      </c>
      <c r="G192" s="36">
        <v>2627.75</v>
      </c>
      <c r="H192" s="36">
        <v>2761.8500000000004</v>
      </c>
      <c r="I192" s="36">
        <v>2801.95</v>
      </c>
      <c r="J192" s="36">
        <v>2828.9000000000005</v>
      </c>
      <c r="K192" s="31">
        <v>2775</v>
      </c>
      <c r="L192" s="31">
        <v>2707.95</v>
      </c>
      <c r="M192" s="31">
        <v>2.76512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424.8</v>
      </c>
      <c r="D193" s="36">
        <v>426.13333333333338</v>
      </c>
      <c r="E193" s="36">
        <v>419.26666666666677</v>
      </c>
      <c r="F193" s="36">
        <v>413.73333333333341</v>
      </c>
      <c r="G193" s="36">
        <v>406.86666666666679</v>
      </c>
      <c r="H193" s="36">
        <v>431.66666666666674</v>
      </c>
      <c r="I193" s="36">
        <v>438.53333333333342</v>
      </c>
      <c r="J193" s="36">
        <v>444.06666666666672</v>
      </c>
      <c r="K193" s="31">
        <v>433</v>
      </c>
      <c r="L193" s="31">
        <v>420.6</v>
      </c>
      <c r="M193" s="31">
        <v>13.831300000000001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569.4</v>
      </c>
      <c r="D194" s="36">
        <v>573.5333333333333</v>
      </c>
      <c r="E194" s="36">
        <v>562.26666666666665</v>
      </c>
      <c r="F194" s="36">
        <v>555.13333333333333</v>
      </c>
      <c r="G194" s="36">
        <v>543.86666666666667</v>
      </c>
      <c r="H194" s="36">
        <v>580.66666666666663</v>
      </c>
      <c r="I194" s="36">
        <v>591.93333333333328</v>
      </c>
      <c r="J194" s="36">
        <v>599.06666666666661</v>
      </c>
      <c r="K194" s="31">
        <v>584.79999999999995</v>
      </c>
      <c r="L194" s="31">
        <v>566.4</v>
      </c>
      <c r="M194" s="31">
        <v>15.99724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2345.1999999999998</v>
      </c>
      <c r="D195" s="36">
        <v>2359.9333333333329</v>
      </c>
      <c r="E195" s="36">
        <v>2313.266666666666</v>
      </c>
      <c r="F195" s="36">
        <v>2281.333333333333</v>
      </c>
      <c r="G195" s="36">
        <v>2234.6666666666661</v>
      </c>
      <c r="H195" s="36">
        <v>2391.8666666666659</v>
      </c>
      <c r="I195" s="36">
        <v>2438.5333333333328</v>
      </c>
      <c r="J195" s="36">
        <v>2470.4666666666658</v>
      </c>
      <c r="K195" s="31">
        <v>2406.6</v>
      </c>
      <c r="L195" s="31">
        <v>2328</v>
      </c>
      <c r="M195" s="31">
        <v>8.2645800000000005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1029.95</v>
      </c>
      <c r="D196" s="36">
        <v>1043.3</v>
      </c>
      <c r="E196" s="36">
        <v>1012.5999999999999</v>
      </c>
      <c r="F196" s="36">
        <v>995.25</v>
      </c>
      <c r="G196" s="36">
        <v>964.55</v>
      </c>
      <c r="H196" s="36">
        <v>1060.6499999999999</v>
      </c>
      <c r="I196" s="36">
        <v>1091.3500000000001</v>
      </c>
      <c r="J196" s="36">
        <v>1108.6999999999998</v>
      </c>
      <c r="K196" s="31">
        <v>1074</v>
      </c>
      <c r="L196" s="31">
        <v>1025.95</v>
      </c>
      <c r="M196" s="31">
        <v>7.4299900000000001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2507</v>
      </c>
      <c r="D197" s="36">
        <v>2587.6833333333334</v>
      </c>
      <c r="E197" s="36">
        <v>2398.3666666666668</v>
      </c>
      <c r="F197" s="36">
        <v>2289.7333333333336</v>
      </c>
      <c r="G197" s="36">
        <v>2100.416666666667</v>
      </c>
      <c r="H197" s="36">
        <v>2696.3166666666666</v>
      </c>
      <c r="I197" s="36">
        <v>2885.6333333333332</v>
      </c>
      <c r="J197" s="36">
        <v>2994.2666666666664</v>
      </c>
      <c r="K197" s="31">
        <v>2777</v>
      </c>
      <c r="L197" s="31">
        <v>2479.0500000000002</v>
      </c>
      <c r="M197" s="31">
        <v>11.06643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142.4</v>
      </c>
      <c r="D198" s="36">
        <v>142.93333333333334</v>
      </c>
      <c r="E198" s="36">
        <v>139.96666666666667</v>
      </c>
      <c r="F198" s="36">
        <v>137.53333333333333</v>
      </c>
      <c r="G198" s="36">
        <v>134.56666666666666</v>
      </c>
      <c r="H198" s="36">
        <v>145.36666666666667</v>
      </c>
      <c r="I198" s="36">
        <v>148.33333333333337</v>
      </c>
      <c r="J198" s="36">
        <v>150.76666666666668</v>
      </c>
      <c r="K198" s="31">
        <v>145.9</v>
      </c>
      <c r="L198" s="31">
        <v>140.5</v>
      </c>
      <c r="M198" s="31">
        <v>4.4905600000000003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3048.4</v>
      </c>
      <c r="D199" s="36">
        <v>3065.4666666666667</v>
      </c>
      <c r="E199" s="36">
        <v>3020.9333333333334</v>
      </c>
      <c r="F199" s="36">
        <v>2993.4666666666667</v>
      </c>
      <c r="G199" s="36">
        <v>2948.9333333333334</v>
      </c>
      <c r="H199" s="36">
        <v>3092.9333333333334</v>
      </c>
      <c r="I199" s="36">
        <v>3137.4666666666672</v>
      </c>
      <c r="J199" s="36">
        <v>3164.9333333333334</v>
      </c>
      <c r="K199" s="31">
        <v>3110</v>
      </c>
      <c r="L199" s="31">
        <v>3038</v>
      </c>
      <c r="M199" s="31">
        <v>0.33518999999999999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540</v>
      </c>
      <c r="D200" s="36">
        <v>543.56666666666661</v>
      </c>
      <c r="E200" s="36">
        <v>532.08333333333326</v>
      </c>
      <c r="F200" s="36">
        <v>524.16666666666663</v>
      </c>
      <c r="G200" s="36">
        <v>512.68333333333328</v>
      </c>
      <c r="H200" s="36">
        <v>551.48333333333323</v>
      </c>
      <c r="I200" s="36">
        <v>562.96666666666658</v>
      </c>
      <c r="J200" s="36">
        <v>570.88333333333321</v>
      </c>
      <c r="K200" s="31">
        <v>555.04999999999995</v>
      </c>
      <c r="L200" s="31">
        <v>535.65</v>
      </c>
      <c r="M200" s="31">
        <v>7.6546200000000004</v>
      </c>
      <c r="N200" s="1"/>
      <c r="O200" s="1"/>
    </row>
    <row r="201" spans="1:15" ht="12.75" customHeight="1">
      <c r="A201" s="33">
        <v>191</v>
      </c>
      <c r="B201" s="53" t="s">
        <v>1029</v>
      </c>
      <c r="C201" s="31">
        <v>384.1</v>
      </c>
      <c r="D201" s="36">
        <v>386.8</v>
      </c>
      <c r="E201" s="36">
        <v>379.95000000000005</v>
      </c>
      <c r="F201" s="36">
        <v>375.8</v>
      </c>
      <c r="G201" s="36">
        <v>368.95000000000005</v>
      </c>
      <c r="H201" s="36">
        <v>390.95000000000005</v>
      </c>
      <c r="I201" s="36">
        <v>397.80000000000007</v>
      </c>
      <c r="J201" s="36">
        <v>401.95000000000005</v>
      </c>
      <c r="K201" s="31">
        <v>393.65</v>
      </c>
      <c r="L201" s="31">
        <v>382.65</v>
      </c>
      <c r="M201" s="31">
        <v>8.8032800000000009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640.5</v>
      </c>
      <c r="D202" s="36">
        <v>649.5</v>
      </c>
      <c r="E202" s="36">
        <v>629.5</v>
      </c>
      <c r="F202" s="36">
        <v>618.5</v>
      </c>
      <c r="G202" s="36">
        <v>598.5</v>
      </c>
      <c r="H202" s="36">
        <v>660.5</v>
      </c>
      <c r="I202" s="36">
        <v>680.5</v>
      </c>
      <c r="J202" s="36">
        <v>691.5</v>
      </c>
      <c r="K202" s="31">
        <v>669.5</v>
      </c>
      <c r="L202" s="31">
        <v>638.5</v>
      </c>
      <c r="M202" s="31">
        <v>7.2709700000000002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193.8</v>
      </c>
      <c r="D203" s="36">
        <v>194.73333333333335</v>
      </c>
      <c r="E203" s="36">
        <v>192.06666666666669</v>
      </c>
      <c r="F203" s="36">
        <v>190.33333333333334</v>
      </c>
      <c r="G203" s="36">
        <v>187.66666666666669</v>
      </c>
      <c r="H203" s="36">
        <v>196.4666666666667</v>
      </c>
      <c r="I203" s="36">
        <v>199.13333333333333</v>
      </c>
      <c r="J203" s="36">
        <v>200.8666666666667</v>
      </c>
      <c r="K203" s="31">
        <v>197.4</v>
      </c>
      <c r="L203" s="31">
        <v>193</v>
      </c>
      <c r="M203" s="31">
        <v>16.458189999999998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213.65</v>
      </c>
      <c r="D204" s="36">
        <v>214.58333333333334</v>
      </c>
      <c r="E204" s="36">
        <v>211.16666666666669</v>
      </c>
      <c r="F204" s="36">
        <v>208.68333333333334</v>
      </c>
      <c r="G204" s="36">
        <v>205.26666666666668</v>
      </c>
      <c r="H204" s="36">
        <v>217.06666666666669</v>
      </c>
      <c r="I204" s="36">
        <v>220.48333333333338</v>
      </c>
      <c r="J204" s="36">
        <v>222.9666666666667</v>
      </c>
      <c r="K204" s="31">
        <v>218</v>
      </c>
      <c r="L204" s="31">
        <v>212.1</v>
      </c>
      <c r="M204" s="31">
        <v>15.16572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288.85000000000002</v>
      </c>
      <c r="D205" s="36">
        <v>289.36666666666667</v>
      </c>
      <c r="E205" s="36">
        <v>287.38333333333333</v>
      </c>
      <c r="F205" s="36">
        <v>285.91666666666663</v>
      </c>
      <c r="G205" s="36">
        <v>283.93333333333328</v>
      </c>
      <c r="H205" s="36">
        <v>290.83333333333337</v>
      </c>
      <c r="I205" s="36">
        <v>292.81666666666672</v>
      </c>
      <c r="J205" s="36">
        <v>294.28333333333342</v>
      </c>
      <c r="K205" s="31">
        <v>291.35000000000002</v>
      </c>
      <c r="L205" s="31">
        <v>287.89999999999998</v>
      </c>
      <c r="M205" s="31">
        <v>4.4781500000000003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2233.4499999999998</v>
      </c>
      <c r="D206" s="36">
        <v>2253.3333333333335</v>
      </c>
      <c r="E206" s="36">
        <v>2205.1166666666668</v>
      </c>
      <c r="F206" s="36">
        <v>2176.7833333333333</v>
      </c>
      <c r="G206" s="36">
        <v>2128.5666666666666</v>
      </c>
      <c r="H206" s="36">
        <v>2281.666666666667</v>
      </c>
      <c r="I206" s="36">
        <v>2329.8833333333332</v>
      </c>
      <c r="J206" s="36">
        <v>2358.2166666666672</v>
      </c>
      <c r="K206" s="31">
        <v>2301.5500000000002</v>
      </c>
      <c r="L206" s="31">
        <v>2225</v>
      </c>
      <c r="M206" s="31">
        <v>2.9260000000000002</v>
      </c>
      <c r="N206" s="1"/>
      <c r="O206" s="1"/>
    </row>
    <row r="207" spans="1:15" ht="12.75" customHeight="1">
      <c r="A207" s="33">
        <v>197</v>
      </c>
      <c r="B207" s="53" t="s">
        <v>1030</v>
      </c>
      <c r="C207" s="31">
        <v>501.95</v>
      </c>
      <c r="D207" s="36">
        <v>505.75</v>
      </c>
      <c r="E207" s="36">
        <v>495.1</v>
      </c>
      <c r="F207" s="36">
        <v>488.25</v>
      </c>
      <c r="G207" s="36">
        <v>477.6</v>
      </c>
      <c r="H207" s="36">
        <v>512.6</v>
      </c>
      <c r="I207" s="36">
        <v>523.25</v>
      </c>
      <c r="J207" s="36">
        <v>530.1</v>
      </c>
      <c r="K207" s="31">
        <v>516.4</v>
      </c>
      <c r="L207" s="31">
        <v>498.9</v>
      </c>
      <c r="M207" s="31">
        <v>7.7576799999999997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1331.85</v>
      </c>
      <c r="D208" s="36">
        <v>1336.1666666666665</v>
      </c>
      <c r="E208" s="36">
        <v>1320.7833333333331</v>
      </c>
      <c r="F208" s="36">
        <v>1309.7166666666665</v>
      </c>
      <c r="G208" s="36">
        <v>1294.333333333333</v>
      </c>
      <c r="H208" s="36">
        <v>1347.2333333333331</v>
      </c>
      <c r="I208" s="36">
        <v>1362.6166666666663</v>
      </c>
      <c r="J208" s="36">
        <v>1373.6833333333332</v>
      </c>
      <c r="K208" s="31">
        <v>1351.55</v>
      </c>
      <c r="L208" s="31">
        <v>1325.1</v>
      </c>
      <c r="M208" s="31">
        <v>41.50461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3748.75</v>
      </c>
      <c r="D209" s="36">
        <v>3782.2666666666664</v>
      </c>
      <c r="E209" s="36">
        <v>3692.5333333333328</v>
      </c>
      <c r="F209" s="36">
        <v>3636.3166666666666</v>
      </c>
      <c r="G209" s="36">
        <v>3546.583333333333</v>
      </c>
      <c r="H209" s="36">
        <v>3838.4833333333327</v>
      </c>
      <c r="I209" s="36">
        <v>3928.2166666666662</v>
      </c>
      <c r="J209" s="36">
        <v>3984.4333333333325</v>
      </c>
      <c r="K209" s="31">
        <v>3872</v>
      </c>
      <c r="L209" s="31">
        <v>3726.05</v>
      </c>
      <c r="M209" s="31">
        <v>6.0755499999999998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1514.85</v>
      </c>
      <c r="D210" s="36">
        <v>1512.0333333333335</v>
      </c>
      <c r="E210" s="36">
        <v>1500.4666666666672</v>
      </c>
      <c r="F210" s="36">
        <v>1486.0833333333337</v>
      </c>
      <c r="G210" s="36">
        <v>1474.5166666666673</v>
      </c>
      <c r="H210" s="36">
        <v>1526.416666666667</v>
      </c>
      <c r="I210" s="36">
        <v>1537.9833333333331</v>
      </c>
      <c r="J210" s="36">
        <v>1552.3666666666668</v>
      </c>
      <c r="K210" s="31">
        <v>1523.6</v>
      </c>
      <c r="L210" s="31">
        <v>1497.65</v>
      </c>
      <c r="M210" s="31">
        <v>168.77674999999999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550.75</v>
      </c>
      <c r="D211" s="36">
        <v>554.2833333333333</v>
      </c>
      <c r="E211" s="36">
        <v>544.71666666666658</v>
      </c>
      <c r="F211" s="36">
        <v>538.68333333333328</v>
      </c>
      <c r="G211" s="36">
        <v>529.11666666666656</v>
      </c>
      <c r="H211" s="36">
        <v>560.31666666666661</v>
      </c>
      <c r="I211" s="36">
        <v>569.88333333333321</v>
      </c>
      <c r="J211" s="36">
        <v>575.91666666666663</v>
      </c>
      <c r="K211" s="31">
        <v>563.85</v>
      </c>
      <c r="L211" s="31">
        <v>548.25</v>
      </c>
      <c r="M211" s="31">
        <v>63.128749999999997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101.45</v>
      </c>
      <c r="D212" s="36">
        <v>102.08333333333333</v>
      </c>
      <c r="E212" s="36">
        <v>99.86666666666666</v>
      </c>
      <c r="F212" s="36">
        <v>98.283333333333331</v>
      </c>
      <c r="G212" s="36">
        <v>96.066666666666663</v>
      </c>
      <c r="H212" s="36">
        <v>103.66666666666666</v>
      </c>
      <c r="I212" s="36">
        <v>105.88333333333333</v>
      </c>
      <c r="J212" s="36">
        <v>107.46666666666665</v>
      </c>
      <c r="K212" s="31">
        <v>104.3</v>
      </c>
      <c r="L212" s="31">
        <v>100.5</v>
      </c>
      <c r="M212" s="31">
        <v>131.35368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790.55</v>
      </c>
      <c r="D213" s="36">
        <v>794.69999999999993</v>
      </c>
      <c r="E213" s="36">
        <v>785.14999999999986</v>
      </c>
      <c r="F213" s="36">
        <v>779.74999999999989</v>
      </c>
      <c r="G213" s="36">
        <v>770.19999999999982</v>
      </c>
      <c r="H213" s="36">
        <v>800.09999999999991</v>
      </c>
      <c r="I213" s="36">
        <v>809.64999999999986</v>
      </c>
      <c r="J213" s="36">
        <v>815.05</v>
      </c>
      <c r="K213" s="31">
        <v>804.25</v>
      </c>
      <c r="L213" s="31">
        <v>789.3</v>
      </c>
      <c r="M213" s="31">
        <v>2.2390300000000001</v>
      </c>
      <c r="N213" s="1"/>
      <c r="O213" s="1"/>
    </row>
    <row r="214" spans="1:15" ht="12.75" customHeight="1">
      <c r="A214" s="33">
        <v>204</v>
      </c>
      <c r="B214" s="53" t="s">
        <v>1031</v>
      </c>
      <c r="C214" s="31">
        <v>1095.8</v>
      </c>
      <c r="D214" s="36">
        <v>1102.3666666666668</v>
      </c>
      <c r="E214" s="36">
        <v>1080.7333333333336</v>
      </c>
      <c r="F214" s="36">
        <v>1065.6666666666667</v>
      </c>
      <c r="G214" s="36">
        <v>1044.0333333333335</v>
      </c>
      <c r="H214" s="36">
        <v>1117.4333333333336</v>
      </c>
      <c r="I214" s="36">
        <v>1139.0666666666668</v>
      </c>
      <c r="J214" s="36">
        <v>1154.1333333333337</v>
      </c>
      <c r="K214" s="31">
        <v>1124</v>
      </c>
      <c r="L214" s="31">
        <v>1087.3</v>
      </c>
      <c r="M214" s="31">
        <v>0.78854999999999997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1860.6</v>
      </c>
      <c r="D215" s="36">
        <v>1873.2666666666664</v>
      </c>
      <c r="E215" s="36">
        <v>1841.7333333333329</v>
      </c>
      <c r="F215" s="36">
        <v>1822.8666666666666</v>
      </c>
      <c r="G215" s="36">
        <v>1791.333333333333</v>
      </c>
      <c r="H215" s="36">
        <v>1892.1333333333328</v>
      </c>
      <c r="I215" s="36">
        <v>1923.6666666666665</v>
      </c>
      <c r="J215" s="36">
        <v>1942.5333333333326</v>
      </c>
      <c r="K215" s="31">
        <v>1904.8</v>
      </c>
      <c r="L215" s="31">
        <v>1854.4</v>
      </c>
      <c r="M215" s="31">
        <v>12.04505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5136</v>
      </c>
      <c r="D216" s="36">
        <v>5139.2166666666672</v>
      </c>
      <c r="E216" s="36">
        <v>5091.4833333333345</v>
      </c>
      <c r="F216" s="36">
        <v>5046.9666666666672</v>
      </c>
      <c r="G216" s="36">
        <v>4999.2333333333345</v>
      </c>
      <c r="H216" s="36">
        <v>5183.7333333333345</v>
      </c>
      <c r="I216" s="36">
        <v>5231.4666666666681</v>
      </c>
      <c r="J216" s="36">
        <v>5275.9833333333345</v>
      </c>
      <c r="K216" s="31">
        <v>5186.95</v>
      </c>
      <c r="L216" s="31">
        <v>5094.7</v>
      </c>
      <c r="M216" s="31">
        <v>4.5745399999999998</v>
      </c>
      <c r="N216" s="1"/>
      <c r="O216" s="1"/>
    </row>
    <row r="217" spans="1:15" ht="12.75" customHeight="1">
      <c r="A217" s="33">
        <v>207</v>
      </c>
      <c r="B217" s="53" t="s">
        <v>1032</v>
      </c>
      <c r="C217" s="31">
        <v>330.55</v>
      </c>
      <c r="D217" s="36">
        <v>333.88333333333338</v>
      </c>
      <c r="E217" s="36">
        <v>324.61666666666679</v>
      </c>
      <c r="F217" s="36">
        <v>318.68333333333339</v>
      </c>
      <c r="G217" s="36">
        <v>309.4166666666668</v>
      </c>
      <c r="H217" s="36">
        <v>339.81666666666678</v>
      </c>
      <c r="I217" s="36">
        <v>349.08333333333331</v>
      </c>
      <c r="J217" s="36">
        <v>355.01666666666677</v>
      </c>
      <c r="K217" s="31">
        <v>343.15</v>
      </c>
      <c r="L217" s="31">
        <v>327.95</v>
      </c>
      <c r="M217" s="31">
        <v>3.6656300000000002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695.15</v>
      </c>
      <c r="D218" s="36">
        <v>700.51666666666654</v>
      </c>
      <c r="E218" s="36">
        <v>687.98333333333312</v>
      </c>
      <c r="F218" s="36">
        <v>680.81666666666661</v>
      </c>
      <c r="G218" s="36">
        <v>668.28333333333319</v>
      </c>
      <c r="H218" s="36">
        <v>707.68333333333305</v>
      </c>
      <c r="I218" s="36">
        <v>720.21666666666658</v>
      </c>
      <c r="J218" s="36">
        <v>727.38333333333298</v>
      </c>
      <c r="K218" s="31">
        <v>713.05</v>
      </c>
      <c r="L218" s="31">
        <v>693.35</v>
      </c>
      <c r="M218" s="31">
        <v>103.61716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4976.25</v>
      </c>
      <c r="D219" s="36">
        <v>5006.4333333333334</v>
      </c>
      <c r="E219" s="36">
        <v>4922.8666666666668</v>
      </c>
      <c r="F219" s="36">
        <v>4869.4833333333336</v>
      </c>
      <c r="G219" s="36">
        <v>4785.916666666667</v>
      </c>
      <c r="H219" s="36">
        <v>5059.8166666666666</v>
      </c>
      <c r="I219" s="36">
        <v>5143.3833333333341</v>
      </c>
      <c r="J219" s="36">
        <v>5196.7666666666664</v>
      </c>
      <c r="K219" s="31">
        <v>5090</v>
      </c>
      <c r="L219" s="31">
        <v>4953.05</v>
      </c>
      <c r="M219" s="31">
        <v>27.51972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354.4</v>
      </c>
      <c r="D220" s="36">
        <v>360.41666666666669</v>
      </c>
      <c r="E220" s="36">
        <v>345.58333333333337</v>
      </c>
      <c r="F220" s="36">
        <v>336.76666666666671</v>
      </c>
      <c r="G220" s="36">
        <v>321.93333333333339</v>
      </c>
      <c r="H220" s="36">
        <v>369.23333333333335</v>
      </c>
      <c r="I220" s="36">
        <v>384.06666666666672</v>
      </c>
      <c r="J220" s="36">
        <v>392.88333333333333</v>
      </c>
      <c r="K220" s="31">
        <v>375.25</v>
      </c>
      <c r="L220" s="31">
        <v>351.6</v>
      </c>
      <c r="M220" s="31">
        <v>175.23289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534.45000000000005</v>
      </c>
      <c r="D221" s="36">
        <v>535.83333333333337</v>
      </c>
      <c r="E221" s="36">
        <v>529.01666666666677</v>
      </c>
      <c r="F221" s="36">
        <v>523.58333333333337</v>
      </c>
      <c r="G221" s="36">
        <v>516.76666666666677</v>
      </c>
      <c r="H221" s="36">
        <v>541.26666666666677</v>
      </c>
      <c r="I221" s="36">
        <v>548.08333333333337</v>
      </c>
      <c r="J221" s="36">
        <v>553.51666666666677</v>
      </c>
      <c r="K221" s="31">
        <v>542.65</v>
      </c>
      <c r="L221" s="31">
        <v>530.4</v>
      </c>
      <c r="M221" s="31">
        <v>42.475929999999998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2351.4</v>
      </c>
      <c r="D222" s="36">
        <v>2352.6333333333337</v>
      </c>
      <c r="E222" s="36">
        <v>2332.8166666666675</v>
      </c>
      <c r="F222" s="36">
        <v>2314.233333333334</v>
      </c>
      <c r="G222" s="36">
        <v>2294.4166666666679</v>
      </c>
      <c r="H222" s="36">
        <v>2371.2166666666672</v>
      </c>
      <c r="I222" s="36">
        <v>2391.0333333333338</v>
      </c>
      <c r="J222" s="36">
        <v>2409.6166666666668</v>
      </c>
      <c r="K222" s="31">
        <v>2372.4499999999998</v>
      </c>
      <c r="L222" s="31">
        <v>2334.0500000000002</v>
      </c>
      <c r="M222" s="31">
        <v>18.373799999999999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666.5</v>
      </c>
      <c r="D223" s="36">
        <v>680.43333333333328</v>
      </c>
      <c r="E223" s="36">
        <v>646.06666666666661</v>
      </c>
      <c r="F223" s="36">
        <v>625.63333333333333</v>
      </c>
      <c r="G223" s="36">
        <v>591.26666666666665</v>
      </c>
      <c r="H223" s="36">
        <v>700.86666666666656</v>
      </c>
      <c r="I223" s="36">
        <v>735.23333333333312</v>
      </c>
      <c r="J223" s="36">
        <v>755.66666666666652</v>
      </c>
      <c r="K223" s="31">
        <v>714.8</v>
      </c>
      <c r="L223" s="31">
        <v>660</v>
      </c>
      <c r="M223" s="31">
        <v>24.669650000000001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10654.2</v>
      </c>
      <c r="D224" s="36">
        <v>10666.35</v>
      </c>
      <c r="E224" s="36">
        <v>10450.150000000001</v>
      </c>
      <c r="F224" s="36">
        <v>10246.1</v>
      </c>
      <c r="G224" s="36">
        <v>10029.900000000001</v>
      </c>
      <c r="H224" s="36">
        <v>10870.400000000001</v>
      </c>
      <c r="I224" s="36">
        <v>11086.600000000002</v>
      </c>
      <c r="J224" s="36">
        <v>11290.650000000001</v>
      </c>
      <c r="K224" s="31">
        <v>10882.55</v>
      </c>
      <c r="L224" s="31">
        <v>10462.299999999999</v>
      </c>
      <c r="M224" s="31">
        <v>0.5333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813.4</v>
      </c>
      <c r="D225" s="36">
        <v>811.19999999999993</v>
      </c>
      <c r="E225" s="36">
        <v>802.74999999999989</v>
      </c>
      <c r="F225" s="36">
        <v>792.09999999999991</v>
      </c>
      <c r="G225" s="36">
        <v>783.64999999999986</v>
      </c>
      <c r="H225" s="36">
        <v>821.84999999999991</v>
      </c>
      <c r="I225" s="36">
        <v>830.3</v>
      </c>
      <c r="J225" s="36">
        <v>840.94999999999993</v>
      </c>
      <c r="K225" s="31">
        <v>819.65</v>
      </c>
      <c r="L225" s="31">
        <v>800.55</v>
      </c>
      <c r="M225" s="31">
        <v>1.15171</v>
      </c>
      <c r="N225" s="1"/>
      <c r="O225" s="1"/>
    </row>
    <row r="226" spans="1:15" ht="12.75" customHeight="1">
      <c r="A226" s="33">
        <v>216</v>
      </c>
      <c r="B226" s="53" t="s">
        <v>1033</v>
      </c>
      <c r="C226" s="31">
        <v>421.85</v>
      </c>
      <c r="D226" s="36">
        <v>421.61666666666662</v>
      </c>
      <c r="E226" s="36">
        <v>416.33333333333326</v>
      </c>
      <c r="F226" s="36">
        <v>410.81666666666666</v>
      </c>
      <c r="G226" s="36">
        <v>405.5333333333333</v>
      </c>
      <c r="H226" s="36">
        <v>427.13333333333321</v>
      </c>
      <c r="I226" s="36">
        <v>432.41666666666663</v>
      </c>
      <c r="J226" s="36">
        <v>437.93333333333317</v>
      </c>
      <c r="K226" s="31">
        <v>426.9</v>
      </c>
      <c r="L226" s="31">
        <v>416.1</v>
      </c>
      <c r="M226" s="31">
        <v>2.3296000000000001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52113.65</v>
      </c>
      <c r="D227" s="36">
        <v>52427.883333333331</v>
      </c>
      <c r="E227" s="36">
        <v>51585.766666666663</v>
      </c>
      <c r="F227" s="36">
        <v>51057.883333333331</v>
      </c>
      <c r="G227" s="36">
        <v>50215.766666666663</v>
      </c>
      <c r="H227" s="36">
        <v>52955.766666666663</v>
      </c>
      <c r="I227" s="36">
        <v>53797.883333333331</v>
      </c>
      <c r="J227" s="36">
        <v>54325.766666666663</v>
      </c>
      <c r="K227" s="31">
        <v>53270</v>
      </c>
      <c r="L227" s="31">
        <v>51900</v>
      </c>
      <c r="M227" s="31">
        <v>5.5890000000000002E-2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261.95</v>
      </c>
      <c r="D228" s="36">
        <v>264.78333333333336</v>
      </c>
      <c r="E228" s="36">
        <v>257.06666666666672</v>
      </c>
      <c r="F228" s="36">
        <v>252.18333333333334</v>
      </c>
      <c r="G228" s="36">
        <v>244.4666666666667</v>
      </c>
      <c r="H228" s="36">
        <v>269.66666666666674</v>
      </c>
      <c r="I228" s="36">
        <v>277.38333333333333</v>
      </c>
      <c r="J228" s="36">
        <v>282.26666666666677</v>
      </c>
      <c r="K228" s="31">
        <v>272.5</v>
      </c>
      <c r="L228" s="31">
        <v>259.89999999999998</v>
      </c>
      <c r="M228" s="31">
        <v>210.39152999999999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1113.7</v>
      </c>
      <c r="D229" s="36">
        <v>1110.5333333333333</v>
      </c>
      <c r="E229" s="36">
        <v>1100.0666666666666</v>
      </c>
      <c r="F229" s="36">
        <v>1086.4333333333334</v>
      </c>
      <c r="G229" s="36">
        <v>1075.9666666666667</v>
      </c>
      <c r="H229" s="36">
        <v>1124.1666666666665</v>
      </c>
      <c r="I229" s="36">
        <v>1134.6333333333332</v>
      </c>
      <c r="J229" s="36">
        <v>1148.2666666666664</v>
      </c>
      <c r="K229" s="31">
        <v>1121</v>
      </c>
      <c r="L229" s="31">
        <v>1096.9000000000001</v>
      </c>
      <c r="M229" s="31">
        <v>152.55386999999999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1586.15</v>
      </c>
      <c r="D230" s="36">
        <v>1591.5166666666667</v>
      </c>
      <c r="E230" s="36">
        <v>1574.1333333333332</v>
      </c>
      <c r="F230" s="36">
        <v>1562.1166666666666</v>
      </c>
      <c r="G230" s="36">
        <v>1544.7333333333331</v>
      </c>
      <c r="H230" s="36">
        <v>1603.5333333333333</v>
      </c>
      <c r="I230" s="36">
        <v>1620.916666666667</v>
      </c>
      <c r="J230" s="36">
        <v>1632.9333333333334</v>
      </c>
      <c r="K230" s="31">
        <v>1608.9</v>
      </c>
      <c r="L230" s="31">
        <v>1579.5</v>
      </c>
      <c r="M230" s="31">
        <v>2.18899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548.95000000000005</v>
      </c>
      <c r="D231" s="36">
        <v>551.9666666666667</v>
      </c>
      <c r="E231" s="36">
        <v>540.98333333333335</v>
      </c>
      <c r="F231" s="36">
        <v>533.01666666666665</v>
      </c>
      <c r="G231" s="36">
        <v>522.0333333333333</v>
      </c>
      <c r="H231" s="36">
        <v>559.93333333333339</v>
      </c>
      <c r="I231" s="36">
        <v>570.91666666666674</v>
      </c>
      <c r="J231" s="36">
        <v>578.88333333333344</v>
      </c>
      <c r="K231" s="31">
        <v>562.95000000000005</v>
      </c>
      <c r="L231" s="31">
        <v>544</v>
      </c>
      <c r="M231" s="31">
        <v>26.692699999999999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713.25</v>
      </c>
      <c r="D232" s="36">
        <v>712.7166666666667</v>
      </c>
      <c r="E232" s="36">
        <v>706.98333333333335</v>
      </c>
      <c r="F232" s="36">
        <v>700.7166666666667</v>
      </c>
      <c r="G232" s="36">
        <v>694.98333333333335</v>
      </c>
      <c r="H232" s="36">
        <v>718.98333333333335</v>
      </c>
      <c r="I232" s="36">
        <v>724.7166666666667</v>
      </c>
      <c r="J232" s="36">
        <v>730.98333333333335</v>
      </c>
      <c r="K232" s="31">
        <v>718.45</v>
      </c>
      <c r="L232" s="31">
        <v>706.45</v>
      </c>
      <c r="M232" s="31">
        <v>5.6886700000000001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83.85</v>
      </c>
      <c r="D233" s="36">
        <v>84.583333333333329</v>
      </c>
      <c r="E233" s="36">
        <v>82.816666666666663</v>
      </c>
      <c r="F233" s="36">
        <v>81.783333333333331</v>
      </c>
      <c r="G233" s="36">
        <v>80.016666666666666</v>
      </c>
      <c r="H233" s="36">
        <v>85.61666666666666</v>
      </c>
      <c r="I233" s="36">
        <v>87.38333333333334</v>
      </c>
      <c r="J233" s="36">
        <v>88.416666666666657</v>
      </c>
      <c r="K233" s="31">
        <v>86.35</v>
      </c>
      <c r="L233" s="31">
        <v>83.55</v>
      </c>
      <c r="M233" s="31">
        <v>63.951279999999997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77.55</v>
      </c>
      <c r="D234" s="36">
        <v>77.55</v>
      </c>
      <c r="E234" s="36">
        <v>76.949999999999989</v>
      </c>
      <c r="F234" s="36">
        <v>76.349999999999994</v>
      </c>
      <c r="G234" s="36">
        <v>75.749999999999986</v>
      </c>
      <c r="H234" s="36">
        <v>78.149999999999991</v>
      </c>
      <c r="I234" s="36">
        <v>78.749999999999986</v>
      </c>
      <c r="J234" s="36">
        <v>79.349999999999994</v>
      </c>
      <c r="K234" s="31">
        <v>78.150000000000006</v>
      </c>
      <c r="L234" s="31">
        <v>76.95</v>
      </c>
      <c r="M234" s="31">
        <v>279.58294000000001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113.95</v>
      </c>
      <c r="D235" s="36">
        <v>113.95</v>
      </c>
      <c r="E235" s="36">
        <v>112.95</v>
      </c>
      <c r="F235" s="36">
        <v>111.95</v>
      </c>
      <c r="G235" s="36">
        <v>110.95</v>
      </c>
      <c r="H235" s="36">
        <v>114.95</v>
      </c>
      <c r="I235" s="36">
        <v>115.95</v>
      </c>
      <c r="J235" s="36">
        <v>116.95</v>
      </c>
      <c r="K235" s="31">
        <v>114.95</v>
      </c>
      <c r="L235" s="31">
        <v>112.95</v>
      </c>
      <c r="M235" s="31">
        <v>76.222849999999994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406.1</v>
      </c>
      <c r="D236" s="36">
        <v>407.06666666666666</v>
      </c>
      <c r="E236" s="36">
        <v>402.23333333333335</v>
      </c>
      <c r="F236" s="36">
        <v>398.36666666666667</v>
      </c>
      <c r="G236" s="36">
        <v>393.53333333333336</v>
      </c>
      <c r="H236" s="36">
        <v>410.93333333333334</v>
      </c>
      <c r="I236" s="36">
        <v>415.76666666666671</v>
      </c>
      <c r="J236" s="36">
        <v>419.63333333333333</v>
      </c>
      <c r="K236" s="31">
        <v>411.9</v>
      </c>
      <c r="L236" s="31">
        <v>403.2</v>
      </c>
      <c r="M236" s="31">
        <v>8.5534999999999997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65.2</v>
      </c>
      <c r="D237" s="36">
        <v>65.5</v>
      </c>
      <c r="E237" s="36">
        <v>63.400000000000006</v>
      </c>
      <c r="F237" s="36">
        <v>61.600000000000009</v>
      </c>
      <c r="G237" s="36">
        <v>59.500000000000014</v>
      </c>
      <c r="H237" s="36">
        <v>67.3</v>
      </c>
      <c r="I237" s="36">
        <v>69.399999999999991</v>
      </c>
      <c r="J237" s="36">
        <v>71.199999999999989</v>
      </c>
      <c r="K237" s="31">
        <v>67.599999999999994</v>
      </c>
      <c r="L237" s="31">
        <v>63.7</v>
      </c>
      <c r="M237" s="31">
        <v>3732.84764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270.5</v>
      </c>
      <c r="D238" s="36">
        <v>271.75</v>
      </c>
      <c r="E238" s="36">
        <v>267.05</v>
      </c>
      <c r="F238" s="36">
        <v>263.60000000000002</v>
      </c>
      <c r="G238" s="36">
        <v>258.90000000000003</v>
      </c>
      <c r="H238" s="36">
        <v>275.2</v>
      </c>
      <c r="I238" s="36">
        <v>279.90000000000003</v>
      </c>
      <c r="J238" s="36">
        <v>283.34999999999997</v>
      </c>
      <c r="K238" s="31">
        <v>276.45</v>
      </c>
      <c r="L238" s="31">
        <v>268.3</v>
      </c>
      <c r="M238" s="31">
        <v>107.51658999999999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423.85</v>
      </c>
      <c r="D239" s="36">
        <v>425.7166666666667</v>
      </c>
      <c r="E239" s="36">
        <v>420.48333333333341</v>
      </c>
      <c r="F239" s="36">
        <v>417.11666666666673</v>
      </c>
      <c r="G239" s="36">
        <v>411.88333333333344</v>
      </c>
      <c r="H239" s="36">
        <v>429.08333333333337</v>
      </c>
      <c r="I239" s="36">
        <v>434.31666666666672</v>
      </c>
      <c r="J239" s="36">
        <v>437.68333333333334</v>
      </c>
      <c r="K239" s="31">
        <v>430.95</v>
      </c>
      <c r="L239" s="31">
        <v>422.35</v>
      </c>
      <c r="M239" s="31">
        <v>205.24428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303.45</v>
      </c>
      <c r="D240" s="36">
        <v>302.13333333333333</v>
      </c>
      <c r="E240" s="36">
        <v>292.31666666666666</v>
      </c>
      <c r="F240" s="36">
        <v>281.18333333333334</v>
      </c>
      <c r="G240" s="36">
        <v>271.36666666666667</v>
      </c>
      <c r="H240" s="36">
        <v>313.26666666666665</v>
      </c>
      <c r="I240" s="36">
        <v>323.08333333333326</v>
      </c>
      <c r="J240" s="36">
        <v>334.21666666666664</v>
      </c>
      <c r="K240" s="31">
        <v>311.95</v>
      </c>
      <c r="L240" s="31">
        <v>291</v>
      </c>
      <c r="M240" s="31">
        <v>74.690830000000005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204.9</v>
      </c>
      <c r="D241" s="36">
        <v>207.68333333333337</v>
      </c>
      <c r="E241" s="36">
        <v>201.31666666666672</v>
      </c>
      <c r="F241" s="36">
        <v>197.73333333333335</v>
      </c>
      <c r="G241" s="36">
        <v>191.3666666666667</v>
      </c>
      <c r="H241" s="36">
        <v>211.26666666666674</v>
      </c>
      <c r="I241" s="36">
        <v>217.63333333333335</v>
      </c>
      <c r="J241" s="36">
        <v>221.21666666666675</v>
      </c>
      <c r="K241" s="31">
        <v>214.05</v>
      </c>
      <c r="L241" s="31">
        <v>204.1</v>
      </c>
      <c r="M241" s="31">
        <v>23.828900000000001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157</v>
      </c>
      <c r="D242" s="36">
        <v>158.76666666666668</v>
      </c>
      <c r="E242" s="36">
        <v>153.93333333333337</v>
      </c>
      <c r="F242" s="36">
        <v>150.86666666666667</v>
      </c>
      <c r="G242" s="36">
        <v>146.03333333333336</v>
      </c>
      <c r="H242" s="36">
        <v>161.83333333333337</v>
      </c>
      <c r="I242" s="36">
        <v>166.66666666666669</v>
      </c>
      <c r="J242" s="36">
        <v>169.73333333333338</v>
      </c>
      <c r="K242" s="31">
        <v>163.6</v>
      </c>
      <c r="L242" s="31">
        <v>155.69999999999999</v>
      </c>
      <c r="M242" s="31">
        <v>67.653130000000004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2443.4</v>
      </c>
      <c r="D243" s="36">
        <v>2465.9666666666667</v>
      </c>
      <c r="E243" s="36">
        <v>2415.0333333333333</v>
      </c>
      <c r="F243" s="36">
        <v>2386.6666666666665</v>
      </c>
      <c r="G243" s="36">
        <v>2335.7333333333331</v>
      </c>
      <c r="H243" s="36">
        <v>2494.3333333333335</v>
      </c>
      <c r="I243" s="36">
        <v>2545.2666666666669</v>
      </c>
      <c r="J243" s="36">
        <v>2573.6333333333337</v>
      </c>
      <c r="K243" s="31">
        <v>2516.9</v>
      </c>
      <c r="L243" s="31">
        <v>2437.6</v>
      </c>
      <c r="M243" s="31">
        <v>1.3846499999999999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578.79999999999995</v>
      </c>
      <c r="D244" s="36">
        <v>582.93333333333328</v>
      </c>
      <c r="E244" s="36">
        <v>568.96666666666658</v>
      </c>
      <c r="F244" s="36">
        <v>559.13333333333333</v>
      </c>
      <c r="G244" s="36">
        <v>545.16666666666663</v>
      </c>
      <c r="H244" s="36">
        <v>592.76666666666654</v>
      </c>
      <c r="I244" s="36">
        <v>606.73333333333323</v>
      </c>
      <c r="J244" s="36">
        <v>616.56666666666649</v>
      </c>
      <c r="K244" s="31">
        <v>596.9</v>
      </c>
      <c r="L244" s="31">
        <v>573.1</v>
      </c>
      <c r="M244" s="31">
        <v>42.411879999999996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154.30000000000001</v>
      </c>
      <c r="D245" s="36">
        <v>155.11666666666667</v>
      </c>
      <c r="E245" s="36">
        <v>152.73333333333335</v>
      </c>
      <c r="F245" s="36">
        <v>151.16666666666669</v>
      </c>
      <c r="G245" s="36">
        <v>148.78333333333336</v>
      </c>
      <c r="H245" s="36">
        <v>156.68333333333334</v>
      </c>
      <c r="I245" s="36">
        <v>159.06666666666666</v>
      </c>
      <c r="J245" s="36">
        <v>160.63333333333333</v>
      </c>
      <c r="K245" s="31">
        <v>157.5</v>
      </c>
      <c r="L245" s="31">
        <v>153.55000000000001</v>
      </c>
      <c r="M245" s="31">
        <v>64.519459999999995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557.20000000000005</v>
      </c>
      <c r="D246" s="36">
        <v>559.65</v>
      </c>
      <c r="E246" s="36">
        <v>552.25</v>
      </c>
      <c r="F246" s="36">
        <v>547.30000000000007</v>
      </c>
      <c r="G246" s="36">
        <v>539.90000000000009</v>
      </c>
      <c r="H246" s="36">
        <v>564.59999999999991</v>
      </c>
      <c r="I246" s="36">
        <v>571.99999999999977</v>
      </c>
      <c r="J246" s="36">
        <v>576.94999999999982</v>
      </c>
      <c r="K246" s="31">
        <v>567.04999999999995</v>
      </c>
      <c r="L246" s="31">
        <v>554.70000000000005</v>
      </c>
      <c r="M246" s="31">
        <v>46.901389999999999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161.94999999999999</v>
      </c>
      <c r="D247" s="36">
        <v>162.85</v>
      </c>
      <c r="E247" s="36">
        <v>160.44999999999999</v>
      </c>
      <c r="F247" s="36">
        <v>158.94999999999999</v>
      </c>
      <c r="G247" s="36">
        <v>156.54999999999998</v>
      </c>
      <c r="H247" s="36">
        <v>164.35</v>
      </c>
      <c r="I247" s="36">
        <v>166.75000000000003</v>
      </c>
      <c r="J247" s="36">
        <v>168.25</v>
      </c>
      <c r="K247" s="31">
        <v>165.25</v>
      </c>
      <c r="L247" s="31">
        <v>161.35</v>
      </c>
      <c r="M247" s="31">
        <v>139.8005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67.55</v>
      </c>
      <c r="D248" s="36">
        <v>68.433333333333323</v>
      </c>
      <c r="E248" s="36">
        <v>66.266666666666652</v>
      </c>
      <c r="F248" s="36">
        <v>64.983333333333334</v>
      </c>
      <c r="G248" s="36">
        <v>62.816666666666663</v>
      </c>
      <c r="H248" s="36">
        <v>69.71666666666664</v>
      </c>
      <c r="I248" s="36">
        <v>71.883333333333297</v>
      </c>
      <c r="J248" s="36">
        <v>73.166666666666629</v>
      </c>
      <c r="K248" s="31">
        <v>70.599999999999994</v>
      </c>
      <c r="L248" s="31">
        <v>67.150000000000006</v>
      </c>
      <c r="M248" s="31">
        <v>281.57166000000001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1025.3499999999999</v>
      </c>
      <c r="D249" s="36">
        <v>1033.2333333333333</v>
      </c>
      <c r="E249" s="36">
        <v>1012.6166666666668</v>
      </c>
      <c r="F249" s="36">
        <v>999.88333333333344</v>
      </c>
      <c r="G249" s="36">
        <v>979.26666666666688</v>
      </c>
      <c r="H249" s="36">
        <v>1045.9666666666667</v>
      </c>
      <c r="I249" s="36">
        <v>1066.583333333333</v>
      </c>
      <c r="J249" s="36">
        <v>1079.3166666666666</v>
      </c>
      <c r="K249" s="31">
        <v>1053.8499999999999</v>
      </c>
      <c r="L249" s="31">
        <v>1020.5</v>
      </c>
      <c r="M249" s="31">
        <v>23.294260000000001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176.6</v>
      </c>
      <c r="D250" s="36">
        <v>178.16666666666666</v>
      </c>
      <c r="E250" s="36">
        <v>174.23333333333332</v>
      </c>
      <c r="F250" s="36">
        <v>171.86666666666667</v>
      </c>
      <c r="G250" s="36">
        <v>167.93333333333334</v>
      </c>
      <c r="H250" s="36">
        <v>180.5333333333333</v>
      </c>
      <c r="I250" s="36">
        <v>184.46666666666664</v>
      </c>
      <c r="J250" s="36">
        <v>186.83333333333329</v>
      </c>
      <c r="K250" s="31">
        <v>182.1</v>
      </c>
      <c r="L250" s="31">
        <v>175.8</v>
      </c>
      <c r="M250" s="31">
        <v>435.83688000000001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1357.7</v>
      </c>
      <c r="D251" s="36">
        <v>1360.9666666666667</v>
      </c>
      <c r="E251" s="36">
        <v>1350.7333333333333</v>
      </c>
      <c r="F251" s="36">
        <v>1343.7666666666667</v>
      </c>
      <c r="G251" s="36">
        <v>1333.5333333333333</v>
      </c>
      <c r="H251" s="36">
        <v>1367.9333333333334</v>
      </c>
      <c r="I251" s="36">
        <v>1378.166666666667</v>
      </c>
      <c r="J251" s="36">
        <v>1385.1333333333334</v>
      </c>
      <c r="K251" s="31">
        <v>1371.2</v>
      </c>
      <c r="L251" s="31">
        <v>1354</v>
      </c>
      <c r="M251" s="31">
        <v>0.16012000000000001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456.65</v>
      </c>
      <c r="D252" s="36">
        <v>457.3</v>
      </c>
      <c r="E252" s="36">
        <v>451.35</v>
      </c>
      <c r="F252" s="36">
        <v>446.05</v>
      </c>
      <c r="G252" s="36">
        <v>440.1</v>
      </c>
      <c r="H252" s="36">
        <v>462.6</v>
      </c>
      <c r="I252" s="36">
        <v>468.54999999999995</v>
      </c>
      <c r="J252" s="36">
        <v>473.85</v>
      </c>
      <c r="K252" s="31">
        <v>463.25</v>
      </c>
      <c r="L252" s="31">
        <v>452</v>
      </c>
      <c r="M252" s="31">
        <v>27.551359999999999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343.75</v>
      </c>
      <c r="D253" s="36">
        <v>342.95</v>
      </c>
      <c r="E253" s="36">
        <v>339.5</v>
      </c>
      <c r="F253" s="36">
        <v>335.25</v>
      </c>
      <c r="G253" s="36">
        <v>331.8</v>
      </c>
      <c r="H253" s="36">
        <v>347.2</v>
      </c>
      <c r="I253" s="36">
        <v>350.64999999999992</v>
      </c>
      <c r="J253" s="36">
        <v>354.9</v>
      </c>
      <c r="K253" s="31">
        <v>346.4</v>
      </c>
      <c r="L253" s="31">
        <v>338.7</v>
      </c>
      <c r="M253" s="31">
        <v>103.07057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1446.8</v>
      </c>
      <c r="D254" s="36">
        <v>1454.55</v>
      </c>
      <c r="E254" s="36">
        <v>1431.3999999999999</v>
      </c>
      <c r="F254" s="36">
        <v>1416</v>
      </c>
      <c r="G254" s="36">
        <v>1392.85</v>
      </c>
      <c r="H254" s="36">
        <v>1469.9499999999998</v>
      </c>
      <c r="I254" s="36">
        <v>1493.1</v>
      </c>
      <c r="J254" s="36">
        <v>1508.4999999999998</v>
      </c>
      <c r="K254" s="31">
        <v>1477.7</v>
      </c>
      <c r="L254" s="31">
        <v>1439.15</v>
      </c>
      <c r="M254" s="31">
        <v>34.159419999999997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5755.45</v>
      </c>
      <c r="D255" s="36">
        <v>5803.6500000000005</v>
      </c>
      <c r="E255" s="36">
        <v>5691.8000000000011</v>
      </c>
      <c r="F255" s="36">
        <v>5628.1500000000005</v>
      </c>
      <c r="G255" s="36">
        <v>5516.3000000000011</v>
      </c>
      <c r="H255" s="36">
        <v>5867.3000000000011</v>
      </c>
      <c r="I255" s="36">
        <v>5979.1500000000015</v>
      </c>
      <c r="J255" s="36">
        <v>6042.8000000000011</v>
      </c>
      <c r="K255" s="31">
        <v>5915.5</v>
      </c>
      <c r="L255" s="31">
        <v>5740</v>
      </c>
      <c r="M255" s="31">
        <v>3.8146900000000001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1427.45</v>
      </c>
      <c r="D256" s="36">
        <v>1432.95</v>
      </c>
      <c r="E256" s="36">
        <v>1416.0500000000002</v>
      </c>
      <c r="F256" s="36">
        <v>1404.65</v>
      </c>
      <c r="G256" s="36">
        <v>1387.7500000000002</v>
      </c>
      <c r="H256" s="36">
        <v>1444.3500000000001</v>
      </c>
      <c r="I256" s="36">
        <v>1461.2500000000002</v>
      </c>
      <c r="J256" s="36">
        <v>1472.65</v>
      </c>
      <c r="K256" s="31">
        <v>1449.85</v>
      </c>
      <c r="L256" s="31">
        <v>1421.55</v>
      </c>
      <c r="M256" s="31">
        <v>96.631500000000003</v>
      </c>
      <c r="N256" s="1"/>
      <c r="O256" s="1"/>
    </row>
    <row r="257" spans="1:15" ht="12.75" customHeight="1">
      <c r="A257" s="33">
        <v>247</v>
      </c>
      <c r="B257" s="53" t="s">
        <v>1034</v>
      </c>
      <c r="C257" s="31">
        <v>145.4</v>
      </c>
      <c r="D257" s="36">
        <v>145.4</v>
      </c>
      <c r="E257" s="36">
        <v>142</v>
      </c>
      <c r="F257" s="36">
        <v>138.6</v>
      </c>
      <c r="G257" s="36">
        <v>135.19999999999999</v>
      </c>
      <c r="H257" s="36">
        <v>148.80000000000001</v>
      </c>
      <c r="I257" s="36">
        <v>152.20000000000005</v>
      </c>
      <c r="J257" s="36">
        <v>155.60000000000002</v>
      </c>
      <c r="K257" s="31">
        <v>148.80000000000001</v>
      </c>
      <c r="L257" s="31">
        <v>142</v>
      </c>
      <c r="M257" s="31">
        <v>130.09757999999999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890</v>
      </c>
      <c r="D258" s="36">
        <v>892.4666666666667</v>
      </c>
      <c r="E258" s="36">
        <v>882.13333333333344</v>
      </c>
      <c r="F258" s="36">
        <v>874.26666666666677</v>
      </c>
      <c r="G258" s="36">
        <v>863.93333333333351</v>
      </c>
      <c r="H258" s="36">
        <v>900.33333333333337</v>
      </c>
      <c r="I258" s="36">
        <v>910.66666666666663</v>
      </c>
      <c r="J258" s="36">
        <v>918.5333333333333</v>
      </c>
      <c r="K258" s="31">
        <v>902.8</v>
      </c>
      <c r="L258" s="31">
        <v>884.6</v>
      </c>
      <c r="M258" s="31">
        <v>1.3709899999999999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4162.2</v>
      </c>
      <c r="D259" s="36">
        <v>4133.3833333333323</v>
      </c>
      <c r="E259" s="36">
        <v>4068.866666666665</v>
      </c>
      <c r="F259" s="36">
        <v>3975.5333333333328</v>
      </c>
      <c r="G259" s="36">
        <v>3911.0166666666655</v>
      </c>
      <c r="H259" s="36">
        <v>4226.7166666666644</v>
      </c>
      <c r="I259" s="36">
        <v>4291.2333333333327</v>
      </c>
      <c r="J259" s="36">
        <v>4384.5666666666639</v>
      </c>
      <c r="K259" s="31">
        <v>4197.8999999999996</v>
      </c>
      <c r="L259" s="31">
        <v>4040.05</v>
      </c>
      <c r="M259" s="31">
        <v>21.911999999999999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1249.4000000000001</v>
      </c>
      <c r="D260" s="36">
        <v>1257.3833333333334</v>
      </c>
      <c r="E260" s="36">
        <v>1223.166666666667</v>
      </c>
      <c r="F260" s="36">
        <v>1196.9333333333336</v>
      </c>
      <c r="G260" s="36">
        <v>1162.7166666666672</v>
      </c>
      <c r="H260" s="36">
        <v>1283.6166666666668</v>
      </c>
      <c r="I260" s="36">
        <v>1317.8333333333335</v>
      </c>
      <c r="J260" s="36">
        <v>1344.0666666666666</v>
      </c>
      <c r="K260" s="31">
        <v>1291.5999999999999</v>
      </c>
      <c r="L260" s="31">
        <v>1231.1500000000001</v>
      </c>
      <c r="M260" s="31">
        <v>6.4478200000000001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1747.9</v>
      </c>
      <c r="D261" s="36">
        <v>1737.5999999999997</v>
      </c>
      <c r="E261" s="36">
        <v>1702.1499999999994</v>
      </c>
      <c r="F261" s="36">
        <v>1656.3999999999996</v>
      </c>
      <c r="G261" s="36">
        <v>1620.9499999999994</v>
      </c>
      <c r="H261" s="36">
        <v>1783.3499999999995</v>
      </c>
      <c r="I261" s="36">
        <v>1818.7999999999997</v>
      </c>
      <c r="J261" s="36">
        <v>1864.5499999999995</v>
      </c>
      <c r="K261" s="31">
        <v>1773.05</v>
      </c>
      <c r="L261" s="31">
        <v>1691.85</v>
      </c>
      <c r="M261" s="31">
        <v>2.41683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3903.15</v>
      </c>
      <c r="D262" s="36">
        <v>3941.0499999999997</v>
      </c>
      <c r="E262" s="36">
        <v>3834.0999999999995</v>
      </c>
      <c r="F262" s="36">
        <v>3765.0499999999997</v>
      </c>
      <c r="G262" s="36">
        <v>3658.0999999999995</v>
      </c>
      <c r="H262" s="36">
        <v>4010.0999999999995</v>
      </c>
      <c r="I262" s="36">
        <v>4117.0499999999993</v>
      </c>
      <c r="J262" s="36">
        <v>4186.0999999999995</v>
      </c>
      <c r="K262" s="31">
        <v>4048</v>
      </c>
      <c r="L262" s="31">
        <v>3872</v>
      </c>
      <c r="M262" s="31">
        <v>0.88797000000000004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2039.75</v>
      </c>
      <c r="D263" s="36">
        <v>2060.6833333333334</v>
      </c>
      <c r="E263" s="36">
        <v>2010.7666666666669</v>
      </c>
      <c r="F263" s="36">
        <v>1981.7833333333335</v>
      </c>
      <c r="G263" s="36">
        <v>1931.866666666667</v>
      </c>
      <c r="H263" s="36">
        <v>2089.666666666667</v>
      </c>
      <c r="I263" s="36">
        <v>2139.583333333333</v>
      </c>
      <c r="J263" s="36">
        <v>2168.5666666666666</v>
      </c>
      <c r="K263" s="31">
        <v>2110.6</v>
      </c>
      <c r="L263" s="31">
        <v>2031.7</v>
      </c>
      <c r="M263" s="31">
        <v>2.4840200000000001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784.85</v>
      </c>
      <c r="D264" s="36">
        <v>789.16666666666663</v>
      </c>
      <c r="E264" s="36">
        <v>777.33333333333326</v>
      </c>
      <c r="F264" s="36">
        <v>769.81666666666661</v>
      </c>
      <c r="G264" s="36">
        <v>757.98333333333323</v>
      </c>
      <c r="H264" s="36">
        <v>796.68333333333328</v>
      </c>
      <c r="I264" s="36">
        <v>808.51666666666654</v>
      </c>
      <c r="J264" s="36">
        <v>816.0333333333333</v>
      </c>
      <c r="K264" s="31">
        <v>801</v>
      </c>
      <c r="L264" s="31">
        <v>781.65</v>
      </c>
      <c r="M264" s="31">
        <v>0.80376999999999998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380.05</v>
      </c>
      <c r="D265" s="36">
        <v>379.5</v>
      </c>
      <c r="E265" s="36">
        <v>375.55</v>
      </c>
      <c r="F265" s="36">
        <v>371.05</v>
      </c>
      <c r="G265" s="36">
        <v>367.1</v>
      </c>
      <c r="H265" s="36">
        <v>384</v>
      </c>
      <c r="I265" s="36">
        <v>387.95000000000005</v>
      </c>
      <c r="J265" s="36">
        <v>392.45</v>
      </c>
      <c r="K265" s="31">
        <v>383.45</v>
      </c>
      <c r="L265" s="31">
        <v>375</v>
      </c>
      <c r="M265" s="31">
        <v>4.1938800000000001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79.849999999999994</v>
      </c>
      <c r="D266" s="36">
        <v>80.333333333333329</v>
      </c>
      <c r="E266" s="36">
        <v>79.11666666666666</v>
      </c>
      <c r="F266" s="36">
        <v>78.383333333333326</v>
      </c>
      <c r="G266" s="36">
        <v>77.166666666666657</v>
      </c>
      <c r="H266" s="36">
        <v>81.066666666666663</v>
      </c>
      <c r="I266" s="36">
        <v>82.283333333333331</v>
      </c>
      <c r="J266" s="36">
        <v>83.016666666666666</v>
      </c>
      <c r="K266" s="31">
        <v>81.55</v>
      </c>
      <c r="L266" s="31">
        <v>79.599999999999994</v>
      </c>
      <c r="M266" s="31">
        <v>13.43899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609</v>
      </c>
      <c r="D267" s="36">
        <v>609.5333333333333</v>
      </c>
      <c r="E267" s="36">
        <v>596.06666666666661</v>
      </c>
      <c r="F267" s="36">
        <v>583.13333333333333</v>
      </c>
      <c r="G267" s="36">
        <v>569.66666666666663</v>
      </c>
      <c r="H267" s="36">
        <v>622.46666666666658</v>
      </c>
      <c r="I267" s="36">
        <v>635.93333333333328</v>
      </c>
      <c r="J267" s="36">
        <v>648.86666666666656</v>
      </c>
      <c r="K267" s="31">
        <v>623</v>
      </c>
      <c r="L267" s="31">
        <v>596.6</v>
      </c>
      <c r="M267" s="31">
        <v>60.290129999999998</v>
      </c>
      <c r="N267" s="1"/>
      <c r="O267" s="1"/>
    </row>
    <row r="268" spans="1:15" ht="12.75" customHeight="1">
      <c r="A268" s="33">
        <v>258</v>
      </c>
      <c r="B268" s="53" t="s">
        <v>1035</v>
      </c>
      <c r="C268" s="31">
        <v>280.45</v>
      </c>
      <c r="D268" s="36">
        <v>284.76666666666671</v>
      </c>
      <c r="E268" s="36">
        <v>274.03333333333342</v>
      </c>
      <c r="F268" s="36">
        <v>267.61666666666673</v>
      </c>
      <c r="G268" s="36">
        <v>256.88333333333344</v>
      </c>
      <c r="H268" s="36">
        <v>291.18333333333339</v>
      </c>
      <c r="I268" s="36">
        <v>301.91666666666663</v>
      </c>
      <c r="J268" s="36">
        <v>308.33333333333337</v>
      </c>
      <c r="K268" s="31">
        <v>295.5</v>
      </c>
      <c r="L268" s="31">
        <v>278.35000000000002</v>
      </c>
      <c r="M268" s="31">
        <v>36.106380000000001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883.7</v>
      </c>
      <c r="D269" s="36">
        <v>885.91666666666663</v>
      </c>
      <c r="E269" s="36">
        <v>871.0333333333333</v>
      </c>
      <c r="F269" s="36">
        <v>858.36666666666667</v>
      </c>
      <c r="G269" s="36">
        <v>843.48333333333335</v>
      </c>
      <c r="H269" s="36">
        <v>898.58333333333326</v>
      </c>
      <c r="I269" s="36">
        <v>913.4666666666667</v>
      </c>
      <c r="J269" s="36">
        <v>926.13333333333321</v>
      </c>
      <c r="K269" s="31">
        <v>900.8</v>
      </c>
      <c r="L269" s="31">
        <v>873.25</v>
      </c>
      <c r="M269" s="31">
        <v>39.93159</v>
      </c>
      <c r="N269" s="1"/>
      <c r="O269" s="1"/>
    </row>
    <row r="270" spans="1:15" ht="12.75" customHeight="1">
      <c r="A270" s="33">
        <v>260</v>
      </c>
      <c r="B270" s="53" t="s">
        <v>1036</v>
      </c>
      <c r="C270" s="31">
        <v>881.6</v>
      </c>
      <c r="D270" s="36">
        <v>892.5333333333333</v>
      </c>
      <c r="E270" s="36">
        <v>867.06666666666661</v>
      </c>
      <c r="F270" s="36">
        <v>852.5333333333333</v>
      </c>
      <c r="G270" s="36">
        <v>827.06666666666661</v>
      </c>
      <c r="H270" s="36">
        <v>907.06666666666661</v>
      </c>
      <c r="I270" s="36">
        <v>932.5333333333333</v>
      </c>
      <c r="J270" s="36">
        <v>947.06666666666661</v>
      </c>
      <c r="K270" s="31">
        <v>918</v>
      </c>
      <c r="L270" s="31">
        <v>878</v>
      </c>
      <c r="M270" s="31">
        <v>0.34083000000000002</v>
      </c>
      <c r="N270" s="1"/>
      <c r="O270" s="1"/>
    </row>
    <row r="271" spans="1:15" ht="12.75" customHeight="1">
      <c r="A271" s="33">
        <v>261</v>
      </c>
      <c r="B271" s="53" t="s">
        <v>1037</v>
      </c>
      <c r="C271" s="31">
        <v>126</v>
      </c>
      <c r="D271" s="36">
        <v>126.73333333333333</v>
      </c>
      <c r="E271" s="36">
        <v>124.76666666666668</v>
      </c>
      <c r="F271" s="36">
        <v>123.53333333333335</v>
      </c>
      <c r="G271" s="36">
        <v>121.56666666666669</v>
      </c>
      <c r="H271" s="36">
        <v>127.96666666666667</v>
      </c>
      <c r="I271" s="36">
        <v>129.93333333333334</v>
      </c>
      <c r="J271" s="36">
        <v>131.16666666666666</v>
      </c>
      <c r="K271" s="31">
        <v>128.69999999999999</v>
      </c>
      <c r="L271" s="31">
        <v>125.5</v>
      </c>
      <c r="M271" s="31">
        <v>16.14359</v>
      </c>
      <c r="N271" s="1"/>
      <c r="O271" s="1"/>
    </row>
    <row r="272" spans="1:15" ht="12.75" customHeight="1">
      <c r="A272" s="33">
        <v>262</v>
      </c>
      <c r="B272" s="53" t="s">
        <v>833</v>
      </c>
      <c r="C272" s="31">
        <v>547.29999999999995</v>
      </c>
      <c r="D272" s="36">
        <v>549.86666666666667</v>
      </c>
      <c r="E272" s="36">
        <v>541.73333333333335</v>
      </c>
      <c r="F272" s="36">
        <v>536.16666666666663</v>
      </c>
      <c r="G272" s="36">
        <v>528.0333333333333</v>
      </c>
      <c r="H272" s="36">
        <v>555.43333333333339</v>
      </c>
      <c r="I272" s="36">
        <v>563.56666666666683</v>
      </c>
      <c r="J272" s="36">
        <v>569.13333333333344</v>
      </c>
      <c r="K272" s="31">
        <v>558</v>
      </c>
      <c r="L272" s="31">
        <v>544.29999999999995</v>
      </c>
      <c r="M272" s="31">
        <v>5.8002900000000004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707.65</v>
      </c>
      <c r="D273" s="36">
        <v>711.68333333333339</v>
      </c>
      <c r="E273" s="36">
        <v>700.96666666666681</v>
      </c>
      <c r="F273" s="36">
        <v>694.28333333333342</v>
      </c>
      <c r="G273" s="36">
        <v>683.56666666666683</v>
      </c>
      <c r="H273" s="36">
        <v>718.36666666666679</v>
      </c>
      <c r="I273" s="36">
        <v>729.08333333333348</v>
      </c>
      <c r="J273" s="36">
        <v>735.76666666666677</v>
      </c>
      <c r="K273" s="31">
        <v>722.4</v>
      </c>
      <c r="L273" s="31">
        <v>705</v>
      </c>
      <c r="M273" s="31">
        <v>23.997630000000001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1031.2</v>
      </c>
      <c r="D274" s="36">
        <v>1031.7500000000002</v>
      </c>
      <c r="E274" s="36">
        <v>1023.3500000000004</v>
      </c>
      <c r="F274" s="36">
        <v>1015.5000000000001</v>
      </c>
      <c r="G274" s="36">
        <v>1007.1000000000003</v>
      </c>
      <c r="H274" s="36">
        <v>1039.6000000000004</v>
      </c>
      <c r="I274" s="36">
        <v>1048.0000000000005</v>
      </c>
      <c r="J274" s="36">
        <v>1055.8500000000006</v>
      </c>
      <c r="K274" s="31">
        <v>1040.1500000000001</v>
      </c>
      <c r="L274" s="31">
        <v>1023.9</v>
      </c>
      <c r="M274" s="31">
        <v>8.3803000000000001</v>
      </c>
      <c r="N274" s="1"/>
      <c r="O274" s="1"/>
    </row>
    <row r="275" spans="1:15" ht="12.75" customHeight="1">
      <c r="A275" s="33">
        <v>265</v>
      </c>
      <c r="B275" s="53" t="s">
        <v>1038</v>
      </c>
      <c r="C275" s="31">
        <v>347.75</v>
      </c>
      <c r="D275" s="36">
        <v>348.58333333333331</v>
      </c>
      <c r="E275" s="36">
        <v>345.66666666666663</v>
      </c>
      <c r="F275" s="36">
        <v>343.58333333333331</v>
      </c>
      <c r="G275" s="36">
        <v>340.66666666666663</v>
      </c>
      <c r="H275" s="36">
        <v>350.66666666666663</v>
      </c>
      <c r="I275" s="36">
        <v>353.58333333333326</v>
      </c>
      <c r="J275" s="36">
        <v>355.66666666666663</v>
      </c>
      <c r="K275" s="31">
        <v>351.5</v>
      </c>
      <c r="L275" s="31">
        <v>346.5</v>
      </c>
      <c r="M275" s="31">
        <v>98.733459999999994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503.15</v>
      </c>
      <c r="D276" s="36">
        <v>509.31666666666666</v>
      </c>
      <c r="E276" s="36">
        <v>495.13333333333333</v>
      </c>
      <c r="F276" s="36">
        <v>487.11666666666667</v>
      </c>
      <c r="G276" s="36">
        <v>472.93333333333334</v>
      </c>
      <c r="H276" s="36">
        <v>517.33333333333326</v>
      </c>
      <c r="I276" s="36">
        <v>531.51666666666665</v>
      </c>
      <c r="J276" s="36">
        <v>539.5333333333333</v>
      </c>
      <c r="K276" s="31">
        <v>523.5</v>
      </c>
      <c r="L276" s="31">
        <v>501.3</v>
      </c>
      <c r="M276" s="31">
        <v>66.950829999999996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498.6</v>
      </c>
      <c r="D277" s="36">
        <v>499.76666666666665</v>
      </c>
      <c r="E277" s="36">
        <v>489.83333333333331</v>
      </c>
      <c r="F277" s="36">
        <v>481.06666666666666</v>
      </c>
      <c r="G277" s="36">
        <v>471.13333333333333</v>
      </c>
      <c r="H277" s="36">
        <v>508.5333333333333</v>
      </c>
      <c r="I277" s="36">
        <v>518.4666666666667</v>
      </c>
      <c r="J277" s="36">
        <v>527.23333333333335</v>
      </c>
      <c r="K277" s="31">
        <v>509.7</v>
      </c>
      <c r="L277" s="31">
        <v>491</v>
      </c>
      <c r="M277" s="31">
        <v>2.24647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711.7</v>
      </c>
      <c r="D278" s="36">
        <v>710.30000000000007</v>
      </c>
      <c r="E278" s="36">
        <v>701.10000000000014</v>
      </c>
      <c r="F278" s="36">
        <v>690.50000000000011</v>
      </c>
      <c r="G278" s="36">
        <v>681.30000000000018</v>
      </c>
      <c r="H278" s="36">
        <v>720.90000000000009</v>
      </c>
      <c r="I278" s="36">
        <v>730.10000000000014</v>
      </c>
      <c r="J278" s="36">
        <v>740.7</v>
      </c>
      <c r="K278" s="31">
        <v>719.5</v>
      </c>
      <c r="L278" s="31">
        <v>699.7</v>
      </c>
      <c r="M278" s="31">
        <v>2.1153599999999999</v>
      </c>
      <c r="N278" s="1"/>
      <c r="O278" s="1"/>
    </row>
    <row r="279" spans="1:15" ht="12.75" customHeight="1">
      <c r="A279" s="33">
        <v>269</v>
      </c>
      <c r="B279" s="53" t="s">
        <v>1039</v>
      </c>
      <c r="C279" s="31">
        <v>569.79999999999995</v>
      </c>
      <c r="D279" s="36">
        <v>576.81666666666661</v>
      </c>
      <c r="E279" s="36">
        <v>559.63333333333321</v>
      </c>
      <c r="F279" s="36">
        <v>549.46666666666658</v>
      </c>
      <c r="G279" s="36">
        <v>532.28333333333319</v>
      </c>
      <c r="H279" s="36">
        <v>586.98333333333323</v>
      </c>
      <c r="I279" s="36">
        <v>604.16666666666663</v>
      </c>
      <c r="J279" s="36">
        <v>614.33333333333326</v>
      </c>
      <c r="K279" s="31">
        <v>594</v>
      </c>
      <c r="L279" s="31">
        <v>566.65</v>
      </c>
      <c r="M279" s="31">
        <v>40.783009999999997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933.9</v>
      </c>
      <c r="D280" s="36">
        <v>938.13333333333321</v>
      </c>
      <c r="E280" s="36">
        <v>923.31666666666638</v>
      </c>
      <c r="F280" s="36">
        <v>912.73333333333312</v>
      </c>
      <c r="G280" s="36">
        <v>897.91666666666629</v>
      </c>
      <c r="H280" s="36">
        <v>948.71666666666647</v>
      </c>
      <c r="I280" s="36">
        <v>963.5333333333333</v>
      </c>
      <c r="J280" s="36">
        <v>974.11666666666656</v>
      </c>
      <c r="K280" s="31">
        <v>952.95</v>
      </c>
      <c r="L280" s="31">
        <v>927.55</v>
      </c>
      <c r="M280" s="31">
        <v>3.0405899999999999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414.5</v>
      </c>
      <c r="D281" s="36">
        <v>416.93333333333334</v>
      </c>
      <c r="E281" s="36">
        <v>408.86666666666667</v>
      </c>
      <c r="F281" s="36">
        <v>403.23333333333335</v>
      </c>
      <c r="G281" s="36">
        <v>395.16666666666669</v>
      </c>
      <c r="H281" s="36">
        <v>422.56666666666666</v>
      </c>
      <c r="I281" s="36">
        <v>430.63333333333338</v>
      </c>
      <c r="J281" s="36">
        <v>436.26666666666665</v>
      </c>
      <c r="K281" s="31">
        <v>425</v>
      </c>
      <c r="L281" s="31">
        <v>411.3</v>
      </c>
      <c r="M281" s="31">
        <v>5.7969999999999997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782.55</v>
      </c>
      <c r="D282" s="36">
        <v>785.18333333333339</v>
      </c>
      <c r="E282" s="36">
        <v>775.36666666666679</v>
      </c>
      <c r="F282" s="36">
        <v>768.18333333333339</v>
      </c>
      <c r="G282" s="36">
        <v>758.36666666666679</v>
      </c>
      <c r="H282" s="36">
        <v>792.36666666666679</v>
      </c>
      <c r="I282" s="36">
        <v>802.18333333333339</v>
      </c>
      <c r="J282" s="36">
        <v>809.36666666666679</v>
      </c>
      <c r="K282" s="31">
        <v>795</v>
      </c>
      <c r="L282" s="31">
        <v>778</v>
      </c>
      <c r="M282" s="31">
        <v>0.70845000000000002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4097.05</v>
      </c>
      <c r="D283" s="36">
        <v>4132.6833333333334</v>
      </c>
      <c r="E283" s="36">
        <v>4031.7666666666664</v>
      </c>
      <c r="F283" s="36">
        <v>3966.4833333333331</v>
      </c>
      <c r="G283" s="36">
        <v>3865.5666666666662</v>
      </c>
      <c r="H283" s="36">
        <v>4197.9666666666672</v>
      </c>
      <c r="I283" s="36">
        <v>4298.8833333333332</v>
      </c>
      <c r="J283" s="36">
        <v>4364.166666666667</v>
      </c>
      <c r="K283" s="31">
        <v>4233.6000000000004</v>
      </c>
      <c r="L283" s="31">
        <v>4067.4</v>
      </c>
      <c r="M283" s="31">
        <v>1.0417799999999999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302.60000000000002</v>
      </c>
      <c r="D284" s="36">
        <v>299.85000000000002</v>
      </c>
      <c r="E284" s="36">
        <v>289.90000000000003</v>
      </c>
      <c r="F284" s="36">
        <v>277.2</v>
      </c>
      <c r="G284" s="36">
        <v>267.25</v>
      </c>
      <c r="H284" s="36">
        <v>312.55000000000007</v>
      </c>
      <c r="I284" s="36">
        <v>322.50000000000011</v>
      </c>
      <c r="J284" s="36">
        <v>335.2000000000001</v>
      </c>
      <c r="K284" s="31">
        <v>309.8</v>
      </c>
      <c r="L284" s="31">
        <v>287.14999999999998</v>
      </c>
      <c r="M284" s="31">
        <v>248.32415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1469.4</v>
      </c>
      <c r="D285" s="36">
        <v>1471.4166666666667</v>
      </c>
      <c r="E285" s="36">
        <v>1452.9833333333336</v>
      </c>
      <c r="F285" s="36">
        <v>1436.5666666666668</v>
      </c>
      <c r="G285" s="36">
        <v>1418.1333333333337</v>
      </c>
      <c r="H285" s="36">
        <v>1487.8333333333335</v>
      </c>
      <c r="I285" s="36">
        <v>1506.2666666666664</v>
      </c>
      <c r="J285" s="36">
        <v>1522.6833333333334</v>
      </c>
      <c r="K285" s="31">
        <v>1489.85</v>
      </c>
      <c r="L285" s="31">
        <v>1455</v>
      </c>
      <c r="M285" s="31">
        <v>5.7494399999999999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269.05</v>
      </c>
      <c r="D286" s="36">
        <v>271.09999999999997</v>
      </c>
      <c r="E286" s="36">
        <v>266.24999999999994</v>
      </c>
      <c r="F286" s="36">
        <v>263.45</v>
      </c>
      <c r="G286" s="36">
        <v>258.59999999999997</v>
      </c>
      <c r="H286" s="36">
        <v>273.89999999999992</v>
      </c>
      <c r="I286" s="36">
        <v>278.74999999999994</v>
      </c>
      <c r="J286" s="36">
        <v>281.5499999999999</v>
      </c>
      <c r="K286" s="31">
        <v>275.95</v>
      </c>
      <c r="L286" s="31">
        <v>268.3</v>
      </c>
      <c r="M286" s="31">
        <v>4.6641399999999997</v>
      </c>
      <c r="N286" s="1"/>
      <c r="O286" s="1"/>
    </row>
    <row r="287" spans="1:15" ht="12.75" customHeight="1">
      <c r="A287" s="33">
        <v>277</v>
      </c>
      <c r="B287" s="53" t="s">
        <v>800</v>
      </c>
      <c r="C287" s="31">
        <v>4450.95</v>
      </c>
      <c r="D287" s="36">
        <v>4466.9666666666662</v>
      </c>
      <c r="E287" s="36">
        <v>4408.9833333333327</v>
      </c>
      <c r="F287" s="36">
        <v>4367.0166666666664</v>
      </c>
      <c r="G287" s="36">
        <v>4309.0333333333328</v>
      </c>
      <c r="H287" s="36">
        <v>4508.9333333333325</v>
      </c>
      <c r="I287" s="36">
        <v>4566.9166666666661</v>
      </c>
      <c r="J287" s="36">
        <v>4608.8833333333323</v>
      </c>
      <c r="K287" s="31">
        <v>4524.95</v>
      </c>
      <c r="L287" s="31">
        <v>4425</v>
      </c>
      <c r="M287" s="31">
        <v>9.8799999999999999E-2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1247.0999999999999</v>
      </c>
      <c r="D288" s="36">
        <v>1244.9833333333333</v>
      </c>
      <c r="E288" s="36">
        <v>1217.6166666666668</v>
      </c>
      <c r="F288" s="36">
        <v>1188.1333333333334</v>
      </c>
      <c r="G288" s="36">
        <v>1160.7666666666669</v>
      </c>
      <c r="H288" s="36">
        <v>1274.4666666666667</v>
      </c>
      <c r="I288" s="36">
        <v>1301.833333333333</v>
      </c>
      <c r="J288" s="36">
        <v>1331.3166666666666</v>
      </c>
      <c r="K288" s="31">
        <v>1272.3499999999999</v>
      </c>
      <c r="L288" s="31">
        <v>1215.5</v>
      </c>
      <c r="M288" s="31">
        <v>10.3033</v>
      </c>
      <c r="N288" s="1"/>
      <c r="O288" s="1"/>
    </row>
    <row r="289" spans="1:15" ht="12.75" customHeight="1">
      <c r="A289" s="33">
        <v>279</v>
      </c>
      <c r="B289" s="53" t="s">
        <v>788</v>
      </c>
      <c r="C289" s="31">
        <v>1195.0999999999999</v>
      </c>
      <c r="D289" s="36">
        <v>1201.3833333333332</v>
      </c>
      <c r="E289" s="36">
        <v>1183.7166666666665</v>
      </c>
      <c r="F289" s="36">
        <v>1172.3333333333333</v>
      </c>
      <c r="G289" s="36">
        <v>1154.6666666666665</v>
      </c>
      <c r="H289" s="36">
        <v>1212.7666666666664</v>
      </c>
      <c r="I289" s="36">
        <v>1230.4333333333334</v>
      </c>
      <c r="J289" s="36">
        <v>1241.8166666666664</v>
      </c>
      <c r="K289" s="31">
        <v>1219.05</v>
      </c>
      <c r="L289" s="31">
        <v>1190</v>
      </c>
      <c r="M289" s="31">
        <v>1.93866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384.85</v>
      </c>
      <c r="D290" s="36">
        <v>389.61666666666662</v>
      </c>
      <c r="E290" s="36">
        <v>379.23333333333323</v>
      </c>
      <c r="F290" s="36">
        <v>373.61666666666662</v>
      </c>
      <c r="G290" s="36">
        <v>363.23333333333323</v>
      </c>
      <c r="H290" s="36">
        <v>395.23333333333323</v>
      </c>
      <c r="I290" s="36">
        <v>405.61666666666656</v>
      </c>
      <c r="J290" s="36">
        <v>411.23333333333323</v>
      </c>
      <c r="K290" s="31">
        <v>400</v>
      </c>
      <c r="L290" s="31">
        <v>384</v>
      </c>
      <c r="M290" s="31">
        <v>8.1600800000000007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269.39999999999998</v>
      </c>
      <c r="D291" s="36">
        <v>270.13333333333333</v>
      </c>
      <c r="E291" s="36">
        <v>267.26666666666665</v>
      </c>
      <c r="F291" s="36">
        <v>265.13333333333333</v>
      </c>
      <c r="G291" s="36">
        <v>262.26666666666665</v>
      </c>
      <c r="H291" s="36">
        <v>272.26666666666665</v>
      </c>
      <c r="I291" s="36">
        <v>275.13333333333333</v>
      </c>
      <c r="J291" s="36">
        <v>277.26666666666665</v>
      </c>
      <c r="K291" s="31">
        <v>273</v>
      </c>
      <c r="L291" s="31">
        <v>268</v>
      </c>
      <c r="M291" s="31">
        <v>1.8207899999999999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196.35</v>
      </c>
      <c r="D292" s="36">
        <v>195.56666666666669</v>
      </c>
      <c r="E292" s="36">
        <v>192.83333333333337</v>
      </c>
      <c r="F292" s="36">
        <v>189.31666666666669</v>
      </c>
      <c r="G292" s="36">
        <v>186.58333333333337</v>
      </c>
      <c r="H292" s="36">
        <v>199.08333333333337</v>
      </c>
      <c r="I292" s="36">
        <v>201.81666666666666</v>
      </c>
      <c r="J292" s="36">
        <v>205.33333333333337</v>
      </c>
      <c r="K292" s="31">
        <v>198.3</v>
      </c>
      <c r="L292" s="31">
        <v>192.05</v>
      </c>
      <c r="M292" s="31">
        <v>16.283750000000001</v>
      </c>
      <c r="N292" s="1"/>
      <c r="O292" s="1"/>
    </row>
    <row r="293" spans="1:15" ht="12.75" customHeight="1">
      <c r="A293" s="33">
        <v>283</v>
      </c>
      <c r="B293" s="53" t="s">
        <v>834</v>
      </c>
      <c r="C293" s="31">
        <v>3301.95</v>
      </c>
      <c r="D293" s="36">
        <v>3293.0833333333335</v>
      </c>
      <c r="E293" s="36">
        <v>3248.2666666666669</v>
      </c>
      <c r="F293" s="36">
        <v>3194.5833333333335</v>
      </c>
      <c r="G293" s="36">
        <v>3149.7666666666669</v>
      </c>
      <c r="H293" s="36">
        <v>3346.7666666666669</v>
      </c>
      <c r="I293" s="36">
        <v>3391.5833333333335</v>
      </c>
      <c r="J293" s="36">
        <v>3445.2666666666669</v>
      </c>
      <c r="K293" s="31">
        <v>3337.9</v>
      </c>
      <c r="L293" s="31">
        <v>3239.4</v>
      </c>
      <c r="M293" s="31">
        <v>1.2942400000000001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756.6</v>
      </c>
      <c r="D294" s="36">
        <v>758.01666666666677</v>
      </c>
      <c r="E294" s="36">
        <v>750.13333333333355</v>
      </c>
      <c r="F294" s="36">
        <v>743.66666666666674</v>
      </c>
      <c r="G294" s="36">
        <v>735.78333333333353</v>
      </c>
      <c r="H294" s="36">
        <v>764.48333333333358</v>
      </c>
      <c r="I294" s="36">
        <v>772.36666666666679</v>
      </c>
      <c r="J294" s="36">
        <v>778.8333333333336</v>
      </c>
      <c r="K294" s="31">
        <v>765.9</v>
      </c>
      <c r="L294" s="31">
        <v>751.55</v>
      </c>
      <c r="M294" s="31">
        <v>3.0292699999999999</v>
      </c>
      <c r="N294" s="1"/>
      <c r="O294" s="1"/>
    </row>
    <row r="295" spans="1:15" ht="12.75" customHeight="1">
      <c r="A295" s="33">
        <v>285</v>
      </c>
      <c r="B295" s="53" t="s">
        <v>799</v>
      </c>
      <c r="C295" s="31">
        <v>678.3</v>
      </c>
      <c r="D295" s="36">
        <v>695.16666666666663</v>
      </c>
      <c r="E295" s="36">
        <v>656.33333333333326</v>
      </c>
      <c r="F295" s="36">
        <v>634.36666666666667</v>
      </c>
      <c r="G295" s="36">
        <v>595.5333333333333</v>
      </c>
      <c r="H295" s="36">
        <v>717.13333333333321</v>
      </c>
      <c r="I295" s="36">
        <v>755.96666666666647</v>
      </c>
      <c r="J295" s="36">
        <v>777.93333333333317</v>
      </c>
      <c r="K295" s="31">
        <v>734</v>
      </c>
      <c r="L295" s="31">
        <v>673.2</v>
      </c>
      <c r="M295" s="31">
        <v>140.05762999999999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1690.1</v>
      </c>
      <c r="D296" s="36">
        <v>1693.5666666666666</v>
      </c>
      <c r="E296" s="36">
        <v>1679.5333333333333</v>
      </c>
      <c r="F296" s="36">
        <v>1668.9666666666667</v>
      </c>
      <c r="G296" s="36">
        <v>1654.9333333333334</v>
      </c>
      <c r="H296" s="36">
        <v>1704.1333333333332</v>
      </c>
      <c r="I296" s="36">
        <v>1718.1666666666665</v>
      </c>
      <c r="J296" s="36">
        <v>1728.7333333333331</v>
      </c>
      <c r="K296" s="31">
        <v>1707.6</v>
      </c>
      <c r="L296" s="31">
        <v>1683</v>
      </c>
      <c r="M296" s="31">
        <v>55.80489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1823.45</v>
      </c>
      <c r="D297" s="36">
        <v>1825.5666666666666</v>
      </c>
      <c r="E297" s="36">
        <v>1802.8833333333332</v>
      </c>
      <c r="F297" s="36">
        <v>1782.3166666666666</v>
      </c>
      <c r="G297" s="36">
        <v>1759.6333333333332</v>
      </c>
      <c r="H297" s="36">
        <v>1846.1333333333332</v>
      </c>
      <c r="I297" s="36">
        <v>1868.8166666666666</v>
      </c>
      <c r="J297" s="36">
        <v>1889.3833333333332</v>
      </c>
      <c r="K297" s="31">
        <v>1848.25</v>
      </c>
      <c r="L297" s="31">
        <v>1805</v>
      </c>
      <c r="M297" s="31">
        <v>0.43902999999999998</v>
      </c>
      <c r="N297" s="1"/>
      <c r="O297" s="1"/>
    </row>
    <row r="298" spans="1:15" ht="12.75" customHeight="1">
      <c r="A298" s="33">
        <v>288</v>
      </c>
      <c r="B298" s="53" t="s">
        <v>856</v>
      </c>
      <c r="C298" s="31">
        <v>153.15</v>
      </c>
      <c r="D298" s="36">
        <v>154.35</v>
      </c>
      <c r="E298" s="36">
        <v>151.04999999999998</v>
      </c>
      <c r="F298" s="36">
        <v>148.94999999999999</v>
      </c>
      <c r="G298" s="36">
        <v>145.64999999999998</v>
      </c>
      <c r="H298" s="36">
        <v>156.44999999999999</v>
      </c>
      <c r="I298" s="36">
        <v>159.75</v>
      </c>
      <c r="J298" s="36">
        <v>161.85</v>
      </c>
      <c r="K298" s="31">
        <v>157.65</v>
      </c>
      <c r="L298" s="31">
        <v>152.25</v>
      </c>
      <c r="M298" s="31">
        <v>69.288380000000004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4549.7</v>
      </c>
      <c r="D299" s="36">
        <v>4573.1833333333334</v>
      </c>
      <c r="E299" s="36">
        <v>4495.5166666666664</v>
      </c>
      <c r="F299" s="36">
        <v>4441.333333333333</v>
      </c>
      <c r="G299" s="36">
        <v>4363.6666666666661</v>
      </c>
      <c r="H299" s="36">
        <v>4627.3666666666668</v>
      </c>
      <c r="I299" s="36">
        <v>4705.0333333333328</v>
      </c>
      <c r="J299" s="36">
        <v>4759.2166666666672</v>
      </c>
      <c r="K299" s="31">
        <v>4650.8500000000004</v>
      </c>
      <c r="L299" s="31">
        <v>4519</v>
      </c>
      <c r="M299" s="31">
        <v>2.4687600000000001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631.29999999999995</v>
      </c>
      <c r="D300" s="36">
        <v>635.43333333333328</v>
      </c>
      <c r="E300" s="36">
        <v>622.56666666666661</v>
      </c>
      <c r="F300" s="36">
        <v>613.83333333333337</v>
      </c>
      <c r="G300" s="36">
        <v>600.9666666666667</v>
      </c>
      <c r="H300" s="36">
        <v>644.16666666666652</v>
      </c>
      <c r="I300" s="36">
        <v>657.03333333333308</v>
      </c>
      <c r="J300" s="36">
        <v>665.76666666666642</v>
      </c>
      <c r="K300" s="31">
        <v>648.29999999999995</v>
      </c>
      <c r="L300" s="31">
        <v>626.70000000000005</v>
      </c>
      <c r="M300" s="31">
        <v>15.763059999999999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4773.1499999999996</v>
      </c>
      <c r="D301" s="36">
        <v>4797.2833333333328</v>
      </c>
      <c r="E301" s="36">
        <v>4723.8666666666659</v>
      </c>
      <c r="F301" s="36">
        <v>4674.583333333333</v>
      </c>
      <c r="G301" s="36">
        <v>4601.1666666666661</v>
      </c>
      <c r="H301" s="36">
        <v>4846.5666666666657</v>
      </c>
      <c r="I301" s="36">
        <v>4919.9833333333336</v>
      </c>
      <c r="J301" s="36">
        <v>4969.2666666666655</v>
      </c>
      <c r="K301" s="31">
        <v>4870.7</v>
      </c>
      <c r="L301" s="31">
        <v>4748</v>
      </c>
      <c r="M301" s="31">
        <v>3.93085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3634.7</v>
      </c>
      <c r="D302" s="36">
        <v>3628.7999999999997</v>
      </c>
      <c r="E302" s="36">
        <v>3613.6499999999996</v>
      </c>
      <c r="F302" s="36">
        <v>3592.6</v>
      </c>
      <c r="G302" s="36">
        <v>3577.45</v>
      </c>
      <c r="H302" s="36">
        <v>3649.8499999999995</v>
      </c>
      <c r="I302" s="36">
        <v>3665</v>
      </c>
      <c r="J302" s="36">
        <v>3686.0499999999993</v>
      </c>
      <c r="K302" s="31">
        <v>3643.95</v>
      </c>
      <c r="L302" s="31">
        <v>3607.75</v>
      </c>
      <c r="M302" s="31">
        <v>27.01849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467.7</v>
      </c>
      <c r="D303" s="36">
        <v>469.2166666666667</v>
      </c>
      <c r="E303" s="36">
        <v>463.48333333333341</v>
      </c>
      <c r="F303" s="36">
        <v>459.26666666666671</v>
      </c>
      <c r="G303" s="36">
        <v>453.53333333333342</v>
      </c>
      <c r="H303" s="36">
        <v>473.43333333333339</v>
      </c>
      <c r="I303" s="36">
        <v>479.16666666666674</v>
      </c>
      <c r="J303" s="36">
        <v>483.38333333333338</v>
      </c>
      <c r="K303" s="31">
        <v>474.95</v>
      </c>
      <c r="L303" s="31">
        <v>465</v>
      </c>
      <c r="M303" s="31">
        <v>1.3136000000000001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427.85</v>
      </c>
      <c r="D304" s="36">
        <v>431.61666666666662</v>
      </c>
      <c r="E304" s="36">
        <v>422.13333333333321</v>
      </c>
      <c r="F304" s="36">
        <v>416.41666666666657</v>
      </c>
      <c r="G304" s="36">
        <v>406.93333333333317</v>
      </c>
      <c r="H304" s="36">
        <v>437.33333333333326</v>
      </c>
      <c r="I304" s="36">
        <v>446.81666666666672</v>
      </c>
      <c r="J304" s="36">
        <v>452.5333333333333</v>
      </c>
      <c r="K304" s="31">
        <v>441.1</v>
      </c>
      <c r="L304" s="31">
        <v>425.9</v>
      </c>
      <c r="M304" s="31">
        <v>11.576359999999999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238.35</v>
      </c>
      <c r="D305" s="36">
        <v>240.21666666666667</v>
      </c>
      <c r="E305" s="36">
        <v>235.73333333333335</v>
      </c>
      <c r="F305" s="36">
        <v>233.11666666666667</v>
      </c>
      <c r="G305" s="36">
        <v>228.63333333333335</v>
      </c>
      <c r="H305" s="36">
        <v>242.83333333333334</v>
      </c>
      <c r="I305" s="36">
        <v>247.31666666666663</v>
      </c>
      <c r="J305" s="36">
        <v>249.93333333333334</v>
      </c>
      <c r="K305" s="31">
        <v>244.7</v>
      </c>
      <c r="L305" s="31">
        <v>237.6</v>
      </c>
      <c r="M305" s="31">
        <v>5.6044099999999997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137.80000000000001</v>
      </c>
      <c r="D306" s="36">
        <v>140.9</v>
      </c>
      <c r="E306" s="36">
        <v>134.30000000000001</v>
      </c>
      <c r="F306" s="36">
        <v>130.80000000000001</v>
      </c>
      <c r="G306" s="36">
        <v>124.20000000000002</v>
      </c>
      <c r="H306" s="36">
        <v>144.4</v>
      </c>
      <c r="I306" s="36">
        <v>150.99999999999997</v>
      </c>
      <c r="J306" s="36">
        <v>154.5</v>
      </c>
      <c r="K306" s="31">
        <v>147.5</v>
      </c>
      <c r="L306" s="31">
        <v>137.4</v>
      </c>
      <c r="M306" s="31">
        <v>103.56459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993.3</v>
      </c>
      <c r="D307" s="36">
        <v>996.76666666666677</v>
      </c>
      <c r="E307" s="36">
        <v>985.53333333333353</v>
      </c>
      <c r="F307" s="36">
        <v>977.76666666666677</v>
      </c>
      <c r="G307" s="36">
        <v>966.53333333333353</v>
      </c>
      <c r="H307" s="36">
        <v>1004.5333333333335</v>
      </c>
      <c r="I307" s="36">
        <v>1015.7666666666669</v>
      </c>
      <c r="J307" s="36">
        <v>1023.5333333333335</v>
      </c>
      <c r="K307" s="31">
        <v>1008</v>
      </c>
      <c r="L307" s="31">
        <v>989</v>
      </c>
      <c r="M307" s="31">
        <v>18.638839999999998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9144.85</v>
      </c>
      <c r="D308" s="36">
        <v>8935.7833333333328</v>
      </c>
      <c r="E308" s="36">
        <v>8622.5666666666657</v>
      </c>
      <c r="F308" s="36">
        <v>8100.2833333333328</v>
      </c>
      <c r="G308" s="36">
        <v>7787.0666666666657</v>
      </c>
      <c r="H308" s="36">
        <v>9458.0666666666657</v>
      </c>
      <c r="I308" s="36">
        <v>9771.2833333333328</v>
      </c>
      <c r="J308" s="36">
        <v>10293.566666666666</v>
      </c>
      <c r="K308" s="31">
        <v>9249</v>
      </c>
      <c r="L308" s="31">
        <v>8413.5</v>
      </c>
      <c r="M308" s="31">
        <v>6.7276300000000004</v>
      </c>
      <c r="N308" s="1"/>
      <c r="O308" s="1"/>
    </row>
    <row r="309" spans="1:15" ht="12.75" customHeight="1">
      <c r="A309" s="33">
        <v>299</v>
      </c>
      <c r="B309" s="53" t="s">
        <v>1040</v>
      </c>
      <c r="C309" s="31">
        <v>685.25</v>
      </c>
      <c r="D309" s="36">
        <v>686.88333333333321</v>
      </c>
      <c r="E309" s="36">
        <v>681.9166666666664</v>
      </c>
      <c r="F309" s="36">
        <v>678.58333333333314</v>
      </c>
      <c r="G309" s="36">
        <v>673.61666666666633</v>
      </c>
      <c r="H309" s="36">
        <v>690.21666666666647</v>
      </c>
      <c r="I309" s="36">
        <v>695.18333333333317</v>
      </c>
      <c r="J309" s="36">
        <v>698.51666666666654</v>
      </c>
      <c r="K309" s="31">
        <v>691.85</v>
      </c>
      <c r="L309" s="31">
        <v>683.55</v>
      </c>
      <c r="M309" s="31">
        <v>2.8763299999999998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1579.4</v>
      </c>
      <c r="D310" s="36">
        <v>1589.75</v>
      </c>
      <c r="E310" s="36">
        <v>1564.65</v>
      </c>
      <c r="F310" s="36">
        <v>1549.9</v>
      </c>
      <c r="G310" s="36">
        <v>1524.8000000000002</v>
      </c>
      <c r="H310" s="36">
        <v>1604.5</v>
      </c>
      <c r="I310" s="36">
        <v>1629.6</v>
      </c>
      <c r="J310" s="36">
        <v>1644.35</v>
      </c>
      <c r="K310" s="31">
        <v>1614.85</v>
      </c>
      <c r="L310" s="31">
        <v>1575</v>
      </c>
      <c r="M310" s="31">
        <v>9.2500800000000005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70.25</v>
      </c>
      <c r="D311" s="36">
        <v>70.88333333333334</v>
      </c>
      <c r="E311" s="36">
        <v>69.366666666666674</v>
      </c>
      <c r="F311" s="36">
        <v>68.483333333333334</v>
      </c>
      <c r="G311" s="36">
        <v>66.966666666666669</v>
      </c>
      <c r="H311" s="36">
        <v>71.76666666666668</v>
      </c>
      <c r="I311" s="36">
        <v>73.28333333333336</v>
      </c>
      <c r="J311" s="36">
        <v>74.166666666666686</v>
      </c>
      <c r="K311" s="31">
        <v>72.400000000000006</v>
      </c>
      <c r="L311" s="31">
        <v>70</v>
      </c>
      <c r="M311" s="31">
        <v>13.954549999999999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125466.05</v>
      </c>
      <c r="D312" s="36">
        <v>126172.84999999999</v>
      </c>
      <c r="E312" s="36">
        <v>124343.19999999998</v>
      </c>
      <c r="F312" s="36">
        <v>123220.34999999999</v>
      </c>
      <c r="G312" s="36">
        <v>121390.69999999998</v>
      </c>
      <c r="H312" s="36">
        <v>127295.69999999998</v>
      </c>
      <c r="I312" s="36">
        <v>129125.34999999998</v>
      </c>
      <c r="J312" s="36">
        <v>130248.19999999998</v>
      </c>
      <c r="K312" s="31">
        <v>128002.5</v>
      </c>
      <c r="L312" s="31">
        <v>125050</v>
      </c>
      <c r="M312" s="31">
        <v>8.5489999999999997E-2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1807.8</v>
      </c>
      <c r="D313" s="36">
        <v>1825.4333333333332</v>
      </c>
      <c r="E313" s="36">
        <v>1777.2166666666662</v>
      </c>
      <c r="F313" s="36">
        <v>1746.633333333333</v>
      </c>
      <c r="G313" s="36">
        <v>1698.4166666666661</v>
      </c>
      <c r="H313" s="36">
        <v>1856.0166666666664</v>
      </c>
      <c r="I313" s="36">
        <v>1904.2333333333331</v>
      </c>
      <c r="J313" s="36">
        <v>1934.8166666666666</v>
      </c>
      <c r="K313" s="31">
        <v>1873.65</v>
      </c>
      <c r="L313" s="31">
        <v>1794.85</v>
      </c>
      <c r="M313" s="31">
        <v>4.8637100000000002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1319.2</v>
      </c>
      <c r="D314" s="36">
        <v>1310.3833333333332</v>
      </c>
      <c r="E314" s="36">
        <v>1285.7666666666664</v>
      </c>
      <c r="F314" s="36">
        <v>1252.3333333333333</v>
      </c>
      <c r="G314" s="36">
        <v>1227.7166666666665</v>
      </c>
      <c r="H314" s="36">
        <v>1343.8166666666664</v>
      </c>
      <c r="I314" s="36">
        <v>1368.4333333333332</v>
      </c>
      <c r="J314" s="36">
        <v>1401.8666666666663</v>
      </c>
      <c r="K314" s="31">
        <v>1335</v>
      </c>
      <c r="L314" s="31">
        <v>1276.95</v>
      </c>
      <c r="M314" s="31">
        <v>9.4156300000000002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1280.9000000000001</v>
      </c>
      <c r="D315" s="36">
        <v>1287.3500000000001</v>
      </c>
      <c r="E315" s="36">
        <v>1267.5500000000002</v>
      </c>
      <c r="F315" s="36">
        <v>1254.2</v>
      </c>
      <c r="G315" s="36">
        <v>1234.4000000000001</v>
      </c>
      <c r="H315" s="36">
        <v>1300.7000000000003</v>
      </c>
      <c r="I315" s="36">
        <v>1320.5</v>
      </c>
      <c r="J315" s="36">
        <v>1333.8500000000004</v>
      </c>
      <c r="K315" s="31">
        <v>1307.1500000000001</v>
      </c>
      <c r="L315" s="31">
        <v>1274</v>
      </c>
      <c r="M315" s="31">
        <v>2.48529</v>
      </c>
      <c r="N315" s="1"/>
      <c r="O315" s="1"/>
    </row>
    <row r="316" spans="1:15" ht="12.75" customHeight="1">
      <c r="A316" s="33">
        <v>306</v>
      </c>
      <c r="B316" s="53" t="s">
        <v>1041</v>
      </c>
      <c r="C316" s="31">
        <v>680.9</v>
      </c>
      <c r="D316" s="36">
        <v>688.2166666666667</v>
      </c>
      <c r="E316" s="36">
        <v>669.93333333333339</v>
      </c>
      <c r="F316" s="36">
        <v>658.9666666666667</v>
      </c>
      <c r="G316" s="36">
        <v>640.68333333333339</v>
      </c>
      <c r="H316" s="36">
        <v>699.18333333333339</v>
      </c>
      <c r="I316" s="36">
        <v>717.4666666666667</v>
      </c>
      <c r="J316" s="36">
        <v>728.43333333333339</v>
      </c>
      <c r="K316" s="31">
        <v>706.5</v>
      </c>
      <c r="L316" s="31">
        <v>677.25</v>
      </c>
      <c r="M316" s="31">
        <v>4.1589200000000002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263.14999999999998</v>
      </c>
      <c r="D317" s="36">
        <v>264.11666666666662</v>
      </c>
      <c r="E317" s="36">
        <v>260.03333333333325</v>
      </c>
      <c r="F317" s="36">
        <v>256.91666666666663</v>
      </c>
      <c r="G317" s="36">
        <v>252.83333333333326</v>
      </c>
      <c r="H317" s="36">
        <v>267.23333333333323</v>
      </c>
      <c r="I317" s="36">
        <v>271.31666666666661</v>
      </c>
      <c r="J317" s="36">
        <v>274.43333333333322</v>
      </c>
      <c r="K317" s="31">
        <v>268.2</v>
      </c>
      <c r="L317" s="31">
        <v>261</v>
      </c>
      <c r="M317" s="31">
        <v>31.443370000000002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2493.5</v>
      </c>
      <c r="D318" s="36">
        <v>2500.9833333333331</v>
      </c>
      <c r="E318" s="36">
        <v>2470.5166666666664</v>
      </c>
      <c r="F318" s="36">
        <v>2447.5333333333333</v>
      </c>
      <c r="G318" s="36">
        <v>2417.0666666666666</v>
      </c>
      <c r="H318" s="36">
        <v>2523.9666666666662</v>
      </c>
      <c r="I318" s="36">
        <v>2554.4333333333325</v>
      </c>
      <c r="J318" s="36">
        <v>2577.4166666666661</v>
      </c>
      <c r="K318" s="31">
        <v>2531.4499999999998</v>
      </c>
      <c r="L318" s="31">
        <v>2478</v>
      </c>
      <c r="M318" s="31">
        <v>33.671010000000003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406.6</v>
      </c>
      <c r="D319" s="36">
        <v>406.4666666666667</v>
      </c>
      <c r="E319" s="36">
        <v>403.18333333333339</v>
      </c>
      <c r="F319" s="36">
        <v>399.76666666666671</v>
      </c>
      <c r="G319" s="36">
        <v>396.48333333333341</v>
      </c>
      <c r="H319" s="36">
        <v>409.88333333333338</v>
      </c>
      <c r="I319" s="36">
        <v>413.16666666666669</v>
      </c>
      <c r="J319" s="36">
        <v>416.58333333333337</v>
      </c>
      <c r="K319" s="31">
        <v>409.75</v>
      </c>
      <c r="L319" s="31">
        <v>403.05</v>
      </c>
      <c r="M319" s="31">
        <v>1.3134300000000001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565.29999999999995</v>
      </c>
      <c r="D320" s="36">
        <v>565.49999999999989</v>
      </c>
      <c r="E320" s="36">
        <v>561.8499999999998</v>
      </c>
      <c r="F320" s="36">
        <v>558.39999999999986</v>
      </c>
      <c r="G320" s="36">
        <v>554.74999999999977</v>
      </c>
      <c r="H320" s="36">
        <v>568.94999999999982</v>
      </c>
      <c r="I320" s="36">
        <v>572.59999999999991</v>
      </c>
      <c r="J320" s="36">
        <v>576.04999999999984</v>
      </c>
      <c r="K320" s="31">
        <v>569.15</v>
      </c>
      <c r="L320" s="31">
        <v>562.04999999999995</v>
      </c>
      <c r="M320" s="31">
        <v>0.78813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167.95</v>
      </c>
      <c r="D321" s="36">
        <v>168.96666666666667</v>
      </c>
      <c r="E321" s="36">
        <v>165.58333333333334</v>
      </c>
      <c r="F321" s="36">
        <v>163.21666666666667</v>
      </c>
      <c r="G321" s="36">
        <v>159.83333333333334</v>
      </c>
      <c r="H321" s="36">
        <v>171.33333333333334</v>
      </c>
      <c r="I321" s="36">
        <v>174.71666666666667</v>
      </c>
      <c r="J321" s="36">
        <v>177.08333333333334</v>
      </c>
      <c r="K321" s="31">
        <v>172.35</v>
      </c>
      <c r="L321" s="31">
        <v>166.6</v>
      </c>
      <c r="M321" s="31">
        <v>70.132720000000006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207.35</v>
      </c>
      <c r="D322" s="36">
        <v>209.9</v>
      </c>
      <c r="E322" s="36">
        <v>203.45000000000002</v>
      </c>
      <c r="F322" s="36">
        <v>199.55</v>
      </c>
      <c r="G322" s="36">
        <v>193.10000000000002</v>
      </c>
      <c r="H322" s="36">
        <v>213.8</v>
      </c>
      <c r="I322" s="36">
        <v>220.25</v>
      </c>
      <c r="J322" s="36">
        <v>224.15</v>
      </c>
      <c r="K322" s="31">
        <v>216.35</v>
      </c>
      <c r="L322" s="31">
        <v>206</v>
      </c>
      <c r="M322" s="31">
        <v>20.777450000000002</v>
      </c>
      <c r="N322" s="1"/>
      <c r="O322" s="1"/>
    </row>
    <row r="323" spans="1:15" ht="12.75" customHeight="1">
      <c r="A323" s="33">
        <v>313</v>
      </c>
      <c r="B323" s="53" t="s">
        <v>805</v>
      </c>
      <c r="C323" s="31">
        <v>2094.1</v>
      </c>
      <c r="D323" s="36">
        <v>2120.6333333333332</v>
      </c>
      <c r="E323" s="36">
        <v>2054.6666666666665</v>
      </c>
      <c r="F323" s="36">
        <v>2015.2333333333331</v>
      </c>
      <c r="G323" s="36">
        <v>1949.2666666666664</v>
      </c>
      <c r="H323" s="36">
        <v>2160.0666666666666</v>
      </c>
      <c r="I323" s="36">
        <v>2226.0333333333338</v>
      </c>
      <c r="J323" s="36">
        <v>2265.4666666666667</v>
      </c>
      <c r="K323" s="31">
        <v>2186.6</v>
      </c>
      <c r="L323" s="31">
        <v>2081.1999999999998</v>
      </c>
      <c r="M323" s="31">
        <v>13.420249999999999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597.25</v>
      </c>
      <c r="D324" s="36">
        <v>597.6</v>
      </c>
      <c r="E324" s="36">
        <v>590.30000000000007</v>
      </c>
      <c r="F324" s="36">
        <v>583.35</v>
      </c>
      <c r="G324" s="36">
        <v>576.05000000000007</v>
      </c>
      <c r="H324" s="36">
        <v>604.55000000000007</v>
      </c>
      <c r="I324" s="36">
        <v>611.85</v>
      </c>
      <c r="J324" s="36">
        <v>618.80000000000007</v>
      </c>
      <c r="K324" s="31">
        <v>604.9</v>
      </c>
      <c r="L324" s="31">
        <v>590.65</v>
      </c>
      <c r="M324" s="31">
        <v>12.805099999999999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12598</v>
      </c>
      <c r="D325" s="36">
        <v>12652.666666666666</v>
      </c>
      <c r="E325" s="36">
        <v>12495.333333333332</v>
      </c>
      <c r="F325" s="36">
        <v>12392.666666666666</v>
      </c>
      <c r="G325" s="36">
        <v>12235.333333333332</v>
      </c>
      <c r="H325" s="36">
        <v>12755.333333333332</v>
      </c>
      <c r="I325" s="36">
        <v>12912.666666666664</v>
      </c>
      <c r="J325" s="36">
        <v>13015.333333333332</v>
      </c>
      <c r="K325" s="31">
        <v>12810</v>
      </c>
      <c r="L325" s="31">
        <v>12550</v>
      </c>
      <c r="M325" s="31">
        <v>5.24559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2408.1999999999998</v>
      </c>
      <c r="D326" s="36">
        <v>2435.3333333333335</v>
      </c>
      <c r="E326" s="36">
        <v>2373.8666666666668</v>
      </c>
      <c r="F326" s="36">
        <v>2339.5333333333333</v>
      </c>
      <c r="G326" s="36">
        <v>2278.0666666666666</v>
      </c>
      <c r="H326" s="36">
        <v>2469.666666666667</v>
      </c>
      <c r="I326" s="36">
        <v>2531.1333333333332</v>
      </c>
      <c r="J326" s="36">
        <v>2565.4666666666672</v>
      </c>
      <c r="K326" s="31">
        <v>2496.8000000000002</v>
      </c>
      <c r="L326" s="31">
        <v>2401</v>
      </c>
      <c r="M326" s="31">
        <v>0.24060999999999999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926.7</v>
      </c>
      <c r="D327" s="36">
        <v>938.85</v>
      </c>
      <c r="E327" s="36">
        <v>904.7</v>
      </c>
      <c r="F327" s="36">
        <v>882.7</v>
      </c>
      <c r="G327" s="36">
        <v>848.55000000000007</v>
      </c>
      <c r="H327" s="36">
        <v>960.85</v>
      </c>
      <c r="I327" s="36">
        <v>994.99999999999989</v>
      </c>
      <c r="J327" s="36">
        <v>1017</v>
      </c>
      <c r="K327" s="31">
        <v>973</v>
      </c>
      <c r="L327" s="31">
        <v>916.85</v>
      </c>
      <c r="M327" s="31">
        <v>18.335170000000002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780.7</v>
      </c>
      <c r="D328" s="36">
        <v>783.19999999999993</v>
      </c>
      <c r="E328" s="36">
        <v>770.49999999999989</v>
      </c>
      <c r="F328" s="36">
        <v>760.3</v>
      </c>
      <c r="G328" s="36">
        <v>747.59999999999991</v>
      </c>
      <c r="H328" s="36">
        <v>793.39999999999986</v>
      </c>
      <c r="I328" s="36">
        <v>806.09999999999991</v>
      </c>
      <c r="J328" s="36">
        <v>816.29999999999984</v>
      </c>
      <c r="K328" s="31">
        <v>795.9</v>
      </c>
      <c r="L328" s="31">
        <v>773</v>
      </c>
      <c r="M328" s="31">
        <v>18.586320000000001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3295.1</v>
      </c>
      <c r="D329" s="36">
        <v>3344.5</v>
      </c>
      <c r="E329" s="36">
        <v>3211</v>
      </c>
      <c r="F329" s="36">
        <v>3126.9</v>
      </c>
      <c r="G329" s="36">
        <v>2993.4</v>
      </c>
      <c r="H329" s="36">
        <v>3428.6</v>
      </c>
      <c r="I329" s="36">
        <v>3562.1</v>
      </c>
      <c r="J329" s="36">
        <v>3646.2</v>
      </c>
      <c r="K329" s="31">
        <v>3478</v>
      </c>
      <c r="L329" s="31">
        <v>3260.4</v>
      </c>
      <c r="M329" s="31">
        <v>60.997900000000001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699.7</v>
      </c>
      <c r="D330" s="36">
        <v>699.20000000000016</v>
      </c>
      <c r="E330" s="36">
        <v>689.45000000000027</v>
      </c>
      <c r="F330" s="36">
        <v>679.20000000000016</v>
      </c>
      <c r="G330" s="36">
        <v>669.45000000000027</v>
      </c>
      <c r="H330" s="36">
        <v>709.45000000000027</v>
      </c>
      <c r="I330" s="36">
        <v>719.2</v>
      </c>
      <c r="J330" s="36">
        <v>729.45000000000027</v>
      </c>
      <c r="K330" s="31">
        <v>708.95</v>
      </c>
      <c r="L330" s="31">
        <v>688.95</v>
      </c>
      <c r="M330" s="31">
        <v>2.3527499999999999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1165.05</v>
      </c>
      <c r="D331" s="36">
        <v>1162.6166666666668</v>
      </c>
      <c r="E331" s="36">
        <v>1145.2333333333336</v>
      </c>
      <c r="F331" s="36">
        <v>1125.4166666666667</v>
      </c>
      <c r="G331" s="36">
        <v>1108.0333333333335</v>
      </c>
      <c r="H331" s="36">
        <v>1182.4333333333336</v>
      </c>
      <c r="I331" s="36">
        <v>1199.8166666666668</v>
      </c>
      <c r="J331" s="36">
        <v>1219.6333333333337</v>
      </c>
      <c r="K331" s="31">
        <v>1180</v>
      </c>
      <c r="L331" s="31">
        <v>1142.8</v>
      </c>
      <c r="M331" s="31">
        <v>0.91988999999999999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1920.35</v>
      </c>
      <c r="D332" s="36">
        <v>1933.9166666666667</v>
      </c>
      <c r="E332" s="36">
        <v>1897.3333333333335</v>
      </c>
      <c r="F332" s="36">
        <v>1874.3166666666668</v>
      </c>
      <c r="G332" s="36">
        <v>1837.7333333333336</v>
      </c>
      <c r="H332" s="36">
        <v>1956.9333333333334</v>
      </c>
      <c r="I332" s="36">
        <v>1993.5166666666669</v>
      </c>
      <c r="J332" s="36">
        <v>2016.5333333333333</v>
      </c>
      <c r="K332" s="31">
        <v>1970.5</v>
      </c>
      <c r="L332" s="31">
        <v>1910.9</v>
      </c>
      <c r="M332" s="31">
        <v>1.7257100000000001</v>
      </c>
      <c r="N332" s="1"/>
      <c r="O332" s="1"/>
    </row>
    <row r="333" spans="1:15" ht="12.75" customHeight="1">
      <c r="A333" s="33">
        <v>323</v>
      </c>
      <c r="B333" s="53" t="s">
        <v>804</v>
      </c>
      <c r="C333" s="31">
        <v>419.9</v>
      </c>
      <c r="D333" s="36">
        <v>420.13333333333338</v>
      </c>
      <c r="E333" s="36">
        <v>416.76666666666677</v>
      </c>
      <c r="F333" s="36">
        <v>413.63333333333338</v>
      </c>
      <c r="G333" s="36">
        <v>410.26666666666677</v>
      </c>
      <c r="H333" s="36">
        <v>423.26666666666677</v>
      </c>
      <c r="I333" s="36">
        <v>426.63333333333344</v>
      </c>
      <c r="J333" s="36">
        <v>429.76666666666677</v>
      </c>
      <c r="K333" s="31">
        <v>423.5</v>
      </c>
      <c r="L333" s="31">
        <v>417</v>
      </c>
      <c r="M333" s="31">
        <v>1.4377200000000001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66.7</v>
      </c>
      <c r="D334" s="36">
        <v>66.88333333333334</v>
      </c>
      <c r="E334" s="36">
        <v>66.066666666666677</v>
      </c>
      <c r="F334" s="36">
        <v>65.433333333333337</v>
      </c>
      <c r="G334" s="36">
        <v>64.616666666666674</v>
      </c>
      <c r="H334" s="36">
        <v>67.51666666666668</v>
      </c>
      <c r="I334" s="36">
        <v>68.333333333333343</v>
      </c>
      <c r="J334" s="36">
        <v>68.966666666666683</v>
      </c>
      <c r="K334" s="31">
        <v>67.7</v>
      </c>
      <c r="L334" s="31">
        <v>66.25</v>
      </c>
      <c r="M334" s="31">
        <v>63.221400000000003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2271.0500000000002</v>
      </c>
      <c r="D335" s="36">
        <v>2283.65</v>
      </c>
      <c r="E335" s="36">
        <v>2247.4</v>
      </c>
      <c r="F335" s="36">
        <v>2223.75</v>
      </c>
      <c r="G335" s="36">
        <v>2187.5</v>
      </c>
      <c r="H335" s="36">
        <v>2307.3000000000002</v>
      </c>
      <c r="I335" s="36">
        <v>2343.5500000000002</v>
      </c>
      <c r="J335" s="36">
        <v>2367.2000000000003</v>
      </c>
      <c r="K335" s="31">
        <v>2319.9</v>
      </c>
      <c r="L335" s="31">
        <v>2260</v>
      </c>
      <c r="M335" s="31">
        <v>1.1630799999999999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2312.8000000000002</v>
      </c>
      <c r="D336" s="36">
        <v>2326.2500000000005</v>
      </c>
      <c r="E336" s="36">
        <v>2289.6000000000008</v>
      </c>
      <c r="F336" s="36">
        <v>2266.4000000000005</v>
      </c>
      <c r="G336" s="36">
        <v>2229.7500000000009</v>
      </c>
      <c r="H336" s="36">
        <v>2349.4500000000007</v>
      </c>
      <c r="I336" s="36">
        <v>2386.1000000000004</v>
      </c>
      <c r="J336" s="36">
        <v>2409.3000000000006</v>
      </c>
      <c r="K336" s="31">
        <v>2362.9</v>
      </c>
      <c r="L336" s="31">
        <v>2303.0500000000002</v>
      </c>
      <c r="M336" s="31">
        <v>2.44442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3606.45</v>
      </c>
      <c r="D337" s="36">
        <v>3646.4833333333336</v>
      </c>
      <c r="E337" s="36">
        <v>3553.9666666666672</v>
      </c>
      <c r="F337" s="36">
        <v>3501.4833333333336</v>
      </c>
      <c r="G337" s="36">
        <v>3408.9666666666672</v>
      </c>
      <c r="H337" s="36">
        <v>3698.9666666666672</v>
      </c>
      <c r="I337" s="36">
        <v>3791.4833333333336</v>
      </c>
      <c r="J337" s="36">
        <v>3843.9666666666672</v>
      </c>
      <c r="K337" s="31">
        <v>3739</v>
      </c>
      <c r="L337" s="31">
        <v>3594</v>
      </c>
      <c r="M337" s="31">
        <v>5.91127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1674</v>
      </c>
      <c r="D338" s="36">
        <v>1693.8999999999999</v>
      </c>
      <c r="E338" s="36">
        <v>1646.0999999999997</v>
      </c>
      <c r="F338" s="36">
        <v>1618.1999999999998</v>
      </c>
      <c r="G338" s="36">
        <v>1570.3999999999996</v>
      </c>
      <c r="H338" s="36">
        <v>1721.7999999999997</v>
      </c>
      <c r="I338" s="36">
        <v>1769.6</v>
      </c>
      <c r="J338" s="36">
        <v>1797.4999999999998</v>
      </c>
      <c r="K338" s="31">
        <v>1741.7</v>
      </c>
      <c r="L338" s="31">
        <v>1666</v>
      </c>
      <c r="M338" s="31">
        <v>4.4988999999999999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1020.3</v>
      </c>
      <c r="D339" s="36">
        <v>1026.3666666666666</v>
      </c>
      <c r="E339" s="36">
        <v>1010.4333333333332</v>
      </c>
      <c r="F339" s="36">
        <v>1000.5666666666666</v>
      </c>
      <c r="G339" s="36">
        <v>984.63333333333321</v>
      </c>
      <c r="H339" s="36">
        <v>1036.2333333333331</v>
      </c>
      <c r="I339" s="36">
        <v>1052.1666666666665</v>
      </c>
      <c r="J339" s="36">
        <v>1062.0333333333331</v>
      </c>
      <c r="K339" s="31">
        <v>1042.3</v>
      </c>
      <c r="L339" s="31">
        <v>1016.5</v>
      </c>
      <c r="M339" s="31">
        <v>5.4206700000000003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137.35</v>
      </c>
      <c r="D340" s="36">
        <v>138.93333333333334</v>
      </c>
      <c r="E340" s="36">
        <v>134.71666666666667</v>
      </c>
      <c r="F340" s="36">
        <v>132.08333333333334</v>
      </c>
      <c r="G340" s="36">
        <v>127.86666666666667</v>
      </c>
      <c r="H340" s="36">
        <v>141.56666666666666</v>
      </c>
      <c r="I340" s="36">
        <v>145.78333333333336</v>
      </c>
      <c r="J340" s="36">
        <v>148.41666666666666</v>
      </c>
      <c r="K340" s="31">
        <v>143.15</v>
      </c>
      <c r="L340" s="31">
        <v>136.30000000000001</v>
      </c>
      <c r="M340" s="31">
        <v>130.28023999999999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285.64999999999998</v>
      </c>
      <c r="D341" s="36">
        <v>286.2833333333333</v>
      </c>
      <c r="E341" s="36">
        <v>283.36666666666662</v>
      </c>
      <c r="F341" s="36">
        <v>281.08333333333331</v>
      </c>
      <c r="G341" s="36">
        <v>278.16666666666663</v>
      </c>
      <c r="H341" s="36">
        <v>288.56666666666661</v>
      </c>
      <c r="I341" s="36">
        <v>291.48333333333335</v>
      </c>
      <c r="J341" s="36">
        <v>293.76666666666659</v>
      </c>
      <c r="K341" s="31">
        <v>289.2</v>
      </c>
      <c r="L341" s="31">
        <v>284</v>
      </c>
      <c r="M341" s="31">
        <v>40.921709999999997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101.05</v>
      </c>
      <c r="D342" s="36">
        <v>101.01666666666667</v>
      </c>
      <c r="E342" s="36">
        <v>100.03333333333333</v>
      </c>
      <c r="F342" s="36">
        <v>99.016666666666666</v>
      </c>
      <c r="G342" s="36">
        <v>98.033333333333331</v>
      </c>
      <c r="H342" s="36">
        <v>102.03333333333333</v>
      </c>
      <c r="I342" s="36">
        <v>103.01666666666665</v>
      </c>
      <c r="J342" s="36">
        <v>104.03333333333333</v>
      </c>
      <c r="K342" s="31">
        <v>102</v>
      </c>
      <c r="L342" s="31">
        <v>100</v>
      </c>
      <c r="M342" s="31">
        <v>770.18737999999996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218.2</v>
      </c>
      <c r="D343" s="36">
        <v>220.18333333333331</v>
      </c>
      <c r="E343" s="36">
        <v>215.51666666666662</v>
      </c>
      <c r="F343" s="36">
        <v>212.83333333333331</v>
      </c>
      <c r="G343" s="36">
        <v>208.16666666666663</v>
      </c>
      <c r="H343" s="36">
        <v>222.86666666666662</v>
      </c>
      <c r="I343" s="36">
        <v>227.5333333333333</v>
      </c>
      <c r="J343" s="36">
        <v>230.21666666666661</v>
      </c>
      <c r="K343" s="31">
        <v>224.85</v>
      </c>
      <c r="L343" s="31">
        <v>217.5</v>
      </c>
      <c r="M343" s="31">
        <v>24.084520000000001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249.45</v>
      </c>
      <c r="D344" s="36">
        <v>251.93333333333331</v>
      </c>
      <c r="E344" s="36">
        <v>245.71666666666664</v>
      </c>
      <c r="F344" s="36">
        <v>241.98333333333332</v>
      </c>
      <c r="G344" s="36">
        <v>235.76666666666665</v>
      </c>
      <c r="H344" s="36">
        <v>255.66666666666663</v>
      </c>
      <c r="I344" s="36">
        <v>261.88333333333327</v>
      </c>
      <c r="J344" s="36">
        <v>265.61666666666662</v>
      </c>
      <c r="K344" s="31">
        <v>258.14999999999998</v>
      </c>
      <c r="L344" s="31">
        <v>248.2</v>
      </c>
      <c r="M344" s="31">
        <v>101.23573</v>
      </c>
      <c r="N344" s="1"/>
      <c r="O344" s="1"/>
    </row>
    <row r="345" spans="1:15" ht="12.75" customHeight="1">
      <c r="A345" s="33">
        <v>335</v>
      </c>
      <c r="B345" s="53" t="s">
        <v>802</v>
      </c>
      <c r="C345" s="31">
        <v>59.25</v>
      </c>
      <c r="D345" s="36">
        <v>59.833333333333336</v>
      </c>
      <c r="E345" s="36">
        <v>58.466666666666669</v>
      </c>
      <c r="F345" s="36">
        <v>57.68333333333333</v>
      </c>
      <c r="G345" s="36">
        <v>56.316666666666663</v>
      </c>
      <c r="H345" s="36">
        <v>60.616666666666674</v>
      </c>
      <c r="I345" s="36">
        <v>61.983333333333334</v>
      </c>
      <c r="J345" s="36">
        <v>62.76666666666668</v>
      </c>
      <c r="K345" s="31">
        <v>61.2</v>
      </c>
      <c r="L345" s="31">
        <v>59.05</v>
      </c>
      <c r="M345" s="31">
        <v>91.860280000000003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359.7</v>
      </c>
      <c r="D346" s="36">
        <v>360.55</v>
      </c>
      <c r="E346" s="36">
        <v>356.3</v>
      </c>
      <c r="F346" s="36">
        <v>352.9</v>
      </c>
      <c r="G346" s="36">
        <v>348.65</v>
      </c>
      <c r="H346" s="36">
        <v>363.95000000000005</v>
      </c>
      <c r="I346" s="36">
        <v>368.20000000000005</v>
      </c>
      <c r="J346" s="36">
        <v>371.60000000000008</v>
      </c>
      <c r="K346" s="31">
        <v>364.8</v>
      </c>
      <c r="L346" s="31">
        <v>357.15</v>
      </c>
      <c r="M346" s="31">
        <v>144.25073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1167.5</v>
      </c>
      <c r="D347" s="36">
        <v>1156.5833333333333</v>
      </c>
      <c r="E347" s="36">
        <v>1131.9166666666665</v>
      </c>
      <c r="F347" s="36">
        <v>1096.3333333333333</v>
      </c>
      <c r="G347" s="36">
        <v>1071.6666666666665</v>
      </c>
      <c r="H347" s="36">
        <v>1192.1666666666665</v>
      </c>
      <c r="I347" s="36">
        <v>1216.833333333333</v>
      </c>
      <c r="J347" s="36">
        <v>1252.4166666666665</v>
      </c>
      <c r="K347" s="31">
        <v>1181.25</v>
      </c>
      <c r="L347" s="31">
        <v>1121</v>
      </c>
      <c r="M347" s="31">
        <v>7.1899100000000002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189.5</v>
      </c>
      <c r="D348" s="36">
        <v>191.29999999999998</v>
      </c>
      <c r="E348" s="36">
        <v>186.89999999999998</v>
      </c>
      <c r="F348" s="36">
        <v>184.29999999999998</v>
      </c>
      <c r="G348" s="36">
        <v>179.89999999999998</v>
      </c>
      <c r="H348" s="36">
        <v>193.89999999999998</v>
      </c>
      <c r="I348" s="36">
        <v>198.3</v>
      </c>
      <c r="J348" s="36">
        <v>200.89999999999998</v>
      </c>
      <c r="K348" s="31">
        <v>195.7</v>
      </c>
      <c r="L348" s="31">
        <v>188.7</v>
      </c>
      <c r="M348" s="31">
        <v>224.99126999999999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3231.2</v>
      </c>
      <c r="D349" s="36">
        <v>3252.6666666666665</v>
      </c>
      <c r="E349" s="36">
        <v>3190.583333333333</v>
      </c>
      <c r="F349" s="36">
        <v>3149.9666666666667</v>
      </c>
      <c r="G349" s="36">
        <v>3087.8833333333332</v>
      </c>
      <c r="H349" s="36">
        <v>3293.2833333333328</v>
      </c>
      <c r="I349" s="36">
        <v>3355.3666666666659</v>
      </c>
      <c r="J349" s="36">
        <v>3395.9833333333327</v>
      </c>
      <c r="K349" s="31">
        <v>3314.75</v>
      </c>
      <c r="L349" s="31">
        <v>3212.05</v>
      </c>
      <c r="M349" s="31">
        <v>1.7996399999999999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2404.8000000000002</v>
      </c>
      <c r="D350" s="36">
        <v>2426.15</v>
      </c>
      <c r="E350" s="36">
        <v>2379.2000000000003</v>
      </c>
      <c r="F350" s="36">
        <v>2353.6000000000004</v>
      </c>
      <c r="G350" s="36">
        <v>2306.6500000000005</v>
      </c>
      <c r="H350" s="36">
        <v>2451.75</v>
      </c>
      <c r="I350" s="36">
        <v>2498.6999999999998</v>
      </c>
      <c r="J350" s="36">
        <v>2524.2999999999997</v>
      </c>
      <c r="K350" s="31">
        <v>2473.1</v>
      </c>
      <c r="L350" s="31">
        <v>2400.5500000000002</v>
      </c>
      <c r="M350" s="31">
        <v>12.742139999999999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80.95</v>
      </c>
      <c r="D351" s="36">
        <v>80.13333333333334</v>
      </c>
      <c r="E351" s="36">
        <v>78.616666666666674</v>
      </c>
      <c r="F351" s="36">
        <v>76.283333333333331</v>
      </c>
      <c r="G351" s="36">
        <v>74.766666666666666</v>
      </c>
      <c r="H351" s="36">
        <v>82.466666666666683</v>
      </c>
      <c r="I351" s="36">
        <v>83.983333333333363</v>
      </c>
      <c r="J351" s="36">
        <v>86.316666666666691</v>
      </c>
      <c r="K351" s="31">
        <v>81.650000000000006</v>
      </c>
      <c r="L351" s="31">
        <v>77.8</v>
      </c>
      <c r="M351" s="31">
        <v>14.35252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600.9</v>
      </c>
      <c r="D352" s="36">
        <v>604.98333333333335</v>
      </c>
      <c r="E352" s="36">
        <v>593.9666666666667</v>
      </c>
      <c r="F352" s="36">
        <v>587.0333333333333</v>
      </c>
      <c r="G352" s="36">
        <v>576.01666666666665</v>
      </c>
      <c r="H352" s="36">
        <v>611.91666666666674</v>
      </c>
      <c r="I352" s="36">
        <v>622.93333333333339</v>
      </c>
      <c r="J352" s="36">
        <v>629.86666666666679</v>
      </c>
      <c r="K352" s="31">
        <v>616</v>
      </c>
      <c r="L352" s="31">
        <v>598.04999999999995</v>
      </c>
      <c r="M352" s="31">
        <v>4.2206700000000001</v>
      </c>
      <c r="N352" s="1"/>
      <c r="O352" s="1"/>
    </row>
    <row r="353" spans="1:15" ht="12.75" customHeight="1">
      <c r="A353" s="33">
        <v>343</v>
      </c>
      <c r="B353" s="53" t="s">
        <v>1042</v>
      </c>
      <c r="C353" s="31">
        <v>4807.3500000000004</v>
      </c>
      <c r="D353" s="36">
        <v>4873.7666666666664</v>
      </c>
      <c r="E353" s="36">
        <v>4727.583333333333</v>
      </c>
      <c r="F353" s="36">
        <v>4647.8166666666666</v>
      </c>
      <c r="G353" s="36">
        <v>4501.6333333333332</v>
      </c>
      <c r="H353" s="36">
        <v>4953.5333333333328</v>
      </c>
      <c r="I353" s="36">
        <v>5099.7166666666672</v>
      </c>
      <c r="J353" s="36">
        <v>5179.4833333333327</v>
      </c>
      <c r="K353" s="31">
        <v>5019.95</v>
      </c>
      <c r="L353" s="31">
        <v>4794</v>
      </c>
      <c r="M353" s="31">
        <v>0.67693999999999999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310.89999999999998</v>
      </c>
      <c r="D354" s="36">
        <v>312.68333333333334</v>
      </c>
      <c r="E354" s="36">
        <v>308.2166666666667</v>
      </c>
      <c r="F354" s="36">
        <v>305.53333333333336</v>
      </c>
      <c r="G354" s="36">
        <v>301.06666666666672</v>
      </c>
      <c r="H354" s="36">
        <v>315.36666666666667</v>
      </c>
      <c r="I354" s="36">
        <v>319.83333333333326</v>
      </c>
      <c r="J354" s="36">
        <v>322.51666666666665</v>
      </c>
      <c r="K354" s="31">
        <v>317.14999999999998</v>
      </c>
      <c r="L354" s="31">
        <v>310</v>
      </c>
      <c r="M354" s="31">
        <v>0.89590999999999998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1810.45</v>
      </c>
      <c r="D355" s="36">
        <v>1816.3333333333333</v>
      </c>
      <c r="E355" s="36">
        <v>1783.8666666666666</v>
      </c>
      <c r="F355" s="36">
        <v>1757.2833333333333</v>
      </c>
      <c r="G355" s="36">
        <v>1724.8166666666666</v>
      </c>
      <c r="H355" s="36">
        <v>1842.9166666666665</v>
      </c>
      <c r="I355" s="36">
        <v>1875.3833333333332</v>
      </c>
      <c r="J355" s="36">
        <v>1901.9666666666665</v>
      </c>
      <c r="K355" s="31">
        <v>1848.8</v>
      </c>
      <c r="L355" s="31">
        <v>1789.75</v>
      </c>
      <c r="M355" s="31">
        <v>6.0675499999999998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266.7</v>
      </c>
      <c r="D356" s="36">
        <v>268.93333333333334</v>
      </c>
      <c r="E356" s="36">
        <v>262.76666666666665</v>
      </c>
      <c r="F356" s="36">
        <v>258.83333333333331</v>
      </c>
      <c r="G356" s="36">
        <v>252.66666666666663</v>
      </c>
      <c r="H356" s="36">
        <v>272.86666666666667</v>
      </c>
      <c r="I356" s="36">
        <v>279.0333333333333</v>
      </c>
      <c r="J356" s="36">
        <v>282.9666666666667</v>
      </c>
      <c r="K356" s="31">
        <v>275.10000000000002</v>
      </c>
      <c r="L356" s="31">
        <v>265</v>
      </c>
      <c r="M356" s="31">
        <v>153.90964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629.1</v>
      </c>
      <c r="D357" s="36">
        <v>632.85</v>
      </c>
      <c r="E357" s="36">
        <v>621.90000000000009</v>
      </c>
      <c r="F357" s="36">
        <v>614.70000000000005</v>
      </c>
      <c r="G357" s="36">
        <v>603.75000000000011</v>
      </c>
      <c r="H357" s="36">
        <v>640.05000000000007</v>
      </c>
      <c r="I357" s="36">
        <v>651.00000000000011</v>
      </c>
      <c r="J357" s="36">
        <v>658.2</v>
      </c>
      <c r="K357" s="31">
        <v>643.79999999999995</v>
      </c>
      <c r="L357" s="31">
        <v>625.65</v>
      </c>
      <c r="M357" s="31">
        <v>19.319890000000001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1757.7</v>
      </c>
      <c r="D358" s="36">
        <v>1771.3333333333333</v>
      </c>
      <c r="E358" s="36">
        <v>1736.3666666666666</v>
      </c>
      <c r="F358" s="36">
        <v>1715.0333333333333</v>
      </c>
      <c r="G358" s="36">
        <v>1680.0666666666666</v>
      </c>
      <c r="H358" s="36">
        <v>1792.6666666666665</v>
      </c>
      <c r="I358" s="36">
        <v>1827.6333333333332</v>
      </c>
      <c r="J358" s="36">
        <v>1848.9666666666665</v>
      </c>
      <c r="K358" s="31">
        <v>1806.3</v>
      </c>
      <c r="L358" s="31">
        <v>1750</v>
      </c>
      <c r="M358" s="31">
        <v>4.2512999999999996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377.4</v>
      </c>
      <c r="D359" s="36">
        <v>377.39999999999992</v>
      </c>
      <c r="E359" s="36">
        <v>377.39999999999986</v>
      </c>
      <c r="F359" s="36">
        <v>377.39999999999992</v>
      </c>
      <c r="G359" s="36">
        <v>377.39999999999986</v>
      </c>
      <c r="H359" s="36">
        <v>377.39999999999986</v>
      </c>
      <c r="I359" s="36">
        <v>377.4</v>
      </c>
      <c r="J359" s="36">
        <v>377.39999999999986</v>
      </c>
      <c r="K359" s="31">
        <v>377.4</v>
      </c>
      <c r="L359" s="31">
        <v>377.4</v>
      </c>
      <c r="M359" s="31">
        <v>16.56287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7421.45</v>
      </c>
      <c r="D360" s="36">
        <v>7456.3</v>
      </c>
      <c r="E360" s="36">
        <v>7347.1500000000005</v>
      </c>
      <c r="F360" s="36">
        <v>7272.85</v>
      </c>
      <c r="G360" s="36">
        <v>7163.7000000000007</v>
      </c>
      <c r="H360" s="36">
        <v>7530.6</v>
      </c>
      <c r="I360" s="36">
        <v>7639.75</v>
      </c>
      <c r="J360" s="36">
        <v>7714.05</v>
      </c>
      <c r="K360" s="31">
        <v>7565.45</v>
      </c>
      <c r="L360" s="31">
        <v>7382</v>
      </c>
      <c r="M360" s="31">
        <v>2.1884600000000001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1190</v>
      </c>
      <c r="D361" s="36">
        <v>1194.6666666666667</v>
      </c>
      <c r="E361" s="36">
        <v>1169.7333333333336</v>
      </c>
      <c r="F361" s="36">
        <v>1149.4666666666669</v>
      </c>
      <c r="G361" s="36">
        <v>1124.5333333333338</v>
      </c>
      <c r="H361" s="36">
        <v>1214.9333333333334</v>
      </c>
      <c r="I361" s="36">
        <v>1239.8666666666663</v>
      </c>
      <c r="J361" s="36">
        <v>1260.1333333333332</v>
      </c>
      <c r="K361" s="31">
        <v>1219.5999999999999</v>
      </c>
      <c r="L361" s="31">
        <v>1174.4000000000001</v>
      </c>
      <c r="M361" s="31">
        <v>32.22504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238.2</v>
      </c>
      <c r="D362" s="36">
        <v>239.45000000000002</v>
      </c>
      <c r="E362" s="36">
        <v>234.10000000000002</v>
      </c>
      <c r="F362" s="36">
        <v>230</v>
      </c>
      <c r="G362" s="36">
        <v>224.65</v>
      </c>
      <c r="H362" s="36">
        <v>243.55000000000004</v>
      </c>
      <c r="I362" s="36">
        <v>248.9</v>
      </c>
      <c r="J362" s="36">
        <v>253.00000000000006</v>
      </c>
      <c r="K362" s="31">
        <v>244.8</v>
      </c>
      <c r="L362" s="31">
        <v>235.35</v>
      </c>
      <c r="M362" s="31">
        <v>14.675509999999999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3557.25</v>
      </c>
      <c r="D363" s="36">
        <v>3554.25</v>
      </c>
      <c r="E363" s="36">
        <v>3530</v>
      </c>
      <c r="F363" s="36">
        <v>3502.75</v>
      </c>
      <c r="G363" s="36">
        <v>3478.5</v>
      </c>
      <c r="H363" s="36">
        <v>3581.5</v>
      </c>
      <c r="I363" s="36">
        <v>3605.75</v>
      </c>
      <c r="J363" s="36">
        <v>3633</v>
      </c>
      <c r="K363" s="31">
        <v>3578.5</v>
      </c>
      <c r="L363" s="31">
        <v>3527</v>
      </c>
      <c r="M363" s="31">
        <v>2.2220300000000002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745.4</v>
      </c>
      <c r="D364" s="36">
        <v>740.11666666666667</v>
      </c>
      <c r="E364" s="36">
        <v>731.5333333333333</v>
      </c>
      <c r="F364" s="36">
        <v>717.66666666666663</v>
      </c>
      <c r="G364" s="36">
        <v>709.08333333333326</v>
      </c>
      <c r="H364" s="36">
        <v>753.98333333333335</v>
      </c>
      <c r="I364" s="36">
        <v>762.56666666666661</v>
      </c>
      <c r="J364" s="36">
        <v>776.43333333333339</v>
      </c>
      <c r="K364" s="31">
        <v>748.7</v>
      </c>
      <c r="L364" s="31">
        <v>726.25</v>
      </c>
      <c r="M364" s="31">
        <v>15.26371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513.65</v>
      </c>
      <c r="D365" s="36">
        <v>519.83333333333337</v>
      </c>
      <c r="E365" s="36">
        <v>503.76666666666677</v>
      </c>
      <c r="F365" s="36">
        <v>493.88333333333338</v>
      </c>
      <c r="G365" s="36">
        <v>477.81666666666678</v>
      </c>
      <c r="H365" s="36">
        <v>529.7166666666667</v>
      </c>
      <c r="I365" s="36">
        <v>545.7833333333333</v>
      </c>
      <c r="J365" s="36">
        <v>555.66666666666674</v>
      </c>
      <c r="K365" s="31">
        <v>535.9</v>
      </c>
      <c r="L365" s="31">
        <v>509.95</v>
      </c>
      <c r="M365" s="31">
        <v>12.1174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1312.75</v>
      </c>
      <c r="D366" s="36">
        <v>1316.7166666666665</v>
      </c>
      <c r="E366" s="36">
        <v>1298.333333333333</v>
      </c>
      <c r="F366" s="36">
        <v>1283.9166666666665</v>
      </c>
      <c r="G366" s="36">
        <v>1265.5333333333331</v>
      </c>
      <c r="H366" s="36">
        <v>1331.133333333333</v>
      </c>
      <c r="I366" s="36">
        <v>1349.5166666666667</v>
      </c>
      <c r="J366" s="36">
        <v>1363.9333333333329</v>
      </c>
      <c r="K366" s="31">
        <v>1335.1</v>
      </c>
      <c r="L366" s="31">
        <v>1302.3</v>
      </c>
      <c r="M366" s="31">
        <v>5.5073499999999997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37964.75</v>
      </c>
      <c r="D367" s="36">
        <v>37561.566666666666</v>
      </c>
      <c r="E367" s="36">
        <v>36679.183333333334</v>
      </c>
      <c r="F367" s="36">
        <v>35393.616666666669</v>
      </c>
      <c r="G367" s="36">
        <v>34511.233333333337</v>
      </c>
      <c r="H367" s="36">
        <v>38847.133333333331</v>
      </c>
      <c r="I367" s="36">
        <v>39729.516666666663</v>
      </c>
      <c r="J367" s="36">
        <v>41015.083333333328</v>
      </c>
      <c r="K367" s="31">
        <v>38443.949999999997</v>
      </c>
      <c r="L367" s="31">
        <v>36276</v>
      </c>
      <c r="M367" s="31">
        <v>0.64766999999999997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1433.05</v>
      </c>
      <c r="D368" s="36">
        <v>1438.0833333333333</v>
      </c>
      <c r="E368" s="36">
        <v>1417.1666666666665</v>
      </c>
      <c r="F368" s="36">
        <v>1401.2833333333333</v>
      </c>
      <c r="G368" s="36">
        <v>1380.3666666666666</v>
      </c>
      <c r="H368" s="36">
        <v>1453.9666666666665</v>
      </c>
      <c r="I368" s="36">
        <v>1474.883333333333</v>
      </c>
      <c r="J368" s="36">
        <v>1490.7666666666664</v>
      </c>
      <c r="K368" s="31">
        <v>1459</v>
      </c>
      <c r="L368" s="31">
        <v>1422.2</v>
      </c>
      <c r="M368" s="31">
        <v>3.1423800000000002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3517.05</v>
      </c>
      <c r="D369" s="36">
        <v>3552.7166666666667</v>
      </c>
      <c r="E369" s="36">
        <v>3465.4333333333334</v>
      </c>
      <c r="F369" s="36">
        <v>3413.8166666666666</v>
      </c>
      <c r="G369" s="36">
        <v>3326.5333333333333</v>
      </c>
      <c r="H369" s="36">
        <v>3604.3333333333335</v>
      </c>
      <c r="I369" s="36">
        <v>3691.6166666666672</v>
      </c>
      <c r="J369" s="36">
        <v>3743.2333333333336</v>
      </c>
      <c r="K369" s="31">
        <v>3640</v>
      </c>
      <c r="L369" s="31">
        <v>3501.1</v>
      </c>
      <c r="M369" s="31">
        <v>3.9408599999999998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293.85000000000002</v>
      </c>
      <c r="D370" s="36">
        <v>295.18333333333334</v>
      </c>
      <c r="E370" s="36">
        <v>291.26666666666665</v>
      </c>
      <c r="F370" s="36">
        <v>288.68333333333334</v>
      </c>
      <c r="G370" s="36">
        <v>284.76666666666665</v>
      </c>
      <c r="H370" s="36">
        <v>297.76666666666665</v>
      </c>
      <c r="I370" s="36">
        <v>301.68333333333328</v>
      </c>
      <c r="J370" s="36">
        <v>304.26666666666665</v>
      </c>
      <c r="K370" s="31">
        <v>299.10000000000002</v>
      </c>
      <c r="L370" s="31">
        <v>292.60000000000002</v>
      </c>
      <c r="M370" s="31">
        <v>36.747540000000001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3068.15</v>
      </c>
      <c r="D371" s="36">
        <v>3076.75</v>
      </c>
      <c r="E371" s="36">
        <v>3008.5</v>
      </c>
      <c r="F371" s="36">
        <v>2948.85</v>
      </c>
      <c r="G371" s="36">
        <v>2880.6</v>
      </c>
      <c r="H371" s="36">
        <v>3136.4</v>
      </c>
      <c r="I371" s="36">
        <v>3204.65</v>
      </c>
      <c r="J371" s="36">
        <v>3264.3</v>
      </c>
      <c r="K371" s="31">
        <v>3145</v>
      </c>
      <c r="L371" s="31">
        <v>3017.1</v>
      </c>
      <c r="M371" s="31">
        <v>9.1148199999999999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2998.8</v>
      </c>
      <c r="D372" s="36">
        <v>3009.5666666666671</v>
      </c>
      <c r="E372" s="36">
        <v>2974.233333333334</v>
      </c>
      <c r="F372" s="36">
        <v>2949.666666666667</v>
      </c>
      <c r="G372" s="36">
        <v>2914.3333333333339</v>
      </c>
      <c r="H372" s="36">
        <v>3034.1333333333341</v>
      </c>
      <c r="I372" s="36">
        <v>3069.4666666666672</v>
      </c>
      <c r="J372" s="36">
        <v>3094.0333333333342</v>
      </c>
      <c r="K372" s="31">
        <v>3044.9</v>
      </c>
      <c r="L372" s="31">
        <v>2985</v>
      </c>
      <c r="M372" s="31">
        <v>4.2431099999999997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800</v>
      </c>
      <c r="D373" s="36">
        <v>809.43333333333339</v>
      </c>
      <c r="E373" s="36">
        <v>787.61666666666679</v>
      </c>
      <c r="F373" s="36">
        <v>775.23333333333335</v>
      </c>
      <c r="G373" s="36">
        <v>753.41666666666674</v>
      </c>
      <c r="H373" s="36">
        <v>821.81666666666683</v>
      </c>
      <c r="I373" s="36">
        <v>843.63333333333344</v>
      </c>
      <c r="J373" s="36">
        <v>856.01666666666688</v>
      </c>
      <c r="K373" s="31">
        <v>831.25</v>
      </c>
      <c r="L373" s="31">
        <v>797.05</v>
      </c>
      <c r="M373" s="31">
        <v>27.783909999999999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145.69999999999999</v>
      </c>
      <c r="D374" s="36">
        <v>147.1</v>
      </c>
      <c r="E374" s="36">
        <v>143.79999999999998</v>
      </c>
      <c r="F374" s="36">
        <v>141.89999999999998</v>
      </c>
      <c r="G374" s="36">
        <v>138.59999999999997</v>
      </c>
      <c r="H374" s="36">
        <v>149</v>
      </c>
      <c r="I374" s="36">
        <v>152.30000000000001</v>
      </c>
      <c r="J374" s="36">
        <v>154.20000000000002</v>
      </c>
      <c r="K374" s="31">
        <v>150.4</v>
      </c>
      <c r="L374" s="31">
        <v>145.19999999999999</v>
      </c>
      <c r="M374" s="31">
        <v>19.91282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1778.35</v>
      </c>
      <c r="D375" s="36">
        <v>1822.3166666666666</v>
      </c>
      <c r="E375" s="36">
        <v>1719.0333333333333</v>
      </c>
      <c r="F375" s="36">
        <v>1659.7166666666667</v>
      </c>
      <c r="G375" s="36">
        <v>1556.4333333333334</v>
      </c>
      <c r="H375" s="36">
        <v>1881.6333333333332</v>
      </c>
      <c r="I375" s="36">
        <v>1984.9166666666665</v>
      </c>
      <c r="J375" s="36">
        <v>2044.2333333333331</v>
      </c>
      <c r="K375" s="31">
        <v>1925.6</v>
      </c>
      <c r="L375" s="31">
        <v>1763</v>
      </c>
      <c r="M375" s="31">
        <v>4.7973999999999997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6714.1</v>
      </c>
      <c r="D376" s="36">
        <v>6726.3666666666659</v>
      </c>
      <c r="E376" s="36">
        <v>6685.7333333333318</v>
      </c>
      <c r="F376" s="36">
        <v>6657.3666666666659</v>
      </c>
      <c r="G376" s="36">
        <v>6616.7333333333318</v>
      </c>
      <c r="H376" s="36">
        <v>6754.7333333333318</v>
      </c>
      <c r="I376" s="36">
        <v>6795.366666666665</v>
      </c>
      <c r="J376" s="36">
        <v>6823.7333333333318</v>
      </c>
      <c r="K376" s="31">
        <v>6767</v>
      </c>
      <c r="L376" s="31">
        <v>6698</v>
      </c>
      <c r="M376" s="31">
        <v>2.3238500000000002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448.55</v>
      </c>
      <c r="D377" s="36">
        <v>447.09999999999997</v>
      </c>
      <c r="E377" s="36">
        <v>442.49999999999994</v>
      </c>
      <c r="F377" s="36">
        <v>436.45</v>
      </c>
      <c r="G377" s="36">
        <v>431.84999999999997</v>
      </c>
      <c r="H377" s="36">
        <v>453.14999999999992</v>
      </c>
      <c r="I377" s="36">
        <v>457.74999999999994</v>
      </c>
      <c r="J377" s="36">
        <v>463.7999999999999</v>
      </c>
      <c r="K377" s="31">
        <v>451.7</v>
      </c>
      <c r="L377" s="31">
        <v>441.05</v>
      </c>
      <c r="M377" s="31">
        <v>5.9147800000000004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500.45</v>
      </c>
      <c r="D378" s="36">
        <v>504.5</v>
      </c>
      <c r="E378" s="36">
        <v>493</v>
      </c>
      <c r="F378" s="36">
        <v>485.55</v>
      </c>
      <c r="G378" s="36">
        <v>474.05</v>
      </c>
      <c r="H378" s="36">
        <v>511.95</v>
      </c>
      <c r="I378" s="36">
        <v>523.45000000000005</v>
      </c>
      <c r="J378" s="36">
        <v>530.9</v>
      </c>
      <c r="K378" s="31">
        <v>516</v>
      </c>
      <c r="L378" s="31">
        <v>497.05</v>
      </c>
      <c r="M378" s="31">
        <v>142.91676000000001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306.7</v>
      </c>
      <c r="D379" s="36">
        <v>309.38333333333327</v>
      </c>
      <c r="E379" s="36">
        <v>301.11666666666656</v>
      </c>
      <c r="F379" s="36">
        <v>295.5333333333333</v>
      </c>
      <c r="G379" s="36">
        <v>287.26666666666659</v>
      </c>
      <c r="H379" s="36">
        <v>314.96666666666653</v>
      </c>
      <c r="I379" s="36">
        <v>323.23333333333329</v>
      </c>
      <c r="J379" s="36">
        <v>328.81666666666649</v>
      </c>
      <c r="K379" s="31">
        <v>317.64999999999998</v>
      </c>
      <c r="L379" s="31">
        <v>303.8</v>
      </c>
      <c r="M379" s="31">
        <v>227.68893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500.95</v>
      </c>
      <c r="D380" s="36">
        <v>504.68333333333334</v>
      </c>
      <c r="E380" s="36">
        <v>494.31666666666672</v>
      </c>
      <c r="F380" s="36">
        <v>487.68333333333339</v>
      </c>
      <c r="G380" s="36">
        <v>477.31666666666678</v>
      </c>
      <c r="H380" s="36">
        <v>511.31666666666666</v>
      </c>
      <c r="I380" s="36">
        <v>521.68333333333339</v>
      </c>
      <c r="J380" s="36">
        <v>528.31666666666661</v>
      </c>
      <c r="K380" s="31">
        <v>515.04999999999995</v>
      </c>
      <c r="L380" s="31">
        <v>498.05</v>
      </c>
      <c r="M380" s="31">
        <v>4.6349600000000004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1538.25</v>
      </c>
      <c r="D381" s="36">
        <v>1532.2</v>
      </c>
      <c r="E381" s="36">
        <v>1512.4</v>
      </c>
      <c r="F381" s="36">
        <v>1486.55</v>
      </c>
      <c r="G381" s="36">
        <v>1466.75</v>
      </c>
      <c r="H381" s="36">
        <v>1558.0500000000002</v>
      </c>
      <c r="I381" s="36">
        <v>1577.85</v>
      </c>
      <c r="J381" s="36">
        <v>1603.7000000000003</v>
      </c>
      <c r="K381" s="31">
        <v>1552</v>
      </c>
      <c r="L381" s="31">
        <v>1506.35</v>
      </c>
      <c r="M381" s="31">
        <v>9.4130599999999998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610.45000000000005</v>
      </c>
      <c r="D382" s="36">
        <v>615.2833333333333</v>
      </c>
      <c r="E382" s="36">
        <v>603.16666666666663</v>
      </c>
      <c r="F382" s="36">
        <v>595.88333333333333</v>
      </c>
      <c r="G382" s="36">
        <v>583.76666666666665</v>
      </c>
      <c r="H382" s="36">
        <v>622.56666666666661</v>
      </c>
      <c r="I382" s="36">
        <v>634.68333333333339</v>
      </c>
      <c r="J382" s="36">
        <v>641.96666666666658</v>
      </c>
      <c r="K382" s="31">
        <v>627.4</v>
      </c>
      <c r="L382" s="31">
        <v>608</v>
      </c>
      <c r="M382" s="31">
        <v>0.94559000000000004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152.35</v>
      </c>
      <c r="D383" s="36">
        <v>152.03333333333333</v>
      </c>
      <c r="E383" s="36">
        <v>149.71666666666667</v>
      </c>
      <c r="F383" s="36">
        <v>147.08333333333334</v>
      </c>
      <c r="G383" s="36">
        <v>144.76666666666668</v>
      </c>
      <c r="H383" s="36">
        <v>154.66666666666666</v>
      </c>
      <c r="I383" s="36">
        <v>156.98333333333332</v>
      </c>
      <c r="J383" s="36">
        <v>159.61666666666665</v>
      </c>
      <c r="K383" s="31">
        <v>154.35</v>
      </c>
      <c r="L383" s="31">
        <v>149.4</v>
      </c>
      <c r="M383" s="31">
        <v>2.0938500000000002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15801.8</v>
      </c>
      <c r="D384" s="36">
        <v>15816.266666666668</v>
      </c>
      <c r="E384" s="36">
        <v>15638.583333333336</v>
      </c>
      <c r="F384" s="36">
        <v>15475.366666666667</v>
      </c>
      <c r="G384" s="36">
        <v>15297.683333333334</v>
      </c>
      <c r="H384" s="36">
        <v>15979.483333333337</v>
      </c>
      <c r="I384" s="36">
        <v>16157.166666666668</v>
      </c>
      <c r="J384" s="36">
        <v>16320.383333333339</v>
      </c>
      <c r="K384" s="31">
        <v>15993.95</v>
      </c>
      <c r="L384" s="31">
        <v>15653.05</v>
      </c>
      <c r="M384" s="31">
        <v>2.734E-2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127.45</v>
      </c>
      <c r="D385" s="36">
        <v>128.15</v>
      </c>
      <c r="E385" s="36">
        <v>126.30000000000001</v>
      </c>
      <c r="F385" s="36">
        <v>125.15</v>
      </c>
      <c r="G385" s="36">
        <v>123.30000000000001</v>
      </c>
      <c r="H385" s="36">
        <v>129.30000000000001</v>
      </c>
      <c r="I385" s="36">
        <v>131.14999999999998</v>
      </c>
      <c r="J385" s="36">
        <v>132.30000000000001</v>
      </c>
      <c r="K385" s="31">
        <v>130</v>
      </c>
      <c r="L385" s="31">
        <v>127</v>
      </c>
      <c r="M385" s="31">
        <v>269.85052000000002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571.29999999999995</v>
      </c>
      <c r="D386" s="36">
        <v>578.05000000000007</v>
      </c>
      <c r="E386" s="36">
        <v>558.60000000000014</v>
      </c>
      <c r="F386" s="36">
        <v>545.90000000000009</v>
      </c>
      <c r="G386" s="36">
        <v>526.45000000000016</v>
      </c>
      <c r="H386" s="36">
        <v>590.75000000000011</v>
      </c>
      <c r="I386" s="36">
        <v>610.20000000000016</v>
      </c>
      <c r="J386" s="36">
        <v>622.90000000000009</v>
      </c>
      <c r="K386" s="31">
        <v>597.5</v>
      </c>
      <c r="L386" s="31">
        <v>565.35</v>
      </c>
      <c r="M386" s="31">
        <v>2.1139399999999999</v>
      </c>
      <c r="N386" s="1"/>
      <c r="O386" s="1"/>
    </row>
    <row r="387" spans="1:15" ht="12.75" customHeight="1">
      <c r="A387" s="33">
        <v>377</v>
      </c>
      <c r="B387" s="53" t="s">
        <v>1043</v>
      </c>
      <c r="C387" s="31">
        <v>1727.4</v>
      </c>
      <c r="D387" s="36">
        <v>1751.1333333333332</v>
      </c>
      <c r="E387" s="36">
        <v>1682.2666666666664</v>
      </c>
      <c r="F387" s="36">
        <v>1637.1333333333332</v>
      </c>
      <c r="G387" s="36">
        <v>1568.2666666666664</v>
      </c>
      <c r="H387" s="36">
        <v>1796.2666666666664</v>
      </c>
      <c r="I387" s="36">
        <v>1865.1333333333332</v>
      </c>
      <c r="J387" s="36">
        <v>1910.2666666666664</v>
      </c>
      <c r="K387" s="31">
        <v>1820</v>
      </c>
      <c r="L387" s="31">
        <v>1706</v>
      </c>
      <c r="M387" s="31">
        <v>5.8113400000000004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242.5</v>
      </c>
      <c r="D388" s="36">
        <v>244.58333333333334</v>
      </c>
      <c r="E388" s="36">
        <v>239.36666666666667</v>
      </c>
      <c r="F388" s="36">
        <v>236.23333333333332</v>
      </c>
      <c r="G388" s="36">
        <v>231.01666666666665</v>
      </c>
      <c r="H388" s="36">
        <v>247.7166666666667</v>
      </c>
      <c r="I388" s="36">
        <v>252.93333333333334</v>
      </c>
      <c r="J388" s="36">
        <v>256.06666666666672</v>
      </c>
      <c r="K388" s="31">
        <v>249.8</v>
      </c>
      <c r="L388" s="31">
        <v>241.45</v>
      </c>
      <c r="M388" s="31">
        <v>35.410640000000001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547.75</v>
      </c>
      <c r="D389" s="36">
        <v>554.9666666666667</v>
      </c>
      <c r="E389" s="36">
        <v>537.78333333333342</v>
      </c>
      <c r="F389" s="36">
        <v>527.81666666666672</v>
      </c>
      <c r="G389" s="36">
        <v>510.63333333333344</v>
      </c>
      <c r="H389" s="36">
        <v>564.93333333333339</v>
      </c>
      <c r="I389" s="36">
        <v>582.11666666666679</v>
      </c>
      <c r="J389" s="36">
        <v>592.08333333333337</v>
      </c>
      <c r="K389" s="31">
        <v>572.15</v>
      </c>
      <c r="L389" s="31">
        <v>545</v>
      </c>
      <c r="M389" s="31">
        <v>115.82850999999999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736.35</v>
      </c>
      <c r="D390" s="36">
        <v>719.48333333333323</v>
      </c>
      <c r="E390" s="36">
        <v>683.41666666666652</v>
      </c>
      <c r="F390" s="36">
        <v>630.48333333333323</v>
      </c>
      <c r="G390" s="36">
        <v>594.41666666666652</v>
      </c>
      <c r="H390" s="36">
        <v>772.41666666666652</v>
      </c>
      <c r="I390" s="36">
        <v>808.48333333333335</v>
      </c>
      <c r="J390" s="36">
        <v>861.41666666666652</v>
      </c>
      <c r="K390" s="31">
        <v>755.55</v>
      </c>
      <c r="L390" s="31">
        <v>666.55</v>
      </c>
      <c r="M390" s="31">
        <v>42.65184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700.45</v>
      </c>
      <c r="D391" s="36">
        <v>704.9666666666667</v>
      </c>
      <c r="E391" s="36">
        <v>692.08333333333337</v>
      </c>
      <c r="F391" s="36">
        <v>683.7166666666667</v>
      </c>
      <c r="G391" s="36">
        <v>670.83333333333337</v>
      </c>
      <c r="H391" s="36">
        <v>713.33333333333337</v>
      </c>
      <c r="I391" s="36">
        <v>726.21666666666658</v>
      </c>
      <c r="J391" s="36">
        <v>734.58333333333337</v>
      </c>
      <c r="K391" s="31">
        <v>717.85</v>
      </c>
      <c r="L391" s="31">
        <v>696.6</v>
      </c>
      <c r="M391" s="31">
        <v>5.8448900000000004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1580</v>
      </c>
      <c r="D392" s="36">
        <v>1589.6000000000001</v>
      </c>
      <c r="E392" s="36">
        <v>1562.4000000000003</v>
      </c>
      <c r="F392" s="36">
        <v>1544.8000000000002</v>
      </c>
      <c r="G392" s="36">
        <v>1517.6000000000004</v>
      </c>
      <c r="H392" s="36">
        <v>1607.2000000000003</v>
      </c>
      <c r="I392" s="36">
        <v>1634.4</v>
      </c>
      <c r="J392" s="36">
        <v>1652.0000000000002</v>
      </c>
      <c r="K392" s="31">
        <v>1616.8</v>
      </c>
      <c r="L392" s="31">
        <v>1572</v>
      </c>
      <c r="M392" s="31">
        <v>1.1770700000000001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382.8</v>
      </c>
      <c r="D393" s="36">
        <v>380.5333333333333</v>
      </c>
      <c r="E393" s="36">
        <v>376.31666666666661</v>
      </c>
      <c r="F393" s="36">
        <v>369.83333333333331</v>
      </c>
      <c r="G393" s="36">
        <v>365.61666666666662</v>
      </c>
      <c r="H393" s="36">
        <v>387.01666666666659</v>
      </c>
      <c r="I393" s="36">
        <v>391.23333333333329</v>
      </c>
      <c r="J393" s="36">
        <v>397.71666666666658</v>
      </c>
      <c r="K393" s="31">
        <v>384.75</v>
      </c>
      <c r="L393" s="31">
        <v>374.05</v>
      </c>
      <c r="M393" s="31">
        <v>321.78654999999998</v>
      </c>
      <c r="N393" s="1"/>
      <c r="O393" s="1"/>
    </row>
    <row r="394" spans="1:15" ht="12.75" customHeight="1">
      <c r="A394" s="33">
        <v>384</v>
      </c>
      <c r="B394" s="53" t="s">
        <v>1044</v>
      </c>
      <c r="C394" s="31">
        <v>406.8</v>
      </c>
      <c r="D394" s="36">
        <v>410.58333333333331</v>
      </c>
      <c r="E394" s="36">
        <v>399.31666666666661</v>
      </c>
      <c r="F394" s="36">
        <v>391.83333333333331</v>
      </c>
      <c r="G394" s="36">
        <v>380.56666666666661</v>
      </c>
      <c r="H394" s="36">
        <v>418.06666666666661</v>
      </c>
      <c r="I394" s="36">
        <v>429.33333333333337</v>
      </c>
      <c r="J394" s="36">
        <v>436.81666666666661</v>
      </c>
      <c r="K394" s="31">
        <v>421.85</v>
      </c>
      <c r="L394" s="31">
        <v>403.1</v>
      </c>
      <c r="M394" s="31">
        <v>21.330410000000001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1230.95</v>
      </c>
      <c r="D395" s="36">
        <v>1237.3333333333335</v>
      </c>
      <c r="E395" s="36">
        <v>1213.7666666666669</v>
      </c>
      <c r="F395" s="36">
        <v>1196.5833333333335</v>
      </c>
      <c r="G395" s="36">
        <v>1173.0166666666669</v>
      </c>
      <c r="H395" s="36">
        <v>1254.5166666666669</v>
      </c>
      <c r="I395" s="36">
        <v>1278.0833333333335</v>
      </c>
      <c r="J395" s="36">
        <v>1295.2666666666669</v>
      </c>
      <c r="K395" s="31">
        <v>1260.9000000000001</v>
      </c>
      <c r="L395" s="31">
        <v>1220.1500000000001</v>
      </c>
      <c r="M395" s="31">
        <v>0.78386999999999996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299.35000000000002</v>
      </c>
      <c r="D396" s="36">
        <v>299.90000000000003</v>
      </c>
      <c r="E396" s="36">
        <v>296.45000000000005</v>
      </c>
      <c r="F396" s="36">
        <v>293.55</v>
      </c>
      <c r="G396" s="36">
        <v>290.10000000000002</v>
      </c>
      <c r="H396" s="36">
        <v>302.80000000000007</v>
      </c>
      <c r="I396" s="36">
        <v>306.25</v>
      </c>
      <c r="J396" s="36">
        <v>309.15000000000009</v>
      </c>
      <c r="K396" s="31">
        <v>303.35000000000002</v>
      </c>
      <c r="L396" s="31">
        <v>297</v>
      </c>
      <c r="M396" s="31">
        <v>2.74261</v>
      </c>
      <c r="N396" s="1"/>
      <c r="O396" s="1"/>
    </row>
    <row r="397" spans="1:15" ht="12.75" customHeight="1">
      <c r="A397" s="33">
        <v>387</v>
      </c>
      <c r="B397" s="53" t="s">
        <v>806</v>
      </c>
      <c r="C397" s="31">
        <v>670</v>
      </c>
      <c r="D397" s="36">
        <v>674.08333333333337</v>
      </c>
      <c r="E397" s="36">
        <v>664.16666666666674</v>
      </c>
      <c r="F397" s="36">
        <v>658.33333333333337</v>
      </c>
      <c r="G397" s="36">
        <v>648.41666666666674</v>
      </c>
      <c r="H397" s="36">
        <v>679.91666666666674</v>
      </c>
      <c r="I397" s="36">
        <v>689.83333333333348</v>
      </c>
      <c r="J397" s="36">
        <v>695.66666666666674</v>
      </c>
      <c r="K397" s="31">
        <v>684</v>
      </c>
      <c r="L397" s="31">
        <v>668.25</v>
      </c>
      <c r="M397" s="31">
        <v>5.7169400000000001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156.85</v>
      </c>
      <c r="D398" s="36">
        <v>157.48333333333332</v>
      </c>
      <c r="E398" s="36">
        <v>155.16666666666663</v>
      </c>
      <c r="F398" s="36">
        <v>153.48333333333332</v>
      </c>
      <c r="G398" s="36">
        <v>151.16666666666663</v>
      </c>
      <c r="H398" s="36">
        <v>159.16666666666663</v>
      </c>
      <c r="I398" s="36">
        <v>161.48333333333329</v>
      </c>
      <c r="J398" s="36">
        <v>163.16666666666663</v>
      </c>
      <c r="K398" s="31">
        <v>159.80000000000001</v>
      </c>
      <c r="L398" s="31">
        <v>155.80000000000001</v>
      </c>
      <c r="M398" s="31">
        <v>23.09815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3227.95</v>
      </c>
      <c r="D399" s="36">
        <v>3223</v>
      </c>
      <c r="E399" s="36">
        <v>3197.05</v>
      </c>
      <c r="F399" s="36">
        <v>3166.15</v>
      </c>
      <c r="G399" s="36">
        <v>3140.2000000000003</v>
      </c>
      <c r="H399" s="36">
        <v>3253.9</v>
      </c>
      <c r="I399" s="36">
        <v>3279.85</v>
      </c>
      <c r="J399" s="36">
        <v>3310.75</v>
      </c>
      <c r="K399" s="31">
        <v>3248.95</v>
      </c>
      <c r="L399" s="31">
        <v>3192.1</v>
      </c>
      <c r="M399" s="31">
        <v>0.10151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74.099999999999994</v>
      </c>
      <c r="D400" s="36">
        <v>75</v>
      </c>
      <c r="E400" s="36">
        <v>72.8</v>
      </c>
      <c r="F400" s="36">
        <v>71.5</v>
      </c>
      <c r="G400" s="36">
        <v>69.3</v>
      </c>
      <c r="H400" s="36">
        <v>76.3</v>
      </c>
      <c r="I400" s="36">
        <v>78.499999999999986</v>
      </c>
      <c r="J400" s="36">
        <v>79.8</v>
      </c>
      <c r="K400" s="31">
        <v>77.2</v>
      </c>
      <c r="L400" s="31">
        <v>73.7</v>
      </c>
      <c r="M400" s="31">
        <v>79.258960000000002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2173.6999999999998</v>
      </c>
      <c r="D401" s="36">
        <v>2178.0333333333333</v>
      </c>
      <c r="E401" s="36">
        <v>2158.9166666666665</v>
      </c>
      <c r="F401" s="36">
        <v>2144.1333333333332</v>
      </c>
      <c r="G401" s="36">
        <v>2125.0166666666664</v>
      </c>
      <c r="H401" s="36">
        <v>2192.8166666666666</v>
      </c>
      <c r="I401" s="36">
        <v>2211.9333333333334</v>
      </c>
      <c r="J401" s="36">
        <v>2226.7166666666667</v>
      </c>
      <c r="K401" s="31">
        <v>2197.15</v>
      </c>
      <c r="L401" s="31">
        <v>2163.25</v>
      </c>
      <c r="M401" s="31">
        <v>0.49812000000000001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197.25</v>
      </c>
      <c r="D402" s="36">
        <v>197.73333333333335</v>
      </c>
      <c r="E402" s="36">
        <v>195.81666666666669</v>
      </c>
      <c r="F402" s="36">
        <v>194.38333333333335</v>
      </c>
      <c r="G402" s="36">
        <v>192.4666666666667</v>
      </c>
      <c r="H402" s="36">
        <v>199.16666666666669</v>
      </c>
      <c r="I402" s="36">
        <v>201.08333333333331</v>
      </c>
      <c r="J402" s="36">
        <v>202.51666666666668</v>
      </c>
      <c r="K402" s="31">
        <v>199.65</v>
      </c>
      <c r="L402" s="31">
        <v>196.3</v>
      </c>
      <c r="M402" s="31">
        <v>13.79655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2849.7</v>
      </c>
      <c r="D403" s="36">
        <v>2856.9</v>
      </c>
      <c r="E403" s="36">
        <v>2833</v>
      </c>
      <c r="F403" s="36">
        <v>2816.2999999999997</v>
      </c>
      <c r="G403" s="36">
        <v>2792.3999999999996</v>
      </c>
      <c r="H403" s="36">
        <v>2873.6000000000004</v>
      </c>
      <c r="I403" s="36">
        <v>2897.5000000000009</v>
      </c>
      <c r="J403" s="36">
        <v>2914.2000000000007</v>
      </c>
      <c r="K403" s="31">
        <v>2880.8</v>
      </c>
      <c r="L403" s="31">
        <v>2840.2</v>
      </c>
      <c r="M403" s="31">
        <v>66.034289999999999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98.3</v>
      </c>
      <c r="D404" s="36">
        <v>98.766666666666652</v>
      </c>
      <c r="E404" s="36">
        <v>96.683333333333309</v>
      </c>
      <c r="F404" s="36">
        <v>95.066666666666663</v>
      </c>
      <c r="G404" s="36">
        <v>92.98333333333332</v>
      </c>
      <c r="H404" s="36">
        <v>100.3833333333333</v>
      </c>
      <c r="I404" s="36">
        <v>102.46666666666664</v>
      </c>
      <c r="J404" s="36">
        <v>104.08333333333329</v>
      </c>
      <c r="K404" s="31">
        <v>100.85</v>
      </c>
      <c r="L404" s="31">
        <v>97.15</v>
      </c>
      <c r="M404" s="31">
        <v>15.80606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1400.9</v>
      </c>
      <c r="D405" s="36">
        <v>1403.95</v>
      </c>
      <c r="E405" s="36">
        <v>1392.95</v>
      </c>
      <c r="F405" s="36">
        <v>1385</v>
      </c>
      <c r="G405" s="36">
        <v>1374</v>
      </c>
      <c r="H405" s="36">
        <v>1411.9</v>
      </c>
      <c r="I405" s="36">
        <v>1422.9</v>
      </c>
      <c r="J405" s="36">
        <v>1430.8500000000001</v>
      </c>
      <c r="K405" s="31">
        <v>1414.95</v>
      </c>
      <c r="L405" s="31">
        <v>1396</v>
      </c>
      <c r="M405" s="31">
        <v>0.4194</v>
      </c>
      <c r="N405" s="1"/>
      <c r="O405" s="1"/>
    </row>
    <row r="406" spans="1:15" ht="12.75" customHeight="1">
      <c r="A406" s="33">
        <v>396</v>
      </c>
      <c r="B406" s="53" t="s">
        <v>1045</v>
      </c>
      <c r="C406" s="31">
        <v>81.25</v>
      </c>
      <c r="D406" s="36">
        <v>81.583333333333329</v>
      </c>
      <c r="E406" s="36">
        <v>80.716666666666654</v>
      </c>
      <c r="F406" s="36">
        <v>80.183333333333323</v>
      </c>
      <c r="G406" s="36">
        <v>79.316666666666649</v>
      </c>
      <c r="H406" s="36">
        <v>82.11666666666666</v>
      </c>
      <c r="I406" s="36">
        <v>82.983333333333334</v>
      </c>
      <c r="J406" s="36">
        <v>83.516666666666666</v>
      </c>
      <c r="K406" s="31">
        <v>82.45</v>
      </c>
      <c r="L406" s="31">
        <v>81.05</v>
      </c>
      <c r="M406" s="31">
        <v>6.8653199999999996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694.05</v>
      </c>
      <c r="D407" s="36">
        <v>695.51666666666677</v>
      </c>
      <c r="E407" s="36">
        <v>688.53333333333353</v>
      </c>
      <c r="F407" s="36">
        <v>683.01666666666677</v>
      </c>
      <c r="G407" s="36">
        <v>676.03333333333353</v>
      </c>
      <c r="H407" s="36">
        <v>701.03333333333353</v>
      </c>
      <c r="I407" s="36">
        <v>708.01666666666688</v>
      </c>
      <c r="J407" s="36">
        <v>713.53333333333353</v>
      </c>
      <c r="K407" s="31">
        <v>702.5</v>
      </c>
      <c r="L407" s="31">
        <v>690</v>
      </c>
      <c r="M407" s="31">
        <v>18.210070000000002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1380.05</v>
      </c>
      <c r="D408" s="36">
        <v>1389.95</v>
      </c>
      <c r="E408" s="36">
        <v>1361.1000000000001</v>
      </c>
      <c r="F408" s="36">
        <v>1342.15</v>
      </c>
      <c r="G408" s="36">
        <v>1313.3000000000002</v>
      </c>
      <c r="H408" s="36">
        <v>1408.9</v>
      </c>
      <c r="I408" s="36">
        <v>1437.75</v>
      </c>
      <c r="J408" s="36">
        <v>1456.7</v>
      </c>
      <c r="K408" s="31">
        <v>1418.8</v>
      </c>
      <c r="L408" s="31">
        <v>1371</v>
      </c>
      <c r="M408" s="31">
        <v>20.97166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133.69999999999999</v>
      </c>
      <c r="D409" s="36">
        <v>133.93333333333331</v>
      </c>
      <c r="E409" s="36">
        <v>131.26666666666662</v>
      </c>
      <c r="F409" s="36">
        <v>128.83333333333331</v>
      </c>
      <c r="G409" s="36">
        <v>126.16666666666663</v>
      </c>
      <c r="H409" s="36">
        <v>136.36666666666662</v>
      </c>
      <c r="I409" s="36">
        <v>139.0333333333333</v>
      </c>
      <c r="J409" s="36">
        <v>141.46666666666661</v>
      </c>
      <c r="K409" s="31">
        <v>136.6</v>
      </c>
      <c r="L409" s="31">
        <v>131.5</v>
      </c>
      <c r="M409" s="31">
        <v>325.62990000000002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5989.55</v>
      </c>
      <c r="D410" s="36">
        <v>6063.166666666667</v>
      </c>
      <c r="E410" s="36">
        <v>5826.3833333333341</v>
      </c>
      <c r="F410" s="36">
        <v>5663.2166666666672</v>
      </c>
      <c r="G410" s="36">
        <v>5426.4333333333343</v>
      </c>
      <c r="H410" s="36">
        <v>6226.3333333333339</v>
      </c>
      <c r="I410" s="36">
        <v>6463.1166666666668</v>
      </c>
      <c r="J410" s="36">
        <v>6626.2833333333338</v>
      </c>
      <c r="K410" s="31">
        <v>6299.95</v>
      </c>
      <c r="L410" s="31">
        <v>5900</v>
      </c>
      <c r="M410" s="31">
        <v>0.54393000000000002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2223.1</v>
      </c>
      <c r="D411" s="36">
        <v>2226.6333333333337</v>
      </c>
      <c r="E411" s="36">
        <v>2210.5166666666673</v>
      </c>
      <c r="F411" s="36">
        <v>2197.9333333333338</v>
      </c>
      <c r="G411" s="36">
        <v>2181.8166666666675</v>
      </c>
      <c r="H411" s="36">
        <v>2239.2166666666672</v>
      </c>
      <c r="I411" s="36">
        <v>2255.333333333333</v>
      </c>
      <c r="J411" s="36">
        <v>2267.916666666667</v>
      </c>
      <c r="K411" s="31">
        <v>2242.75</v>
      </c>
      <c r="L411" s="31">
        <v>2214.0500000000002</v>
      </c>
      <c r="M411" s="31">
        <v>3.7271299999999998</v>
      </c>
      <c r="N411" s="1"/>
      <c r="O411" s="1"/>
    </row>
    <row r="412" spans="1:15" ht="12.75" customHeight="1">
      <c r="A412" s="33">
        <v>402</v>
      </c>
      <c r="B412" s="53" t="s">
        <v>835</v>
      </c>
      <c r="C412" s="31">
        <v>1975.85</v>
      </c>
      <c r="D412" s="36">
        <v>1982.2666666666667</v>
      </c>
      <c r="E412" s="36">
        <v>1953.5833333333333</v>
      </c>
      <c r="F412" s="36">
        <v>1931.3166666666666</v>
      </c>
      <c r="G412" s="36">
        <v>1902.6333333333332</v>
      </c>
      <c r="H412" s="36">
        <v>2004.5333333333333</v>
      </c>
      <c r="I412" s="36">
        <v>2033.2166666666667</v>
      </c>
      <c r="J412" s="36">
        <v>2055.4833333333336</v>
      </c>
      <c r="K412" s="31">
        <v>2010.95</v>
      </c>
      <c r="L412" s="31">
        <v>1960</v>
      </c>
      <c r="M412" s="31">
        <v>0.18282999999999999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151.69999999999999</v>
      </c>
      <c r="D413" s="36">
        <v>148.88333333333335</v>
      </c>
      <c r="E413" s="36">
        <v>145.1166666666667</v>
      </c>
      <c r="F413" s="36">
        <v>138.53333333333336</v>
      </c>
      <c r="G413" s="36">
        <v>134.76666666666671</v>
      </c>
      <c r="H413" s="36">
        <v>155.4666666666667</v>
      </c>
      <c r="I413" s="36">
        <v>159.23333333333335</v>
      </c>
      <c r="J413" s="36">
        <v>165.81666666666669</v>
      </c>
      <c r="K413" s="31">
        <v>152.65</v>
      </c>
      <c r="L413" s="31">
        <v>142.30000000000001</v>
      </c>
      <c r="M413" s="31">
        <v>1111.36536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8457.85</v>
      </c>
      <c r="D414" s="36">
        <v>8492.4499999999989</v>
      </c>
      <c r="E414" s="36">
        <v>8385.3999999999978</v>
      </c>
      <c r="F414" s="36">
        <v>8312.9499999999989</v>
      </c>
      <c r="G414" s="36">
        <v>8205.8999999999978</v>
      </c>
      <c r="H414" s="36">
        <v>8564.8999999999978</v>
      </c>
      <c r="I414" s="36">
        <v>8671.9499999999971</v>
      </c>
      <c r="J414" s="36">
        <v>8744.3999999999978</v>
      </c>
      <c r="K414" s="31">
        <v>8599.5</v>
      </c>
      <c r="L414" s="31">
        <v>8420</v>
      </c>
      <c r="M414" s="31">
        <v>0.13597999999999999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1424.15</v>
      </c>
      <c r="D415" s="36">
        <v>1420.9166666666667</v>
      </c>
      <c r="E415" s="36">
        <v>1411.8833333333334</v>
      </c>
      <c r="F415" s="36">
        <v>1399.6166666666668</v>
      </c>
      <c r="G415" s="36">
        <v>1390.5833333333335</v>
      </c>
      <c r="H415" s="36">
        <v>1433.1833333333334</v>
      </c>
      <c r="I415" s="36">
        <v>1442.2166666666667</v>
      </c>
      <c r="J415" s="36">
        <v>1454.4833333333333</v>
      </c>
      <c r="K415" s="31">
        <v>1429.95</v>
      </c>
      <c r="L415" s="31">
        <v>1408.65</v>
      </c>
      <c r="M415" s="31">
        <v>0.42973</v>
      </c>
      <c r="N415" s="1"/>
      <c r="O415" s="1"/>
    </row>
    <row r="416" spans="1:15" ht="12.75" customHeight="1">
      <c r="A416" s="33">
        <v>406</v>
      </c>
      <c r="B416" s="53" t="s">
        <v>836</v>
      </c>
      <c r="C416" s="31">
        <v>507.15</v>
      </c>
      <c r="D416" s="36">
        <v>502.36666666666662</v>
      </c>
      <c r="E416" s="36">
        <v>494.78333333333325</v>
      </c>
      <c r="F416" s="36">
        <v>482.41666666666663</v>
      </c>
      <c r="G416" s="36">
        <v>474.83333333333326</v>
      </c>
      <c r="H416" s="36">
        <v>514.73333333333323</v>
      </c>
      <c r="I416" s="36">
        <v>522.31666666666661</v>
      </c>
      <c r="J416" s="36">
        <v>534.68333333333317</v>
      </c>
      <c r="K416" s="31">
        <v>509.95</v>
      </c>
      <c r="L416" s="31">
        <v>490</v>
      </c>
      <c r="M416" s="31">
        <v>12.490489999999999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4349.8999999999996</v>
      </c>
      <c r="D417" s="36">
        <v>4416.5999999999995</v>
      </c>
      <c r="E417" s="36">
        <v>4270.2499999999991</v>
      </c>
      <c r="F417" s="36">
        <v>4190.5999999999995</v>
      </c>
      <c r="G417" s="36">
        <v>4044.2499999999991</v>
      </c>
      <c r="H417" s="36">
        <v>4496.2499999999991</v>
      </c>
      <c r="I417" s="36">
        <v>4642.5999999999995</v>
      </c>
      <c r="J417" s="36">
        <v>4722.2499999999991</v>
      </c>
      <c r="K417" s="31">
        <v>4562.95</v>
      </c>
      <c r="L417" s="31">
        <v>4336.95</v>
      </c>
      <c r="M417" s="31">
        <v>0.84097</v>
      </c>
      <c r="N417" s="1"/>
      <c r="O417" s="1"/>
    </row>
    <row r="418" spans="1:15" ht="12.75" customHeight="1">
      <c r="A418" s="33">
        <v>408</v>
      </c>
      <c r="B418" s="53" t="s">
        <v>1046</v>
      </c>
      <c r="C418" s="31">
        <v>709.4</v>
      </c>
      <c r="D418" s="36">
        <v>709.4</v>
      </c>
      <c r="E418" s="36">
        <v>709.4</v>
      </c>
      <c r="F418" s="36">
        <v>709.4</v>
      </c>
      <c r="G418" s="36">
        <v>709.4</v>
      </c>
      <c r="H418" s="36">
        <v>709.4</v>
      </c>
      <c r="I418" s="36">
        <v>709.4</v>
      </c>
      <c r="J418" s="36">
        <v>709.4</v>
      </c>
      <c r="K418" s="31">
        <v>709.4</v>
      </c>
      <c r="L418" s="31">
        <v>709.4</v>
      </c>
      <c r="M418" s="31">
        <v>0.95879999999999999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25062.35</v>
      </c>
      <c r="D419" s="36">
        <v>25028.233333333334</v>
      </c>
      <c r="E419" s="36">
        <v>24734.216666666667</v>
      </c>
      <c r="F419" s="36">
        <v>24406.083333333332</v>
      </c>
      <c r="G419" s="36">
        <v>24112.066666666666</v>
      </c>
      <c r="H419" s="36">
        <v>25356.366666666669</v>
      </c>
      <c r="I419" s="36">
        <v>25650.383333333339</v>
      </c>
      <c r="J419" s="36">
        <v>25978.51666666667</v>
      </c>
      <c r="K419" s="31">
        <v>25322.25</v>
      </c>
      <c r="L419" s="31">
        <v>24700.1</v>
      </c>
      <c r="M419" s="31">
        <v>0.40444999999999998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40.4</v>
      </c>
      <c r="D420" s="36">
        <v>40.65</v>
      </c>
      <c r="E420" s="36">
        <v>40.049999999999997</v>
      </c>
      <c r="F420" s="36">
        <v>39.699999999999996</v>
      </c>
      <c r="G420" s="36">
        <v>39.099999999999994</v>
      </c>
      <c r="H420" s="36">
        <v>41</v>
      </c>
      <c r="I420" s="36">
        <v>41.600000000000009</v>
      </c>
      <c r="J420" s="36">
        <v>41.95</v>
      </c>
      <c r="K420" s="31">
        <v>41.25</v>
      </c>
      <c r="L420" s="31">
        <v>40.299999999999997</v>
      </c>
      <c r="M420" s="31">
        <v>53.695830000000001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2302.6999999999998</v>
      </c>
      <c r="D421" s="36">
        <v>2324.9</v>
      </c>
      <c r="E421" s="36">
        <v>2269.8000000000002</v>
      </c>
      <c r="F421" s="36">
        <v>2236.9</v>
      </c>
      <c r="G421" s="36">
        <v>2181.8000000000002</v>
      </c>
      <c r="H421" s="36">
        <v>2357.8000000000002</v>
      </c>
      <c r="I421" s="36">
        <v>2412.8999999999996</v>
      </c>
      <c r="J421" s="36">
        <v>2445.8000000000002</v>
      </c>
      <c r="K421" s="31">
        <v>2380</v>
      </c>
      <c r="L421" s="31">
        <v>2292</v>
      </c>
      <c r="M421" s="31">
        <v>13.376329999999999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620</v>
      </c>
      <c r="D422" s="36">
        <v>620.7833333333333</v>
      </c>
      <c r="E422" s="36">
        <v>612.06666666666661</v>
      </c>
      <c r="F422" s="36">
        <v>604.13333333333333</v>
      </c>
      <c r="G422" s="36">
        <v>595.41666666666663</v>
      </c>
      <c r="H422" s="36">
        <v>628.71666666666658</v>
      </c>
      <c r="I422" s="36">
        <v>637.43333333333328</v>
      </c>
      <c r="J422" s="36">
        <v>645.36666666666656</v>
      </c>
      <c r="K422" s="31">
        <v>629.5</v>
      </c>
      <c r="L422" s="31">
        <v>612.85</v>
      </c>
      <c r="M422" s="31">
        <v>5.81534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6984.65</v>
      </c>
      <c r="D423" s="36">
        <v>6991.3499999999995</v>
      </c>
      <c r="E423" s="36">
        <v>6932.6999999999989</v>
      </c>
      <c r="F423" s="36">
        <v>6880.7499999999991</v>
      </c>
      <c r="G423" s="36">
        <v>6822.0999999999985</v>
      </c>
      <c r="H423" s="36">
        <v>7043.2999999999993</v>
      </c>
      <c r="I423" s="36">
        <v>7101.9499999999989</v>
      </c>
      <c r="J423" s="36">
        <v>7153.9</v>
      </c>
      <c r="K423" s="31">
        <v>7050</v>
      </c>
      <c r="L423" s="31">
        <v>6939.4</v>
      </c>
      <c r="M423" s="31">
        <v>2.7876099999999999</v>
      </c>
      <c r="N423" s="1"/>
      <c r="O423" s="1"/>
    </row>
    <row r="424" spans="1:15" ht="12.75" customHeight="1">
      <c r="A424" s="33">
        <v>414</v>
      </c>
      <c r="B424" s="53" t="s">
        <v>1047</v>
      </c>
      <c r="C424" s="31">
        <v>1259.05</v>
      </c>
      <c r="D424" s="36">
        <v>1265.2666666666667</v>
      </c>
      <c r="E424" s="36">
        <v>1239.5833333333333</v>
      </c>
      <c r="F424" s="36">
        <v>1220.1166666666666</v>
      </c>
      <c r="G424" s="36">
        <v>1194.4333333333332</v>
      </c>
      <c r="H424" s="36">
        <v>1284.7333333333333</v>
      </c>
      <c r="I424" s="36">
        <v>1310.4166666666667</v>
      </c>
      <c r="J424" s="36">
        <v>1329.8833333333334</v>
      </c>
      <c r="K424" s="31">
        <v>1290.95</v>
      </c>
      <c r="L424" s="31">
        <v>1245.8</v>
      </c>
      <c r="M424" s="31">
        <v>4.8992500000000003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1867.35</v>
      </c>
      <c r="D425" s="36">
        <v>1863.45</v>
      </c>
      <c r="E425" s="36">
        <v>1827.9</v>
      </c>
      <c r="F425" s="36">
        <v>1788.45</v>
      </c>
      <c r="G425" s="36">
        <v>1752.9</v>
      </c>
      <c r="H425" s="36">
        <v>1902.9</v>
      </c>
      <c r="I425" s="36">
        <v>1938.4499999999998</v>
      </c>
      <c r="J425" s="36">
        <v>1977.9</v>
      </c>
      <c r="K425" s="31">
        <v>1899</v>
      </c>
      <c r="L425" s="31">
        <v>1824</v>
      </c>
      <c r="M425" s="31">
        <v>1.3204199999999999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9173.75</v>
      </c>
      <c r="D426" s="36">
        <v>9311.75</v>
      </c>
      <c r="E426" s="36">
        <v>8968.5</v>
      </c>
      <c r="F426" s="36">
        <v>8763.25</v>
      </c>
      <c r="G426" s="36">
        <v>8420</v>
      </c>
      <c r="H426" s="36">
        <v>9517</v>
      </c>
      <c r="I426" s="36">
        <v>9860.25</v>
      </c>
      <c r="J426" s="36">
        <v>10065.5</v>
      </c>
      <c r="K426" s="31">
        <v>9655</v>
      </c>
      <c r="L426" s="31">
        <v>9106.5</v>
      </c>
      <c r="M426" s="31">
        <v>4.5444100000000001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638.04999999999995</v>
      </c>
      <c r="D427" s="36">
        <v>633.81666666666661</v>
      </c>
      <c r="E427" s="36">
        <v>622.73333333333323</v>
      </c>
      <c r="F427" s="36">
        <v>607.41666666666663</v>
      </c>
      <c r="G427" s="36">
        <v>596.33333333333326</v>
      </c>
      <c r="H427" s="36">
        <v>649.13333333333321</v>
      </c>
      <c r="I427" s="36">
        <v>660.2166666666667</v>
      </c>
      <c r="J427" s="36">
        <v>675.53333333333319</v>
      </c>
      <c r="K427" s="31">
        <v>644.9</v>
      </c>
      <c r="L427" s="31">
        <v>618.5</v>
      </c>
      <c r="M427" s="31">
        <v>17.58146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518.04999999999995</v>
      </c>
      <c r="D428" s="36">
        <v>524.08333333333337</v>
      </c>
      <c r="E428" s="36">
        <v>508.9666666666667</v>
      </c>
      <c r="F428" s="36">
        <v>499.88333333333333</v>
      </c>
      <c r="G428" s="36">
        <v>484.76666666666665</v>
      </c>
      <c r="H428" s="36">
        <v>533.16666666666674</v>
      </c>
      <c r="I428" s="36">
        <v>548.2833333333333</v>
      </c>
      <c r="J428" s="36">
        <v>557.36666666666679</v>
      </c>
      <c r="K428" s="31">
        <v>539.20000000000005</v>
      </c>
      <c r="L428" s="31">
        <v>515</v>
      </c>
      <c r="M428" s="31">
        <v>3.8294100000000002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520.4</v>
      </c>
      <c r="D429" s="36">
        <v>516.75</v>
      </c>
      <c r="E429" s="36">
        <v>508.9</v>
      </c>
      <c r="F429" s="36">
        <v>497.4</v>
      </c>
      <c r="G429" s="36">
        <v>489.54999999999995</v>
      </c>
      <c r="H429" s="36">
        <v>528.25</v>
      </c>
      <c r="I429" s="36">
        <v>536.09999999999991</v>
      </c>
      <c r="J429" s="36">
        <v>547.6</v>
      </c>
      <c r="K429" s="31">
        <v>524.6</v>
      </c>
      <c r="L429" s="31">
        <v>505.25</v>
      </c>
      <c r="M429" s="31">
        <v>11.081899999999999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825.85</v>
      </c>
      <c r="D430" s="36">
        <v>827.04999999999984</v>
      </c>
      <c r="E430" s="36">
        <v>818.09999999999968</v>
      </c>
      <c r="F430" s="36">
        <v>810.3499999999998</v>
      </c>
      <c r="G430" s="36">
        <v>801.39999999999964</v>
      </c>
      <c r="H430" s="36">
        <v>834.79999999999973</v>
      </c>
      <c r="I430" s="36">
        <v>843.74999999999977</v>
      </c>
      <c r="J430" s="36">
        <v>851.49999999999977</v>
      </c>
      <c r="K430" s="31">
        <v>836</v>
      </c>
      <c r="L430" s="31">
        <v>819.3</v>
      </c>
      <c r="M430" s="31">
        <v>178.18705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157.75</v>
      </c>
      <c r="D431" s="36">
        <v>158.9</v>
      </c>
      <c r="E431" s="36">
        <v>155.55000000000001</v>
      </c>
      <c r="F431" s="36">
        <v>153.35</v>
      </c>
      <c r="G431" s="36">
        <v>150</v>
      </c>
      <c r="H431" s="36">
        <v>161.10000000000002</v>
      </c>
      <c r="I431" s="36">
        <v>164.45</v>
      </c>
      <c r="J431" s="36">
        <v>166.65000000000003</v>
      </c>
      <c r="K431" s="31">
        <v>162.25</v>
      </c>
      <c r="L431" s="31">
        <v>156.69999999999999</v>
      </c>
      <c r="M431" s="31">
        <v>197.06386000000001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706.35</v>
      </c>
      <c r="D432" s="36">
        <v>713.9</v>
      </c>
      <c r="E432" s="36">
        <v>694.19999999999993</v>
      </c>
      <c r="F432" s="36">
        <v>682.05</v>
      </c>
      <c r="G432" s="36">
        <v>662.34999999999991</v>
      </c>
      <c r="H432" s="36">
        <v>726.05</v>
      </c>
      <c r="I432" s="36">
        <v>745.75</v>
      </c>
      <c r="J432" s="36">
        <v>757.9</v>
      </c>
      <c r="K432" s="31">
        <v>733.6</v>
      </c>
      <c r="L432" s="31">
        <v>701.75</v>
      </c>
      <c r="M432" s="31">
        <v>13.747479999999999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124.05</v>
      </c>
      <c r="D433" s="36">
        <v>124.56666666666666</v>
      </c>
      <c r="E433" s="36">
        <v>122.93333333333332</v>
      </c>
      <c r="F433" s="36">
        <v>121.81666666666666</v>
      </c>
      <c r="G433" s="36">
        <v>120.18333333333332</v>
      </c>
      <c r="H433" s="36">
        <v>125.68333333333332</v>
      </c>
      <c r="I433" s="36">
        <v>127.31666666666665</v>
      </c>
      <c r="J433" s="36">
        <v>128.43333333333334</v>
      </c>
      <c r="K433" s="31">
        <v>126.2</v>
      </c>
      <c r="L433" s="31">
        <v>123.45</v>
      </c>
      <c r="M433" s="31">
        <v>7.5573199999999998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476.7</v>
      </c>
      <c r="D434" s="36">
        <v>479.18333333333334</v>
      </c>
      <c r="E434" s="36">
        <v>470.51666666666665</v>
      </c>
      <c r="F434" s="36">
        <v>464.33333333333331</v>
      </c>
      <c r="G434" s="36">
        <v>455.66666666666663</v>
      </c>
      <c r="H434" s="36">
        <v>485.36666666666667</v>
      </c>
      <c r="I434" s="36">
        <v>494.0333333333333</v>
      </c>
      <c r="J434" s="36">
        <v>500.2166666666667</v>
      </c>
      <c r="K434" s="31">
        <v>487.85</v>
      </c>
      <c r="L434" s="31">
        <v>473</v>
      </c>
      <c r="M434" s="31">
        <v>14.468730000000001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205.75</v>
      </c>
      <c r="D435" s="36">
        <v>208</v>
      </c>
      <c r="E435" s="36">
        <v>202.25</v>
      </c>
      <c r="F435" s="36">
        <v>198.75</v>
      </c>
      <c r="G435" s="36">
        <v>193</v>
      </c>
      <c r="H435" s="36">
        <v>211.5</v>
      </c>
      <c r="I435" s="36">
        <v>217.25</v>
      </c>
      <c r="J435" s="36">
        <v>220.75</v>
      </c>
      <c r="K435" s="31">
        <v>213.75</v>
      </c>
      <c r="L435" s="31">
        <v>204.5</v>
      </c>
      <c r="M435" s="31">
        <v>4.8738900000000003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1459.1</v>
      </c>
      <c r="D436" s="36">
        <v>1462</v>
      </c>
      <c r="E436" s="36">
        <v>1446.6</v>
      </c>
      <c r="F436" s="36">
        <v>1434.1</v>
      </c>
      <c r="G436" s="36">
        <v>1418.6999999999998</v>
      </c>
      <c r="H436" s="36">
        <v>1474.5</v>
      </c>
      <c r="I436" s="36">
        <v>1489.9</v>
      </c>
      <c r="J436" s="36">
        <v>1502.4</v>
      </c>
      <c r="K436" s="31">
        <v>1477.4</v>
      </c>
      <c r="L436" s="31">
        <v>1449.5</v>
      </c>
      <c r="M436" s="31">
        <v>31.334230000000002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670.25</v>
      </c>
      <c r="D437" s="36">
        <v>664.51666666666665</v>
      </c>
      <c r="E437" s="36">
        <v>654.0333333333333</v>
      </c>
      <c r="F437" s="36">
        <v>637.81666666666661</v>
      </c>
      <c r="G437" s="36">
        <v>627.33333333333326</v>
      </c>
      <c r="H437" s="36">
        <v>680.73333333333335</v>
      </c>
      <c r="I437" s="36">
        <v>691.2166666666667</v>
      </c>
      <c r="J437" s="36">
        <v>707.43333333333339</v>
      </c>
      <c r="K437" s="31">
        <v>675</v>
      </c>
      <c r="L437" s="31">
        <v>648.29999999999995</v>
      </c>
      <c r="M437" s="31">
        <v>18.986229999999999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4109.2</v>
      </c>
      <c r="D438" s="36">
        <v>4152.4000000000005</v>
      </c>
      <c r="E438" s="36">
        <v>4004.8000000000011</v>
      </c>
      <c r="F438" s="36">
        <v>3900.4000000000005</v>
      </c>
      <c r="G438" s="36">
        <v>3752.8000000000011</v>
      </c>
      <c r="H438" s="36">
        <v>4256.8000000000011</v>
      </c>
      <c r="I438" s="36">
        <v>4404.4000000000015</v>
      </c>
      <c r="J438" s="36">
        <v>4508.8000000000011</v>
      </c>
      <c r="K438" s="31">
        <v>4300</v>
      </c>
      <c r="L438" s="31">
        <v>4048</v>
      </c>
      <c r="M438" s="31">
        <v>7.6675700000000004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1157.05</v>
      </c>
      <c r="D439" s="36">
        <v>1159.0166666666667</v>
      </c>
      <c r="E439" s="36">
        <v>1148.1333333333332</v>
      </c>
      <c r="F439" s="36">
        <v>1139.2166666666665</v>
      </c>
      <c r="G439" s="36">
        <v>1128.333333333333</v>
      </c>
      <c r="H439" s="36">
        <v>1167.9333333333334</v>
      </c>
      <c r="I439" s="36">
        <v>1178.8166666666671</v>
      </c>
      <c r="J439" s="36">
        <v>1187.7333333333336</v>
      </c>
      <c r="K439" s="31">
        <v>1169.9000000000001</v>
      </c>
      <c r="L439" s="31">
        <v>1150.0999999999999</v>
      </c>
      <c r="M439" s="31">
        <v>1.63121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475.25</v>
      </c>
      <c r="D440" s="36">
        <v>474.61666666666662</v>
      </c>
      <c r="E440" s="36">
        <v>470.53333333333325</v>
      </c>
      <c r="F440" s="36">
        <v>465.81666666666661</v>
      </c>
      <c r="G440" s="36">
        <v>461.73333333333323</v>
      </c>
      <c r="H440" s="36">
        <v>479.33333333333326</v>
      </c>
      <c r="I440" s="36">
        <v>483.41666666666663</v>
      </c>
      <c r="J440" s="36">
        <v>488.13333333333327</v>
      </c>
      <c r="K440" s="31">
        <v>478.7</v>
      </c>
      <c r="L440" s="31">
        <v>469.9</v>
      </c>
      <c r="M440" s="31">
        <v>4.8919800000000002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5504</v>
      </c>
      <c r="D441" s="36">
        <v>5524.9666666666672</v>
      </c>
      <c r="E441" s="36">
        <v>5449.0333333333347</v>
      </c>
      <c r="F441" s="36">
        <v>5394.0666666666675</v>
      </c>
      <c r="G441" s="36">
        <v>5318.133333333335</v>
      </c>
      <c r="H441" s="36">
        <v>5579.9333333333343</v>
      </c>
      <c r="I441" s="36">
        <v>5655.8666666666668</v>
      </c>
      <c r="J441" s="36">
        <v>5710.8333333333339</v>
      </c>
      <c r="K441" s="31">
        <v>5600.9</v>
      </c>
      <c r="L441" s="31">
        <v>5470</v>
      </c>
      <c r="M441" s="31">
        <v>1.36948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632.04999999999995</v>
      </c>
      <c r="D442" s="36">
        <v>638.73333333333335</v>
      </c>
      <c r="E442" s="36">
        <v>623.01666666666665</v>
      </c>
      <c r="F442" s="36">
        <v>613.98333333333335</v>
      </c>
      <c r="G442" s="36">
        <v>598.26666666666665</v>
      </c>
      <c r="H442" s="36">
        <v>647.76666666666665</v>
      </c>
      <c r="I442" s="36">
        <v>663.48333333333335</v>
      </c>
      <c r="J442" s="36">
        <v>672.51666666666665</v>
      </c>
      <c r="K442" s="31">
        <v>654.45000000000005</v>
      </c>
      <c r="L442" s="31">
        <v>629.70000000000005</v>
      </c>
      <c r="M442" s="31">
        <v>0.72177999999999998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45.4</v>
      </c>
      <c r="D443" s="36">
        <v>45.6</v>
      </c>
      <c r="E443" s="36">
        <v>44.300000000000004</v>
      </c>
      <c r="F443" s="36">
        <v>43.2</v>
      </c>
      <c r="G443" s="36">
        <v>41.900000000000006</v>
      </c>
      <c r="H443" s="36">
        <v>46.7</v>
      </c>
      <c r="I443" s="36">
        <v>48</v>
      </c>
      <c r="J443" s="36">
        <v>49.1</v>
      </c>
      <c r="K443" s="31">
        <v>46.9</v>
      </c>
      <c r="L443" s="31">
        <v>44.5</v>
      </c>
      <c r="M443" s="31">
        <v>312.887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605</v>
      </c>
      <c r="D444" s="36">
        <v>609.1</v>
      </c>
      <c r="E444" s="36">
        <v>593.90000000000009</v>
      </c>
      <c r="F444" s="36">
        <v>582.80000000000007</v>
      </c>
      <c r="G444" s="36">
        <v>567.60000000000014</v>
      </c>
      <c r="H444" s="36">
        <v>620.20000000000005</v>
      </c>
      <c r="I444" s="36">
        <v>635.40000000000009</v>
      </c>
      <c r="J444" s="36">
        <v>646.5</v>
      </c>
      <c r="K444" s="31">
        <v>624.29999999999995</v>
      </c>
      <c r="L444" s="31">
        <v>598</v>
      </c>
      <c r="M444" s="31">
        <v>11.696429999999999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675.95</v>
      </c>
      <c r="D445" s="36">
        <v>678.76666666666665</v>
      </c>
      <c r="E445" s="36">
        <v>668.98333333333335</v>
      </c>
      <c r="F445" s="36">
        <v>662.01666666666665</v>
      </c>
      <c r="G445" s="36">
        <v>652.23333333333335</v>
      </c>
      <c r="H445" s="36">
        <v>685.73333333333335</v>
      </c>
      <c r="I445" s="36">
        <v>695.51666666666665</v>
      </c>
      <c r="J445" s="36">
        <v>702.48333333333335</v>
      </c>
      <c r="K445" s="31">
        <v>688.55</v>
      </c>
      <c r="L445" s="31">
        <v>671.8</v>
      </c>
      <c r="M445" s="31">
        <v>7.6277200000000001</v>
      </c>
      <c r="N445" s="1"/>
      <c r="O445" s="1"/>
    </row>
    <row r="446" spans="1:15" ht="12.75" customHeight="1">
      <c r="A446" s="33">
        <v>436</v>
      </c>
      <c r="B446" s="53" t="s">
        <v>837</v>
      </c>
      <c r="C446" s="31">
        <v>475</v>
      </c>
      <c r="D446" s="36">
        <v>475.7</v>
      </c>
      <c r="E446" s="36">
        <v>469.45</v>
      </c>
      <c r="F446" s="36">
        <v>463.9</v>
      </c>
      <c r="G446" s="36">
        <v>457.65</v>
      </c>
      <c r="H446" s="36">
        <v>481.25</v>
      </c>
      <c r="I446" s="36">
        <v>487.5</v>
      </c>
      <c r="J446" s="36">
        <v>493.05</v>
      </c>
      <c r="K446" s="31">
        <v>481.95</v>
      </c>
      <c r="L446" s="31">
        <v>470.15</v>
      </c>
      <c r="M446" s="31">
        <v>3.7703799999999998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42.6</v>
      </c>
      <c r="D447" s="36">
        <v>42.933333333333337</v>
      </c>
      <c r="E447" s="36">
        <v>42.066666666666677</v>
      </c>
      <c r="F447" s="36">
        <v>41.533333333333339</v>
      </c>
      <c r="G447" s="36">
        <v>40.666666666666679</v>
      </c>
      <c r="H447" s="36">
        <v>43.466666666666676</v>
      </c>
      <c r="I447" s="36">
        <v>44.333333333333336</v>
      </c>
      <c r="J447" s="36">
        <v>44.866666666666674</v>
      </c>
      <c r="K447" s="31">
        <v>43.8</v>
      </c>
      <c r="L447" s="31">
        <v>42.4</v>
      </c>
      <c r="M447" s="31">
        <v>34.906509999999997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2230.85</v>
      </c>
      <c r="D448" s="36">
        <v>2237.6</v>
      </c>
      <c r="E448" s="36">
        <v>2215.9499999999998</v>
      </c>
      <c r="F448" s="36">
        <v>2201.0499999999997</v>
      </c>
      <c r="G448" s="36">
        <v>2179.3999999999996</v>
      </c>
      <c r="H448" s="36">
        <v>2252.5</v>
      </c>
      <c r="I448" s="36">
        <v>2274.1500000000005</v>
      </c>
      <c r="J448" s="36">
        <v>2289.0500000000002</v>
      </c>
      <c r="K448" s="31">
        <v>2259.25</v>
      </c>
      <c r="L448" s="31">
        <v>2222.6999999999998</v>
      </c>
      <c r="M448" s="31">
        <v>7.4101299999999997</v>
      </c>
      <c r="N448" s="1"/>
      <c r="O448" s="1"/>
    </row>
    <row r="449" spans="1:15" ht="12.75" customHeight="1">
      <c r="A449" s="33">
        <v>439</v>
      </c>
      <c r="B449" s="53" t="s">
        <v>1048</v>
      </c>
      <c r="C449" s="31">
        <v>170.95</v>
      </c>
      <c r="D449" s="36">
        <v>171.75</v>
      </c>
      <c r="E449" s="36">
        <v>169.2</v>
      </c>
      <c r="F449" s="36">
        <v>167.45</v>
      </c>
      <c r="G449" s="36">
        <v>164.89999999999998</v>
      </c>
      <c r="H449" s="36">
        <v>173.5</v>
      </c>
      <c r="I449" s="36">
        <v>176.05</v>
      </c>
      <c r="J449" s="36">
        <v>177.8</v>
      </c>
      <c r="K449" s="31">
        <v>174.3</v>
      </c>
      <c r="L449" s="31">
        <v>170</v>
      </c>
      <c r="M449" s="31">
        <v>4.1858700000000004</v>
      </c>
      <c r="N449" s="1"/>
      <c r="O449" s="1"/>
    </row>
    <row r="450" spans="1:15" ht="12.75" customHeight="1">
      <c r="A450" s="33">
        <v>440</v>
      </c>
      <c r="B450" s="53" t="s">
        <v>1049</v>
      </c>
      <c r="C450" s="31">
        <v>457.3</v>
      </c>
      <c r="D450" s="36">
        <v>460.68333333333334</v>
      </c>
      <c r="E450" s="36">
        <v>452.36666666666667</v>
      </c>
      <c r="F450" s="36">
        <v>447.43333333333334</v>
      </c>
      <c r="G450" s="36">
        <v>439.11666666666667</v>
      </c>
      <c r="H450" s="36">
        <v>465.61666666666667</v>
      </c>
      <c r="I450" s="36">
        <v>473.93333333333339</v>
      </c>
      <c r="J450" s="36">
        <v>478.86666666666667</v>
      </c>
      <c r="K450" s="31">
        <v>469</v>
      </c>
      <c r="L450" s="31">
        <v>455.75</v>
      </c>
      <c r="M450" s="31">
        <v>1.3381000000000001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930.2</v>
      </c>
      <c r="D451" s="36">
        <v>930.73333333333323</v>
      </c>
      <c r="E451" s="36">
        <v>922.01666666666642</v>
      </c>
      <c r="F451" s="36">
        <v>913.83333333333314</v>
      </c>
      <c r="G451" s="36">
        <v>905.11666666666633</v>
      </c>
      <c r="H451" s="36">
        <v>938.91666666666652</v>
      </c>
      <c r="I451" s="36">
        <v>947.63333333333344</v>
      </c>
      <c r="J451" s="36">
        <v>955.81666666666661</v>
      </c>
      <c r="K451" s="31">
        <v>939.45</v>
      </c>
      <c r="L451" s="31">
        <v>922.55</v>
      </c>
      <c r="M451" s="31">
        <v>3.4996900000000002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1043.55</v>
      </c>
      <c r="D452" s="36">
        <v>1053.1666666666667</v>
      </c>
      <c r="E452" s="36">
        <v>1027.3833333333334</v>
      </c>
      <c r="F452" s="36">
        <v>1011.2166666666667</v>
      </c>
      <c r="G452" s="36">
        <v>985.43333333333339</v>
      </c>
      <c r="H452" s="36">
        <v>1069.3333333333335</v>
      </c>
      <c r="I452" s="36">
        <v>1095.1166666666668</v>
      </c>
      <c r="J452" s="36">
        <v>1111.2833333333335</v>
      </c>
      <c r="K452" s="31">
        <v>1078.95</v>
      </c>
      <c r="L452" s="31">
        <v>1037</v>
      </c>
      <c r="M452" s="31">
        <v>10.61955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1762.7</v>
      </c>
      <c r="D453" s="36">
        <v>1771.7333333333333</v>
      </c>
      <c r="E453" s="36">
        <v>1747.0166666666667</v>
      </c>
      <c r="F453" s="36">
        <v>1731.3333333333333</v>
      </c>
      <c r="G453" s="36">
        <v>1706.6166666666666</v>
      </c>
      <c r="H453" s="36">
        <v>1787.4166666666667</v>
      </c>
      <c r="I453" s="36">
        <v>1812.1333333333334</v>
      </c>
      <c r="J453" s="36">
        <v>1827.8166666666668</v>
      </c>
      <c r="K453" s="31">
        <v>1796.45</v>
      </c>
      <c r="L453" s="31">
        <v>1756.05</v>
      </c>
      <c r="M453" s="31">
        <v>2.8368600000000002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3736.1</v>
      </c>
      <c r="D454" s="36">
        <v>3748.65</v>
      </c>
      <c r="E454" s="36">
        <v>3702.9</v>
      </c>
      <c r="F454" s="36">
        <v>3669.7</v>
      </c>
      <c r="G454" s="36">
        <v>3623.95</v>
      </c>
      <c r="H454" s="36">
        <v>3781.8500000000004</v>
      </c>
      <c r="I454" s="36">
        <v>3827.6000000000004</v>
      </c>
      <c r="J454" s="36">
        <v>3860.8000000000006</v>
      </c>
      <c r="K454" s="31">
        <v>3794.4</v>
      </c>
      <c r="L454" s="31">
        <v>3715.45</v>
      </c>
      <c r="M454" s="31">
        <v>29.192299999999999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1067.2</v>
      </c>
      <c r="D455" s="36">
        <v>1064.55</v>
      </c>
      <c r="E455" s="36">
        <v>1054.6499999999999</v>
      </c>
      <c r="F455" s="36">
        <v>1042.0999999999999</v>
      </c>
      <c r="G455" s="36">
        <v>1032.1999999999998</v>
      </c>
      <c r="H455" s="36">
        <v>1077.0999999999999</v>
      </c>
      <c r="I455" s="36">
        <v>1087</v>
      </c>
      <c r="J455" s="36">
        <v>1099.55</v>
      </c>
      <c r="K455" s="31">
        <v>1074.45</v>
      </c>
      <c r="L455" s="31">
        <v>1052</v>
      </c>
      <c r="M455" s="31">
        <v>27.432369999999999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7194.85</v>
      </c>
      <c r="D456" s="36">
        <v>7234.6500000000005</v>
      </c>
      <c r="E456" s="36">
        <v>7126.0500000000011</v>
      </c>
      <c r="F456" s="36">
        <v>7057.2500000000009</v>
      </c>
      <c r="G456" s="36">
        <v>6948.6500000000015</v>
      </c>
      <c r="H456" s="36">
        <v>7303.4500000000007</v>
      </c>
      <c r="I456" s="36">
        <v>7412.0500000000011</v>
      </c>
      <c r="J456" s="36">
        <v>7480.85</v>
      </c>
      <c r="K456" s="31">
        <v>7343.25</v>
      </c>
      <c r="L456" s="31">
        <v>7165.85</v>
      </c>
      <c r="M456" s="31">
        <v>1.8998699999999999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6438.9</v>
      </c>
      <c r="D457" s="36">
        <v>6454.666666666667</v>
      </c>
      <c r="E457" s="36">
        <v>6384.3333333333339</v>
      </c>
      <c r="F457" s="36">
        <v>6329.7666666666673</v>
      </c>
      <c r="G457" s="36">
        <v>6259.4333333333343</v>
      </c>
      <c r="H457" s="36">
        <v>6509.2333333333336</v>
      </c>
      <c r="I457" s="36">
        <v>6579.5666666666675</v>
      </c>
      <c r="J457" s="36">
        <v>6634.1333333333332</v>
      </c>
      <c r="K457" s="31">
        <v>6525</v>
      </c>
      <c r="L457" s="31">
        <v>6400.1</v>
      </c>
      <c r="M457" s="31">
        <v>0.12246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620.54999999999995</v>
      </c>
      <c r="D458" s="36">
        <v>625.81666666666672</v>
      </c>
      <c r="E458" s="36">
        <v>613.43333333333339</v>
      </c>
      <c r="F458" s="36">
        <v>606.31666666666672</v>
      </c>
      <c r="G458" s="36">
        <v>593.93333333333339</v>
      </c>
      <c r="H458" s="36">
        <v>632.93333333333339</v>
      </c>
      <c r="I458" s="36">
        <v>645.31666666666683</v>
      </c>
      <c r="J458" s="36">
        <v>652.43333333333339</v>
      </c>
      <c r="K458" s="31">
        <v>638.20000000000005</v>
      </c>
      <c r="L458" s="31">
        <v>618.70000000000005</v>
      </c>
      <c r="M458" s="31">
        <v>11.55649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923.95</v>
      </c>
      <c r="D459" s="36">
        <v>932.13333333333333</v>
      </c>
      <c r="E459" s="36">
        <v>912.81666666666661</v>
      </c>
      <c r="F459" s="36">
        <v>901.68333333333328</v>
      </c>
      <c r="G459" s="36">
        <v>882.36666666666656</v>
      </c>
      <c r="H459" s="36">
        <v>943.26666666666665</v>
      </c>
      <c r="I459" s="36">
        <v>962.58333333333348</v>
      </c>
      <c r="J459" s="36">
        <v>973.7166666666667</v>
      </c>
      <c r="K459" s="31">
        <v>951.45</v>
      </c>
      <c r="L459" s="31">
        <v>921</v>
      </c>
      <c r="M459" s="31">
        <v>101.70912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425.35</v>
      </c>
      <c r="D460" s="36">
        <v>427.13333333333338</v>
      </c>
      <c r="E460" s="36">
        <v>420.76666666666677</v>
      </c>
      <c r="F460" s="36">
        <v>416.18333333333339</v>
      </c>
      <c r="G460" s="36">
        <v>409.81666666666678</v>
      </c>
      <c r="H460" s="36">
        <v>431.71666666666675</v>
      </c>
      <c r="I460" s="36">
        <v>438.08333333333343</v>
      </c>
      <c r="J460" s="36">
        <v>442.66666666666674</v>
      </c>
      <c r="K460" s="31">
        <v>433.5</v>
      </c>
      <c r="L460" s="31">
        <v>422.55</v>
      </c>
      <c r="M460" s="31">
        <v>90.59666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164.15</v>
      </c>
      <c r="D461" s="36">
        <v>166.5</v>
      </c>
      <c r="E461" s="36">
        <v>161</v>
      </c>
      <c r="F461" s="36">
        <v>157.85</v>
      </c>
      <c r="G461" s="36">
        <v>152.35</v>
      </c>
      <c r="H461" s="36">
        <v>169.65</v>
      </c>
      <c r="I461" s="36">
        <v>175.15</v>
      </c>
      <c r="J461" s="36">
        <v>178.3</v>
      </c>
      <c r="K461" s="31">
        <v>172</v>
      </c>
      <c r="L461" s="31">
        <v>163.35</v>
      </c>
      <c r="M461" s="31">
        <v>1088.1387500000001</v>
      </c>
      <c r="N461" s="1"/>
      <c r="O461" s="1"/>
    </row>
    <row r="462" spans="1:15" ht="12.75" customHeight="1">
      <c r="A462" s="33">
        <v>452</v>
      </c>
      <c r="B462" s="53" t="s">
        <v>1050</v>
      </c>
      <c r="C462" s="31">
        <v>1049.95</v>
      </c>
      <c r="D462" s="36">
        <v>1054.1000000000001</v>
      </c>
      <c r="E462" s="36">
        <v>1040.9000000000003</v>
      </c>
      <c r="F462" s="36">
        <v>1031.8500000000001</v>
      </c>
      <c r="G462" s="36">
        <v>1018.6500000000003</v>
      </c>
      <c r="H462" s="36">
        <v>1063.1500000000003</v>
      </c>
      <c r="I462" s="36">
        <v>1076.3500000000001</v>
      </c>
      <c r="J462" s="36">
        <v>1085.4000000000003</v>
      </c>
      <c r="K462" s="31">
        <v>1067.3</v>
      </c>
      <c r="L462" s="31">
        <v>1045.05</v>
      </c>
      <c r="M462" s="31">
        <v>5.4020900000000003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73.900000000000006</v>
      </c>
      <c r="D463" s="36">
        <v>74.2</v>
      </c>
      <c r="E463" s="36">
        <v>73.25</v>
      </c>
      <c r="F463" s="36">
        <v>72.599999999999994</v>
      </c>
      <c r="G463" s="36">
        <v>71.649999999999991</v>
      </c>
      <c r="H463" s="36">
        <v>74.850000000000009</v>
      </c>
      <c r="I463" s="36">
        <v>75.800000000000026</v>
      </c>
      <c r="J463" s="36">
        <v>76.450000000000017</v>
      </c>
      <c r="K463" s="31">
        <v>75.150000000000006</v>
      </c>
      <c r="L463" s="31">
        <v>73.55</v>
      </c>
      <c r="M463" s="31">
        <v>16.512080000000001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1240.8499999999999</v>
      </c>
      <c r="D464" s="36">
        <v>1254.6499999999999</v>
      </c>
      <c r="E464" s="36">
        <v>1221.5499999999997</v>
      </c>
      <c r="F464" s="36">
        <v>1202.2499999999998</v>
      </c>
      <c r="G464" s="36">
        <v>1169.1499999999996</v>
      </c>
      <c r="H464" s="36">
        <v>1273.9499999999998</v>
      </c>
      <c r="I464" s="36">
        <v>1307.0499999999997</v>
      </c>
      <c r="J464" s="36">
        <v>1326.35</v>
      </c>
      <c r="K464" s="31">
        <v>1287.75</v>
      </c>
      <c r="L464" s="31">
        <v>1235.3499999999999</v>
      </c>
      <c r="M464" s="31">
        <v>26.104790000000001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1132.25</v>
      </c>
      <c r="D465" s="36">
        <v>1146.2666666666667</v>
      </c>
      <c r="E465" s="36">
        <v>1110.9833333333333</v>
      </c>
      <c r="F465" s="36">
        <v>1089.7166666666667</v>
      </c>
      <c r="G465" s="36">
        <v>1054.4333333333334</v>
      </c>
      <c r="H465" s="36">
        <v>1167.5333333333333</v>
      </c>
      <c r="I465" s="36">
        <v>1202.8166666666666</v>
      </c>
      <c r="J465" s="36">
        <v>1224.0833333333333</v>
      </c>
      <c r="K465" s="31">
        <v>1181.55</v>
      </c>
      <c r="L465" s="31">
        <v>1125</v>
      </c>
      <c r="M465" s="31">
        <v>3.1594600000000002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228.8</v>
      </c>
      <c r="D466" s="36">
        <v>230.43333333333331</v>
      </c>
      <c r="E466" s="36">
        <v>226.31666666666661</v>
      </c>
      <c r="F466" s="36">
        <v>223.83333333333329</v>
      </c>
      <c r="G466" s="36">
        <v>219.71666666666658</v>
      </c>
      <c r="H466" s="36">
        <v>232.91666666666663</v>
      </c>
      <c r="I466" s="36">
        <v>237.03333333333336</v>
      </c>
      <c r="J466" s="36">
        <v>239.51666666666665</v>
      </c>
      <c r="K466" s="31">
        <v>234.55</v>
      </c>
      <c r="L466" s="31">
        <v>227.95</v>
      </c>
      <c r="M466" s="31">
        <v>7.3978700000000002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745.45</v>
      </c>
      <c r="D467" s="36">
        <v>747.38333333333321</v>
      </c>
      <c r="E467" s="36">
        <v>740.86666666666645</v>
      </c>
      <c r="F467" s="36">
        <v>736.28333333333319</v>
      </c>
      <c r="G467" s="36">
        <v>729.76666666666642</v>
      </c>
      <c r="H467" s="36">
        <v>751.96666666666647</v>
      </c>
      <c r="I467" s="36">
        <v>758.48333333333335</v>
      </c>
      <c r="J467" s="36">
        <v>763.06666666666649</v>
      </c>
      <c r="K467" s="31">
        <v>753.9</v>
      </c>
      <c r="L467" s="31">
        <v>742.8</v>
      </c>
      <c r="M467" s="31">
        <v>4.35189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5424.6</v>
      </c>
      <c r="D468" s="36">
        <v>5398</v>
      </c>
      <c r="E468" s="36">
        <v>5241.6000000000004</v>
      </c>
      <c r="F468" s="36">
        <v>5058.6000000000004</v>
      </c>
      <c r="G468" s="36">
        <v>4902.2000000000007</v>
      </c>
      <c r="H468" s="36">
        <v>5581</v>
      </c>
      <c r="I468" s="36">
        <v>5737.4</v>
      </c>
      <c r="J468" s="36">
        <v>5920.4</v>
      </c>
      <c r="K468" s="31">
        <v>5554.4</v>
      </c>
      <c r="L468" s="31">
        <v>5215</v>
      </c>
      <c r="M468" s="31">
        <v>6.1485099999999999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3997.8</v>
      </c>
      <c r="D469" s="36">
        <v>3988.9500000000003</v>
      </c>
      <c r="E469" s="36">
        <v>3933.9000000000005</v>
      </c>
      <c r="F469" s="36">
        <v>3870.0000000000005</v>
      </c>
      <c r="G469" s="36">
        <v>3814.9500000000007</v>
      </c>
      <c r="H469" s="36">
        <v>4052.8500000000004</v>
      </c>
      <c r="I469" s="36">
        <v>4107.9000000000005</v>
      </c>
      <c r="J469" s="36">
        <v>4171.8</v>
      </c>
      <c r="K469" s="31">
        <v>4044</v>
      </c>
      <c r="L469" s="31">
        <v>3925.05</v>
      </c>
      <c r="M469" s="31">
        <v>2.7965900000000001</v>
      </c>
      <c r="N469" s="1"/>
      <c r="O469" s="1"/>
    </row>
    <row r="470" spans="1:15" ht="12.75" customHeight="1">
      <c r="A470" s="33">
        <v>460</v>
      </c>
      <c r="B470" s="53" t="s">
        <v>1051</v>
      </c>
      <c r="C470" s="31">
        <v>1358.1</v>
      </c>
      <c r="D470" s="36">
        <v>1378.6000000000001</v>
      </c>
      <c r="E470" s="36">
        <v>1329.5000000000002</v>
      </c>
      <c r="F470" s="36">
        <v>1300.9000000000001</v>
      </c>
      <c r="G470" s="36">
        <v>1251.8000000000002</v>
      </c>
      <c r="H470" s="36">
        <v>1407.2000000000003</v>
      </c>
      <c r="I470" s="36">
        <v>1456.3000000000002</v>
      </c>
      <c r="J470" s="36">
        <v>1484.9000000000003</v>
      </c>
      <c r="K470" s="31">
        <v>1427.7</v>
      </c>
      <c r="L470" s="31">
        <v>1350</v>
      </c>
      <c r="M470" s="31">
        <v>26.55133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3271.85</v>
      </c>
      <c r="D471" s="36">
        <v>3296.9500000000003</v>
      </c>
      <c r="E471" s="36">
        <v>3228.9000000000005</v>
      </c>
      <c r="F471" s="36">
        <v>3185.9500000000003</v>
      </c>
      <c r="G471" s="36">
        <v>3117.9000000000005</v>
      </c>
      <c r="H471" s="36">
        <v>3339.9000000000005</v>
      </c>
      <c r="I471" s="36">
        <v>3407.9500000000007</v>
      </c>
      <c r="J471" s="36">
        <v>3450.9000000000005</v>
      </c>
      <c r="K471" s="31">
        <v>3365</v>
      </c>
      <c r="L471" s="31">
        <v>3254</v>
      </c>
      <c r="M471" s="31">
        <v>23.655349999999999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2658.05</v>
      </c>
      <c r="D472" s="36">
        <v>2682.0166666666669</v>
      </c>
      <c r="E472" s="36">
        <v>2624.0333333333338</v>
      </c>
      <c r="F472" s="36">
        <v>2590.0166666666669</v>
      </c>
      <c r="G472" s="36">
        <v>2532.0333333333338</v>
      </c>
      <c r="H472" s="36">
        <v>2716.0333333333338</v>
      </c>
      <c r="I472" s="36">
        <v>2774.0166666666664</v>
      </c>
      <c r="J472" s="36">
        <v>2808.0333333333338</v>
      </c>
      <c r="K472" s="31">
        <v>2740</v>
      </c>
      <c r="L472" s="31">
        <v>2648</v>
      </c>
      <c r="M472" s="31">
        <v>2.57586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1440.45</v>
      </c>
      <c r="D473" s="36">
        <v>1442.7833333333335</v>
      </c>
      <c r="E473" s="36">
        <v>1408.866666666667</v>
      </c>
      <c r="F473" s="36">
        <v>1377.2833333333335</v>
      </c>
      <c r="G473" s="36">
        <v>1343.366666666667</v>
      </c>
      <c r="H473" s="36">
        <v>1474.366666666667</v>
      </c>
      <c r="I473" s="36">
        <v>1508.2833333333335</v>
      </c>
      <c r="J473" s="36">
        <v>1539.866666666667</v>
      </c>
      <c r="K473" s="31">
        <v>1476.7</v>
      </c>
      <c r="L473" s="31">
        <v>1411.2</v>
      </c>
      <c r="M473" s="31">
        <v>12.188510000000001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4651.3500000000004</v>
      </c>
      <c r="D474" s="36">
        <v>4650.5166666666664</v>
      </c>
      <c r="E474" s="36">
        <v>4603.0333333333328</v>
      </c>
      <c r="F474" s="36">
        <v>4554.7166666666662</v>
      </c>
      <c r="G474" s="36">
        <v>4507.2333333333327</v>
      </c>
      <c r="H474" s="36">
        <v>4698.833333333333</v>
      </c>
      <c r="I474" s="36">
        <v>4746.3166666666666</v>
      </c>
      <c r="J474" s="36">
        <v>4794.6333333333332</v>
      </c>
      <c r="K474" s="31">
        <v>4698</v>
      </c>
      <c r="L474" s="31">
        <v>4602.2</v>
      </c>
      <c r="M474" s="31">
        <v>5.2320599999999997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36.85</v>
      </c>
      <c r="D475" s="36">
        <v>37.016666666666666</v>
      </c>
      <c r="E475" s="36">
        <v>36.633333333333333</v>
      </c>
      <c r="F475" s="36">
        <v>36.416666666666664</v>
      </c>
      <c r="G475" s="36">
        <v>36.033333333333331</v>
      </c>
      <c r="H475" s="36">
        <v>37.233333333333334</v>
      </c>
      <c r="I475" s="36">
        <v>37.61666666666666</v>
      </c>
      <c r="J475" s="36">
        <v>37.833333333333336</v>
      </c>
      <c r="K475" s="31">
        <v>37.4</v>
      </c>
      <c r="L475" s="31">
        <v>36.799999999999997</v>
      </c>
      <c r="M475" s="31">
        <v>48.955039999999997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329.15</v>
      </c>
      <c r="D476" s="36">
        <v>331.71666666666664</v>
      </c>
      <c r="E476" s="36">
        <v>324.43333333333328</v>
      </c>
      <c r="F476" s="36">
        <v>319.71666666666664</v>
      </c>
      <c r="G476" s="36">
        <v>312.43333333333328</v>
      </c>
      <c r="H476" s="36">
        <v>336.43333333333328</v>
      </c>
      <c r="I476" s="36">
        <v>343.7166666666667</v>
      </c>
      <c r="J476" s="36">
        <v>348.43333333333328</v>
      </c>
      <c r="K476" s="31">
        <v>339</v>
      </c>
      <c r="L476" s="31">
        <v>327</v>
      </c>
      <c r="M476" s="31">
        <v>4.1334099999999996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594.1</v>
      </c>
      <c r="D477" s="36">
        <v>586.4666666666667</v>
      </c>
      <c r="E477" s="36">
        <v>569.63333333333344</v>
      </c>
      <c r="F477" s="36">
        <v>545.16666666666674</v>
      </c>
      <c r="G477" s="36">
        <v>528.33333333333348</v>
      </c>
      <c r="H477" s="36">
        <v>610.93333333333339</v>
      </c>
      <c r="I477" s="36">
        <v>627.76666666666665</v>
      </c>
      <c r="J477" s="31">
        <v>652.23333333333335</v>
      </c>
      <c r="K477" s="31">
        <v>603.29999999999995</v>
      </c>
      <c r="L477" s="31">
        <v>562</v>
      </c>
      <c r="M477" s="53">
        <v>18.953440000000001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3699.95</v>
      </c>
      <c r="D478" s="36">
        <v>3697.9833333333336</v>
      </c>
      <c r="E478" s="36">
        <v>3666.9666666666672</v>
      </c>
      <c r="F478" s="36">
        <v>3633.9833333333336</v>
      </c>
      <c r="G478" s="36">
        <v>3602.9666666666672</v>
      </c>
      <c r="H478" s="36">
        <v>3730.9666666666672</v>
      </c>
      <c r="I478" s="36">
        <v>3761.9833333333336</v>
      </c>
      <c r="J478" s="31">
        <v>3794.9666666666672</v>
      </c>
      <c r="K478" s="31">
        <v>3729</v>
      </c>
      <c r="L478" s="31">
        <v>3665</v>
      </c>
      <c r="M478" s="53">
        <v>1.5863499999999999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55.95</v>
      </c>
      <c r="D479" s="36">
        <v>56.516666666666673</v>
      </c>
      <c r="E479" s="36">
        <v>55.133333333333347</v>
      </c>
      <c r="F479" s="36">
        <v>54.316666666666677</v>
      </c>
      <c r="G479" s="36">
        <v>52.933333333333351</v>
      </c>
      <c r="H479" s="36">
        <v>57.333333333333343</v>
      </c>
      <c r="I479" s="36">
        <v>58.716666666666669</v>
      </c>
      <c r="J479" s="36">
        <v>59.533333333333339</v>
      </c>
      <c r="K479" s="31">
        <v>57.9</v>
      </c>
      <c r="L479" s="31">
        <v>55.7</v>
      </c>
      <c r="M479" s="31">
        <v>194.66032999999999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860.9</v>
      </c>
      <c r="D480" s="36">
        <v>878.31666666666661</v>
      </c>
      <c r="E480" s="36">
        <v>827.68333333333317</v>
      </c>
      <c r="F480" s="36">
        <v>794.46666666666658</v>
      </c>
      <c r="G480" s="36">
        <v>743.83333333333314</v>
      </c>
      <c r="H480" s="36">
        <v>911.53333333333319</v>
      </c>
      <c r="I480" s="36">
        <v>962.16666666666663</v>
      </c>
      <c r="J480" s="31">
        <v>995.38333333333321</v>
      </c>
      <c r="K480" s="31">
        <v>928.95</v>
      </c>
      <c r="L480" s="31">
        <v>845.1</v>
      </c>
      <c r="M480" s="53">
        <v>39.202599999999997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506.1</v>
      </c>
      <c r="D481" s="36">
        <v>509.81666666666666</v>
      </c>
      <c r="E481" s="36">
        <v>501.2833333333333</v>
      </c>
      <c r="F481" s="36">
        <v>496.46666666666664</v>
      </c>
      <c r="G481" s="36">
        <v>487.93333333333328</v>
      </c>
      <c r="H481" s="36">
        <v>514.63333333333333</v>
      </c>
      <c r="I481" s="36">
        <v>523.16666666666674</v>
      </c>
      <c r="J481" s="36">
        <v>527.98333333333335</v>
      </c>
      <c r="K481" s="31">
        <v>518.35</v>
      </c>
      <c r="L481" s="31">
        <v>505</v>
      </c>
      <c r="M481" s="31">
        <v>18.282879999999999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904.5</v>
      </c>
      <c r="D482" s="36">
        <v>909.44999999999993</v>
      </c>
      <c r="E482" s="36">
        <v>894.09999999999991</v>
      </c>
      <c r="F482" s="36">
        <v>883.69999999999993</v>
      </c>
      <c r="G482" s="36">
        <v>868.34999999999991</v>
      </c>
      <c r="H482" s="36">
        <v>919.84999999999991</v>
      </c>
      <c r="I482" s="36">
        <v>935.2</v>
      </c>
      <c r="J482" s="36">
        <v>945.59999999999991</v>
      </c>
      <c r="K482" s="31">
        <v>924.8</v>
      </c>
      <c r="L482" s="31">
        <v>899.05</v>
      </c>
      <c r="M482" s="31">
        <v>0.52093999999999996</v>
      </c>
      <c r="N482" s="1"/>
      <c r="O482" s="1"/>
    </row>
    <row r="483" spans="1:15" ht="12.75" customHeight="1">
      <c r="A483" s="33">
        <v>473</v>
      </c>
      <c r="B483" s="31" t="s">
        <v>838</v>
      </c>
      <c r="C483" s="31">
        <v>49.05</v>
      </c>
      <c r="D483" s="36">
        <v>49.566666666666663</v>
      </c>
      <c r="E483" s="36">
        <v>48.383333333333326</v>
      </c>
      <c r="F483" s="36">
        <v>47.716666666666661</v>
      </c>
      <c r="G483" s="36">
        <v>46.533333333333324</v>
      </c>
      <c r="H483" s="36">
        <v>50.233333333333327</v>
      </c>
      <c r="I483" s="36">
        <v>51.416666666666664</v>
      </c>
      <c r="J483" s="36">
        <v>52.083333333333329</v>
      </c>
      <c r="K483" s="31">
        <v>50.75</v>
      </c>
      <c r="L483" s="31">
        <v>48.9</v>
      </c>
      <c r="M483" s="31">
        <v>147.87766999999999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9868.85</v>
      </c>
      <c r="D484" s="36">
        <v>9907.9499999999989</v>
      </c>
      <c r="E484" s="36">
        <v>9790.8999999999978</v>
      </c>
      <c r="F484" s="36">
        <v>9712.9499999999989</v>
      </c>
      <c r="G484" s="36">
        <v>9595.8999999999978</v>
      </c>
      <c r="H484" s="36">
        <v>9985.8999999999978</v>
      </c>
      <c r="I484" s="36">
        <v>10102.949999999997</v>
      </c>
      <c r="J484" s="36">
        <v>10180.899999999998</v>
      </c>
      <c r="K484" s="31">
        <v>10025</v>
      </c>
      <c r="L484" s="31">
        <v>9830</v>
      </c>
      <c r="M484" s="31">
        <v>3.2342399999999998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152.6</v>
      </c>
      <c r="D485" s="36">
        <v>153.68333333333331</v>
      </c>
      <c r="E485" s="36">
        <v>150.66666666666663</v>
      </c>
      <c r="F485" s="36">
        <v>148.73333333333332</v>
      </c>
      <c r="G485" s="36">
        <v>145.71666666666664</v>
      </c>
      <c r="H485" s="36">
        <v>155.61666666666662</v>
      </c>
      <c r="I485" s="36">
        <v>158.63333333333333</v>
      </c>
      <c r="J485" s="36">
        <v>160.56666666666661</v>
      </c>
      <c r="K485" s="31">
        <v>156.69999999999999</v>
      </c>
      <c r="L485" s="31">
        <v>151.75</v>
      </c>
      <c r="M485" s="31">
        <v>115.42863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1840.85</v>
      </c>
      <c r="D486" s="36">
        <v>1846.9833333333333</v>
      </c>
      <c r="E486" s="36">
        <v>1823.9666666666667</v>
      </c>
      <c r="F486" s="36">
        <v>1807.0833333333333</v>
      </c>
      <c r="G486" s="36">
        <v>1784.0666666666666</v>
      </c>
      <c r="H486" s="36">
        <v>1863.8666666666668</v>
      </c>
      <c r="I486" s="36">
        <v>1886.8833333333337</v>
      </c>
      <c r="J486" s="36">
        <v>1903.7666666666669</v>
      </c>
      <c r="K486" s="31">
        <v>1870</v>
      </c>
      <c r="L486" s="31">
        <v>1830.1</v>
      </c>
      <c r="M486" s="31">
        <v>1.7146399999999999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1171.3499999999999</v>
      </c>
      <c r="D487" s="36">
        <v>1172.0166666666667</v>
      </c>
      <c r="E487" s="36">
        <v>1163.1833333333334</v>
      </c>
      <c r="F487" s="36">
        <v>1155.0166666666667</v>
      </c>
      <c r="G487" s="36">
        <v>1146.1833333333334</v>
      </c>
      <c r="H487" s="36">
        <v>1180.1833333333334</v>
      </c>
      <c r="I487" s="36">
        <v>1189.0166666666669</v>
      </c>
      <c r="J487" s="36">
        <v>1197.1833333333334</v>
      </c>
      <c r="K487" s="31">
        <v>1180.8499999999999</v>
      </c>
      <c r="L487" s="31">
        <v>1163.8499999999999</v>
      </c>
      <c r="M487" s="31">
        <v>7.8723799999999997</v>
      </c>
      <c r="N487" s="1"/>
      <c r="O487" s="1"/>
    </row>
    <row r="488" spans="1:15" ht="12.75" customHeight="1">
      <c r="A488" s="33">
        <v>478</v>
      </c>
      <c r="B488" s="53" t="s">
        <v>839</v>
      </c>
      <c r="C488" s="36">
        <v>357.1</v>
      </c>
      <c r="D488" s="36">
        <v>359.31666666666666</v>
      </c>
      <c r="E488" s="36">
        <v>352.63333333333333</v>
      </c>
      <c r="F488" s="36">
        <v>348.16666666666669</v>
      </c>
      <c r="G488" s="36">
        <v>341.48333333333335</v>
      </c>
      <c r="H488" s="36">
        <v>363.7833333333333</v>
      </c>
      <c r="I488" s="36">
        <v>370.46666666666658</v>
      </c>
      <c r="J488" s="36">
        <v>374.93333333333328</v>
      </c>
      <c r="K488" s="31">
        <v>366</v>
      </c>
      <c r="L488" s="31">
        <v>354.85</v>
      </c>
      <c r="M488" s="31">
        <v>5.4662899999999999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376</v>
      </c>
      <c r="D489" s="36">
        <v>380.25</v>
      </c>
      <c r="E489" s="36">
        <v>369.7</v>
      </c>
      <c r="F489" s="36">
        <v>363.4</v>
      </c>
      <c r="G489" s="36">
        <v>352.84999999999997</v>
      </c>
      <c r="H489" s="36">
        <v>386.55</v>
      </c>
      <c r="I489" s="36">
        <v>397.09999999999997</v>
      </c>
      <c r="J489" s="36">
        <v>403.40000000000003</v>
      </c>
      <c r="K489" s="31">
        <v>390.8</v>
      </c>
      <c r="L489" s="31">
        <v>373.95</v>
      </c>
      <c r="M489" s="31">
        <v>6.0165699999999998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493.5</v>
      </c>
      <c r="D490" s="36">
        <v>496.18333333333334</v>
      </c>
      <c r="E490" s="36">
        <v>487.31666666666666</v>
      </c>
      <c r="F490" s="36">
        <v>481.13333333333333</v>
      </c>
      <c r="G490" s="36">
        <v>472.26666666666665</v>
      </c>
      <c r="H490" s="36">
        <v>502.36666666666667</v>
      </c>
      <c r="I490" s="36">
        <v>511.23333333333335</v>
      </c>
      <c r="J490" s="36">
        <v>517.41666666666674</v>
      </c>
      <c r="K490" s="31">
        <v>505.05</v>
      </c>
      <c r="L490" s="31">
        <v>490</v>
      </c>
      <c r="M490" s="31">
        <v>1.4254800000000001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339.6</v>
      </c>
      <c r="D491" s="36">
        <v>339.16666666666669</v>
      </c>
      <c r="E491" s="36">
        <v>334.43333333333339</v>
      </c>
      <c r="F491" s="36">
        <v>329.26666666666671</v>
      </c>
      <c r="G491" s="36">
        <v>324.53333333333342</v>
      </c>
      <c r="H491" s="36">
        <v>344.33333333333337</v>
      </c>
      <c r="I491" s="36">
        <v>349.06666666666661</v>
      </c>
      <c r="J491" s="36">
        <v>354.23333333333335</v>
      </c>
      <c r="K491" s="31">
        <v>343.9</v>
      </c>
      <c r="L491" s="31">
        <v>334</v>
      </c>
      <c r="M491" s="31">
        <v>4.3280500000000002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446.6</v>
      </c>
      <c r="D492" s="36">
        <v>449.86666666666662</v>
      </c>
      <c r="E492" s="36">
        <v>441.73333333333323</v>
      </c>
      <c r="F492" s="36">
        <v>436.86666666666662</v>
      </c>
      <c r="G492" s="36">
        <v>428.73333333333323</v>
      </c>
      <c r="H492" s="36">
        <v>454.73333333333323</v>
      </c>
      <c r="I492" s="36">
        <v>462.86666666666656</v>
      </c>
      <c r="J492" s="36">
        <v>467.73333333333323</v>
      </c>
      <c r="K492" s="31">
        <v>458</v>
      </c>
      <c r="L492" s="31">
        <v>445</v>
      </c>
      <c r="M492" s="31">
        <v>1.0908199999999999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549.29999999999995</v>
      </c>
      <c r="D493" s="36">
        <v>547.28333333333342</v>
      </c>
      <c r="E493" s="36">
        <v>537.96666666666681</v>
      </c>
      <c r="F493" s="36">
        <v>526.63333333333344</v>
      </c>
      <c r="G493" s="36">
        <v>517.31666666666683</v>
      </c>
      <c r="H493" s="36">
        <v>558.61666666666679</v>
      </c>
      <c r="I493" s="36">
        <v>567.93333333333339</v>
      </c>
      <c r="J493" s="36">
        <v>579.26666666666677</v>
      </c>
      <c r="K493" s="31">
        <v>556.6</v>
      </c>
      <c r="L493" s="31">
        <v>535.95000000000005</v>
      </c>
      <c r="M493" s="31">
        <v>2.4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1438.8</v>
      </c>
      <c r="D494" s="36">
        <v>1444.6166666666668</v>
      </c>
      <c r="E494" s="36">
        <v>1424.4833333333336</v>
      </c>
      <c r="F494" s="36">
        <v>1410.1666666666667</v>
      </c>
      <c r="G494" s="36">
        <v>1390.0333333333335</v>
      </c>
      <c r="H494" s="36">
        <v>1458.9333333333336</v>
      </c>
      <c r="I494" s="36">
        <v>1479.0666666666668</v>
      </c>
      <c r="J494" s="36">
        <v>1493.3833333333337</v>
      </c>
      <c r="K494" s="31">
        <v>1464.75</v>
      </c>
      <c r="L494" s="31">
        <v>1430.3</v>
      </c>
      <c r="M494" s="31">
        <v>13.82912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1002.45</v>
      </c>
      <c r="D495" s="36">
        <v>1010.2000000000002</v>
      </c>
      <c r="E495" s="36">
        <v>991.25000000000023</v>
      </c>
      <c r="F495" s="36">
        <v>980.05000000000007</v>
      </c>
      <c r="G495" s="36">
        <v>961.10000000000014</v>
      </c>
      <c r="H495" s="36">
        <v>1021.4000000000003</v>
      </c>
      <c r="I495" s="36">
        <v>1040.3500000000004</v>
      </c>
      <c r="J495" s="36">
        <v>1051.5500000000004</v>
      </c>
      <c r="K495" s="31">
        <v>1029.1500000000001</v>
      </c>
      <c r="L495" s="31">
        <v>999</v>
      </c>
      <c r="M495" s="31">
        <v>1.00431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440.8</v>
      </c>
      <c r="D496" s="36">
        <v>445.33333333333331</v>
      </c>
      <c r="E496" s="36">
        <v>432.66666666666663</v>
      </c>
      <c r="F496" s="36">
        <v>424.5333333333333</v>
      </c>
      <c r="G496" s="36">
        <v>411.86666666666662</v>
      </c>
      <c r="H496" s="36">
        <v>453.46666666666664</v>
      </c>
      <c r="I496" s="36">
        <v>466.13333333333327</v>
      </c>
      <c r="J496" s="36">
        <v>474.26666666666665</v>
      </c>
      <c r="K496" s="31">
        <v>458</v>
      </c>
      <c r="L496" s="31">
        <v>437.2</v>
      </c>
      <c r="M496" s="31">
        <v>131.22989999999999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810.35</v>
      </c>
      <c r="D497" s="36">
        <v>810.81666666666672</v>
      </c>
      <c r="E497" s="36">
        <v>802.93333333333339</v>
      </c>
      <c r="F497" s="36">
        <v>795.51666666666665</v>
      </c>
      <c r="G497" s="36">
        <v>787.63333333333333</v>
      </c>
      <c r="H497" s="36">
        <v>818.23333333333346</v>
      </c>
      <c r="I497" s="36">
        <v>826.1166666666669</v>
      </c>
      <c r="J497" s="36">
        <v>833.53333333333353</v>
      </c>
      <c r="K497" s="31">
        <v>818.7</v>
      </c>
      <c r="L497" s="31">
        <v>803.4</v>
      </c>
      <c r="M497" s="31">
        <v>1.1363099999999999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14.6</v>
      </c>
      <c r="D498" s="36">
        <v>14.716666666666667</v>
      </c>
      <c r="E498" s="36">
        <v>14.383333333333333</v>
      </c>
      <c r="F498" s="36">
        <v>14.166666666666666</v>
      </c>
      <c r="G498" s="36">
        <v>13.833333333333332</v>
      </c>
      <c r="H498" s="36">
        <v>14.933333333333334</v>
      </c>
      <c r="I498" s="36">
        <v>15.266666666666666</v>
      </c>
      <c r="J498" s="36">
        <v>15.483333333333334</v>
      </c>
      <c r="K498" s="31">
        <v>15.05</v>
      </c>
      <c r="L498" s="31">
        <v>14.5</v>
      </c>
      <c r="M498" s="31">
        <v>10952.71744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1350.5</v>
      </c>
      <c r="D499" s="36">
        <v>1357.1666666666667</v>
      </c>
      <c r="E499" s="36">
        <v>1339.0333333333335</v>
      </c>
      <c r="F499" s="36">
        <v>1327.5666666666668</v>
      </c>
      <c r="G499" s="36">
        <v>1309.4333333333336</v>
      </c>
      <c r="H499" s="36">
        <v>1368.6333333333334</v>
      </c>
      <c r="I499" s="36">
        <v>1386.7666666666667</v>
      </c>
      <c r="J499" s="31">
        <v>1398.2333333333333</v>
      </c>
      <c r="K499" s="31">
        <v>1375.3</v>
      </c>
      <c r="L499" s="31">
        <v>1345.7</v>
      </c>
      <c r="M499" s="53">
        <v>8.55382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601.54999999999995</v>
      </c>
      <c r="D500" s="36">
        <v>602.26666666666665</v>
      </c>
      <c r="E500" s="36">
        <v>595.5333333333333</v>
      </c>
      <c r="F500" s="36">
        <v>589.51666666666665</v>
      </c>
      <c r="G500" s="36">
        <v>582.7833333333333</v>
      </c>
      <c r="H500" s="36">
        <v>608.2833333333333</v>
      </c>
      <c r="I500" s="36">
        <v>615.01666666666665</v>
      </c>
      <c r="J500" s="31">
        <v>621.0333333333333</v>
      </c>
      <c r="K500" s="31">
        <v>609</v>
      </c>
      <c r="L500" s="31">
        <v>596.25</v>
      </c>
      <c r="M500" s="53">
        <v>3.9096000000000002</v>
      </c>
      <c r="N500" s="1"/>
      <c r="O500" s="1"/>
    </row>
    <row r="501" spans="1:15" ht="12.75" customHeight="1">
      <c r="A501" s="33">
        <v>491</v>
      </c>
      <c r="B501" s="53" t="s">
        <v>840</v>
      </c>
      <c r="C501" s="53">
        <v>138.65</v>
      </c>
      <c r="D501" s="36">
        <v>139.4</v>
      </c>
      <c r="E501" s="36">
        <v>137.4</v>
      </c>
      <c r="F501" s="36">
        <v>136.15</v>
      </c>
      <c r="G501" s="36">
        <v>134.15</v>
      </c>
      <c r="H501" s="36">
        <v>140.65</v>
      </c>
      <c r="I501" s="36">
        <v>142.65</v>
      </c>
      <c r="J501" s="36">
        <v>143.9</v>
      </c>
      <c r="K501" s="31">
        <v>141.4</v>
      </c>
      <c r="L501" s="31">
        <v>138.15</v>
      </c>
      <c r="M501" s="31">
        <v>5.0279600000000002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844.05</v>
      </c>
      <c r="D502" s="36">
        <v>840</v>
      </c>
      <c r="E502" s="36">
        <v>830.4</v>
      </c>
      <c r="F502" s="36">
        <v>816.75</v>
      </c>
      <c r="G502" s="36">
        <v>807.15</v>
      </c>
      <c r="H502" s="36">
        <v>853.65</v>
      </c>
      <c r="I502" s="36">
        <v>863.24999999999989</v>
      </c>
      <c r="J502" s="36">
        <v>876.9</v>
      </c>
      <c r="K502" s="31">
        <v>849.6</v>
      </c>
      <c r="L502" s="31">
        <v>826.35</v>
      </c>
      <c r="M502" s="31">
        <v>0.56611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1468</v>
      </c>
      <c r="D503" s="36">
        <v>1485.4333333333334</v>
      </c>
      <c r="E503" s="36">
        <v>1444.8166666666668</v>
      </c>
      <c r="F503" s="36">
        <v>1421.6333333333334</v>
      </c>
      <c r="G503" s="36">
        <v>1381.0166666666669</v>
      </c>
      <c r="H503" s="36">
        <v>1508.6166666666668</v>
      </c>
      <c r="I503" s="36">
        <v>1549.2333333333336</v>
      </c>
      <c r="J503" s="31">
        <v>1572.4166666666667</v>
      </c>
      <c r="K503" s="31">
        <v>1526.05</v>
      </c>
      <c r="L503" s="31">
        <v>1462.25</v>
      </c>
      <c r="M503" s="53">
        <v>3.0261999999999998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436.95</v>
      </c>
      <c r="D504" s="36">
        <v>440.51666666666671</v>
      </c>
      <c r="E504" s="36">
        <v>431.53333333333342</v>
      </c>
      <c r="F504" s="36">
        <v>426.11666666666673</v>
      </c>
      <c r="G504" s="36">
        <v>417.13333333333344</v>
      </c>
      <c r="H504" s="36">
        <v>445.93333333333339</v>
      </c>
      <c r="I504" s="36">
        <v>454.91666666666663</v>
      </c>
      <c r="J504" s="36">
        <v>460.33333333333337</v>
      </c>
      <c r="K504" s="31">
        <v>449.5</v>
      </c>
      <c r="L504" s="31">
        <v>435.1</v>
      </c>
      <c r="M504" s="31">
        <v>103.62284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22.55</v>
      </c>
      <c r="D505" s="200">
        <v>22.633333333333336</v>
      </c>
      <c r="E505" s="200">
        <v>22.416666666666671</v>
      </c>
      <c r="F505" s="200">
        <v>22.283333333333335</v>
      </c>
      <c r="G505" s="200">
        <v>22.06666666666667</v>
      </c>
      <c r="H505" s="200">
        <v>22.766666666666673</v>
      </c>
      <c r="I505" s="200">
        <v>22.983333333333334</v>
      </c>
      <c r="J505" s="200">
        <v>23.116666666666674</v>
      </c>
      <c r="K505" s="201">
        <v>22.85</v>
      </c>
      <c r="L505" s="201">
        <v>22.5</v>
      </c>
      <c r="M505" s="201">
        <v>1020.80974</v>
      </c>
      <c r="N505" s="1"/>
      <c r="O505" s="1"/>
    </row>
    <row r="506" spans="1:15" ht="12.75" customHeight="1">
      <c r="A506" s="33">
        <v>496</v>
      </c>
      <c r="B506" s="365" t="s">
        <v>517</v>
      </c>
      <c r="C506" s="365">
        <v>15912.05</v>
      </c>
      <c r="D506" s="366">
        <v>16067.816666666666</v>
      </c>
      <c r="E506" s="366">
        <v>15644.23333333333</v>
      </c>
      <c r="F506" s="366">
        <v>15376.416666666664</v>
      </c>
      <c r="G506" s="366">
        <v>14952.833333333328</v>
      </c>
      <c r="H506" s="366">
        <v>16335.633333333331</v>
      </c>
      <c r="I506" s="366">
        <v>16759.216666666667</v>
      </c>
      <c r="J506" s="366">
        <v>17027.033333333333</v>
      </c>
      <c r="K506" s="367">
        <v>16491.400000000001</v>
      </c>
      <c r="L506" s="367">
        <v>15800</v>
      </c>
      <c r="M506" s="367">
        <v>0.15590999999999999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152.1</v>
      </c>
      <c r="D507" s="215">
        <v>152.73333333333335</v>
      </c>
      <c r="E507" s="215">
        <v>149.4666666666667</v>
      </c>
      <c r="F507" s="215">
        <v>146.83333333333334</v>
      </c>
      <c r="G507" s="215">
        <v>143.56666666666669</v>
      </c>
      <c r="H507" s="215">
        <v>155.3666666666667</v>
      </c>
      <c r="I507" s="215">
        <v>158.63333333333335</v>
      </c>
      <c r="J507" s="215">
        <v>161.26666666666671</v>
      </c>
      <c r="K507" s="213">
        <v>156</v>
      </c>
      <c r="L507" s="213">
        <v>150.1</v>
      </c>
      <c r="M507" s="213">
        <v>298.64192000000003</v>
      </c>
      <c r="N507" s="198"/>
      <c r="O507" s="198"/>
    </row>
    <row r="508" spans="1:15" ht="12.75" customHeight="1">
      <c r="A508" s="33">
        <v>498</v>
      </c>
      <c r="B508" s="369" t="s">
        <v>518</v>
      </c>
      <c r="C508" s="369">
        <v>625.04999999999995</v>
      </c>
      <c r="D508" s="369">
        <v>629.30000000000007</v>
      </c>
      <c r="E508" s="369">
        <v>616.60000000000014</v>
      </c>
      <c r="F508" s="369">
        <v>608.15000000000009</v>
      </c>
      <c r="G508" s="369">
        <v>595.45000000000016</v>
      </c>
      <c r="H508" s="369">
        <v>637.75000000000011</v>
      </c>
      <c r="I508" s="369">
        <v>650.45000000000016</v>
      </c>
      <c r="J508" s="369">
        <v>658.90000000000009</v>
      </c>
      <c r="K508" s="369">
        <v>642</v>
      </c>
      <c r="L508" s="369">
        <v>620.85</v>
      </c>
      <c r="M508" s="369">
        <v>7.9723199999999999</v>
      </c>
      <c r="N508" s="198"/>
      <c r="O508" s="198"/>
    </row>
    <row r="509" spans="1:15" ht="12.75" customHeight="1">
      <c r="A509" s="364">
        <v>499</v>
      </c>
      <c r="B509" s="377" t="s">
        <v>301</v>
      </c>
      <c r="C509" s="377">
        <v>180.6</v>
      </c>
      <c r="D509" s="377">
        <v>181.53333333333333</v>
      </c>
      <c r="E509" s="377">
        <v>178.06666666666666</v>
      </c>
      <c r="F509" s="377">
        <v>175.53333333333333</v>
      </c>
      <c r="G509" s="377">
        <v>172.06666666666666</v>
      </c>
      <c r="H509" s="377">
        <v>184.06666666666666</v>
      </c>
      <c r="I509" s="377">
        <v>187.5333333333333</v>
      </c>
      <c r="J509" s="377">
        <v>190.06666666666666</v>
      </c>
      <c r="K509" s="377">
        <v>185</v>
      </c>
      <c r="L509" s="377">
        <v>179</v>
      </c>
      <c r="M509" s="377">
        <v>336.84172999999998</v>
      </c>
      <c r="N509" s="198"/>
      <c r="O509" s="198"/>
    </row>
    <row r="510" spans="1:15" ht="12.75" customHeight="1">
      <c r="A510" s="368">
        <v>500</v>
      </c>
      <c r="B510" s="369" t="s">
        <v>237</v>
      </c>
      <c r="C510" s="369">
        <v>1023.95</v>
      </c>
      <c r="D510" s="369">
        <v>1030.3</v>
      </c>
      <c r="E510" s="369">
        <v>1014.1499999999999</v>
      </c>
      <c r="F510" s="369">
        <v>1004.3499999999999</v>
      </c>
      <c r="G510" s="369">
        <v>988.19999999999982</v>
      </c>
      <c r="H510" s="369">
        <v>1040.0999999999999</v>
      </c>
      <c r="I510" s="369">
        <v>1056.25</v>
      </c>
      <c r="J510" s="369">
        <v>1066.05</v>
      </c>
      <c r="K510" s="369">
        <v>1046.45</v>
      </c>
      <c r="L510" s="369">
        <v>1020.5</v>
      </c>
      <c r="M510" s="369">
        <v>15.17658</v>
      </c>
      <c r="N510" s="198"/>
      <c r="O510" s="198"/>
    </row>
    <row r="511" spans="1:15" ht="12.75" customHeight="1">
      <c r="A511" s="368">
        <v>501</v>
      </c>
      <c r="B511" s="378" t="s">
        <v>1052</v>
      </c>
      <c r="C511" s="378">
        <v>2215.0500000000002</v>
      </c>
      <c r="D511" s="378">
        <v>2218.35</v>
      </c>
      <c r="E511" s="378">
        <v>2196.6999999999998</v>
      </c>
      <c r="F511" s="378">
        <v>2178.35</v>
      </c>
      <c r="G511" s="378">
        <v>2156.6999999999998</v>
      </c>
      <c r="H511" s="378">
        <v>2236.6999999999998</v>
      </c>
      <c r="I511" s="378">
        <v>2258.3500000000004</v>
      </c>
      <c r="J511" s="378">
        <v>2276.6999999999998</v>
      </c>
      <c r="K511" s="378">
        <v>2240</v>
      </c>
      <c r="L511" s="378">
        <v>2200</v>
      </c>
      <c r="M511" s="378">
        <v>0.32729000000000003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43"/>
      <c r="B5" s="444"/>
      <c r="C5" s="443"/>
      <c r="D5" s="44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45" t="s">
        <v>521</v>
      </c>
      <c r="C7" s="445"/>
      <c r="D7" s="7">
        <f>Main!B10</f>
        <v>45443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45442</v>
      </c>
      <c r="B10" s="32">
        <v>544101</v>
      </c>
      <c r="C10" s="31" t="s">
        <v>1160</v>
      </c>
      <c r="D10" s="31" t="s">
        <v>1161</v>
      </c>
      <c r="E10" s="31" t="s">
        <v>531</v>
      </c>
      <c r="F10" s="84">
        <v>12800</v>
      </c>
      <c r="G10" s="32">
        <v>123.22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45442</v>
      </c>
      <c r="B11" s="32">
        <v>539596</v>
      </c>
      <c r="C11" s="31" t="s">
        <v>1162</v>
      </c>
      <c r="D11" s="31" t="s">
        <v>1163</v>
      </c>
      <c r="E11" s="31" t="s">
        <v>530</v>
      </c>
      <c r="F11" s="84">
        <v>31545</v>
      </c>
      <c r="G11" s="32">
        <v>65.3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45442</v>
      </c>
      <c r="B12" s="32">
        <v>537707</v>
      </c>
      <c r="C12" s="31" t="s">
        <v>959</v>
      </c>
      <c r="D12" s="31" t="s">
        <v>1164</v>
      </c>
      <c r="E12" s="31" t="s">
        <v>531</v>
      </c>
      <c r="F12" s="84">
        <v>850000</v>
      </c>
      <c r="G12" s="32">
        <v>38.82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45442</v>
      </c>
      <c r="B13" s="32">
        <v>537707</v>
      </c>
      <c r="C13" s="31" t="s">
        <v>959</v>
      </c>
      <c r="D13" s="31" t="s">
        <v>1060</v>
      </c>
      <c r="E13" s="31" t="s">
        <v>531</v>
      </c>
      <c r="F13" s="84">
        <v>60893</v>
      </c>
      <c r="G13" s="32">
        <v>38.82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45442</v>
      </c>
      <c r="B14" s="32">
        <v>537707</v>
      </c>
      <c r="C14" s="31" t="s">
        <v>959</v>
      </c>
      <c r="D14" s="31" t="s">
        <v>1132</v>
      </c>
      <c r="E14" s="31" t="s">
        <v>531</v>
      </c>
      <c r="F14" s="84">
        <v>125744</v>
      </c>
      <c r="G14" s="32">
        <v>38.82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45442</v>
      </c>
      <c r="B15" s="32">
        <v>537707</v>
      </c>
      <c r="C15" s="31" t="s">
        <v>959</v>
      </c>
      <c r="D15" s="31" t="s">
        <v>1165</v>
      </c>
      <c r="E15" s="31" t="s">
        <v>530</v>
      </c>
      <c r="F15" s="84">
        <v>57500</v>
      </c>
      <c r="G15" s="32">
        <v>38.82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45442</v>
      </c>
      <c r="B16" s="32">
        <v>537707</v>
      </c>
      <c r="C16" s="31" t="s">
        <v>959</v>
      </c>
      <c r="D16" s="31" t="s">
        <v>1068</v>
      </c>
      <c r="E16" s="31" t="s">
        <v>531</v>
      </c>
      <c r="F16" s="84">
        <v>266451</v>
      </c>
      <c r="G16" s="32">
        <v>38.82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45442</v>
      </c>
      <c r="B17" s="32">
        <v>537707</v>
      </c>
      <c r="C17" s="31" t="s">
        <v>959</v>
      </c>
      <c r="D17" s="31" t="s">
        <v>1068</v>
      </c>
      <c r="E17" s="31" t="s">
        <v>530</v>
      </c>
      <c r="F17" s="84">
        <v>49930</v>
      </c>
      <c r="G17" s="32">
        <v>38.81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45442</v>
      </c>
      <c r="B18" s="32">
        <v>544173</v>
      </c>
      <c r="C18" s="31" t="s">
        <v>1133</v>
      </c>
      <c r="D18" s="31" t="s">
        <v>844</v>
      </c>
      <c r="E18" s="31" t="s">
        <v>531</v>
      </c>
      <c r="F18" s="84">
        <v>172000</v>
      </c>
      <c r="G18" s="32">
        <v>79.87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45442</v>
      </c>
      <c r="B19" s="32">
        <v>544173</v>
      </c>
      <c r="C19" s="31" t="s">
        <v>1133</v>
      </c>
      <c r="D19" s="31" t="s">
        <v>1107</v>
      </c>
      <c r="E19" s="31" t="s">
        <v>530</v>
      </c>
      <c r="F19" s="84">
        <v>3000</v>
      </c>
      <c r="G19" s="32">
        <v>86.37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45442</v>
      </c>
      <c r="B20" s="32">
        <v>544173</v>
      </c>
      <c r="C20" s="31" t="s">
        <v>1133</v>
      </c>
      <c r="D20" s="31" t="s">
        <v>1107</v>
      </c>
      <c r="E20" s="31" t="s">
        <v>531</v>
      </c>
      <c r="F20" s="84">
        <v>43000</v>
      </c>
      <c r="G20" s="32">
        <v>79.7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45442</v>
      </c>
      <c r="B21" s="32">
        <v>544173</v>
      </c>
      <c r="C21" s="31" t="s">
        <v>1133</v>
      </c>
      <c r="D21" s="31" t="s">
        <v>1166</v>
      </c>
      <c r="E21" s="31" t="s">
        <v>530</v>
      </c>
      <c r="F21" s="84">
        <v>100000</v>
      </c>
      <c r="G21" s="32">
        <v>79.75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45442</v>
      </c>
      <c r="B22" s="32">
        <v>544173</v>
      </c>
      <c r="C22" s="31" t="s">
        <v>1133</v>
      </c>
      <c r="D22" s="31" t="s">
        <v>1167</v>
      </c>
      <c r="E22" s="31" t="s">
        <v>531</v>
      </c>
      <c r="F22" s="84">
        <v>16000</v>
      </c>
      <c r="G22" s="32">
        <v>85.12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45442</v>
      </c>
      <c r="B23" s="32">
        <v>544173</v>
      </c>
      <c r="C23" s="31" t="s">
        <v>1133</v>
      </c>
      <c r="D23" s="31" t="s">
        <v>1167</v>
      </c>
      <c r="E23" s="31" t="s">
        <v>530</v>
      </c>
      <c r="F23" s="84">
        <v>20000</v>
      </c>
      <c r="G23" s="32">
        <v>79.7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45442</v>
      </c>
      <c r="B24" s="32">
        <v>513337</v>
      </c>
      <c r="C24" s="31" t="s">
        <v>1093</v>
      </c>
      <c r="D24" s="31" t="s">
        <v>1135</v>
      </c>
      <c r="E24" s="31" t="s">
        <v>531</v>
      </c>
      <c r="F24" s="84">
        <v>663039</v>
      </c>
      <c r="G24" s="32">
        <v>19.350000000000001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45442</v>
      </c>
      <c r="B25" s="32">
        <v>540134</v>
      </c>
      <c r="C25" s="31" t="s">
        <v>1168</v>
      </c>
      <c r="D25" s="31" t="s">
        <v>1169</v>
      </c>
      <c r="E25" s="31" t="s">
        <v>530</v>
      </c>
      <c r="F25" s="84">
        <v>35136</v>
      </c>
      <c r="G25" s="32">
        <v>6.47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45442</v>
      </c>
      <c r="B26" s="32">
        <v>539175</v>
      </c>
      <c r="C26" s="31" t="s">
        <v>1108</v>
      </c>
      <c r="D26" s="31" t="s">
        <v>1136</v>
      </c>
      <c r="E26" s="31" t="s">
        <v>531</v>
      </c>
      <c r="F26" s="84">
        <v>36742</v>
      </c>
      <c r="G26" s="32">
        <v>12.77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45442</v>
      </c>
      <c r="B27" s="32">
        <v>517423</v>
      </c>
      <c r="C27" s="31" t="s">
        <v>1170</v>
      </c>
      <c r="D27" s="31" t="s">
        <v>1171</v>
      </c>
      <c r="E27" s="31" t="s">
        <v>530</v>
      </c>
      <c r="F27" s="84">
        <v>18174</v>
      </c>
      <c r="G27" s="32">
        <v>135.11000000000001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45442</v>
      </c>
      <c r="B28" s="32">
        <v>532947</v>
      </c>
      <c r="C28" s="31" t="s">
        <v>399</v>
      </c>
      <c r="D28" s="31" t="s">
        <v>1172</v>
      </c>
      <c r="E28" s="31" t="s">
        <v>531</v>
      </c>
      <c r="F28" s="84">
        <v>105000000</v>
      </c>
      <c r="G28" s="32">
        <v>64.319999999999993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45442</v>
      </c>
      <c r="B29" s="32">
        <v>532947</v>
      </c>
      <c r="C29" s="31" t="s">
        <v>399</v>
      </c>
      <c r="D29" s="31" t="s">
        <v>1172</v>
      </c>
      <c r="E29" s="31" t="s">
        <v>531</v>
      </c>
      <c r="F29" s="84">
        <v>120000000</v>
      </c>
      <c r="G29" s="32">
        <v>64.12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45442</v>
      </c>
      <c r="B30" s="32">
        <v>532947</v>
      </c>
      <c r="C30" s="31" t="s">
        <v>399</v>
      </c>
      <c r="D30" s="31" t="s">
        <v>1173</v>
      </c>
      <c r="E30" s="31" t="s">
        <v>531</v>
      </c>
      <c r="F30" s="84">
        <v>20136790</v>
      </c>
      <c r="G30" s="32">
        <v>65.94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45442</v>
      </c>
      <c r="B31" s="32">
        <v>532947</v>
      </c>
      <c r="C31" s="31" t="s">
        <v>399</v>
      </c>
      <c r="D31" s="31" t="s">
        <v>1173</v>
      </c>
      <c r="E31" s="31" t="s">
        <v>530</v>
      </c>
      <c r="F31" s="84">
        <v>38836790</v>
      </c>
      <c r="G31" s="32">
        <v>66.38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45442</v>
      </c>
      <c r="B32" s="32">
        <v>542924</v>
      </c>
      <c r="C32" s="31" t="s">
        <v>1174</v>
      </c>
      <c r="D32" s="31" t="s">
        <v>1094</v>
      </c>
      <c r="E32" s="31" t="s">
        <v>530</v>
      </c>
      <c r="F32" s="84">
        <v>105000</v>
      </c>
      <c r="G32" s="32">
        <v>7.6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45442</v>
      </c>
      <c r="B33" s="32">
        <v>532019</v>
      </c>
      <c r="C33" s="31" t="s">
        <v>1175</v>
      </c>
      <c r="D33" s="31" t="s">
        <v>1176</v>
      </c>
      <c r="E33" s="31" t="s">
        <v>530</v>
      </c>
      <c r="F33" s="84">
        <v>815511</v>
      </c>
      <c r="G33" s="32">
        <v>2.87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45442</v>
      </c>
      <c r="B34" s="32">
        <v>532019</v>
      </c>
      <c r="C34" s="31" t="s">
        <v>1175</v>
      </c>
      <c r="D34" s="31" t="s">
        <v>844</v>
      </c>
      <c r="E34" s="31" t="s">
        <v>531</v>
      </c>
      <c r="F34" s="84">
        <v>646879</v>
      </c>
      <c r="G34" s="32">
        <v>2.86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45442</v>
      </c>
      <c r="B35" s="32">
        <v>543207</v>
      </c>
      <c r="C35" s="31" t="s">
        <v>1177</v>
      </c>
      <c r="D35" s="31" t="s">
        <v>1178</v>
      </c>
      <c r="E35" s="31" t="s">
        <v>531</v>
      </c>
      <c r="F35" s="84">
        <v>85000</v>
      </c>
      <c r="G35" s="32">
        <v>11.89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45442</v>
      </c>
      <c r="B36" s="32">
        <v>543207</v>
      </c>
      <c r="C36" s="31" t="s">
        <v>1177</v>
      </c>
      <c r="D36" s="31" t="s">
        <v>1179</v>
      </c>
      <c r="E36" s="31" t="s">
        <v>530</v>
      </c>
      <c r="F36" s="84">
        <v>106000</v>
      </c>
      <c r="G36" s="32">
        <v>11.9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45442</v>
      </c>
      <c r="B37" s="32">
        <v>500189</v>
      </c>
      <c r="C37" s="31" t="s">
        <v>1180</v>
      </c>
      <c r="D37" s="31" t="s">
        <v>1181</v>
      </c>
      <c r="E37" s="31" t="s">
        <v>531</v>
      </c>
      <c r="F37" s="84">
        <v>514000</v>
      </c>
      <c r="G37" s="32">
        <v>93.85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45442</v>
      </c>
      <c r="B38" s="32">
        <v>500189</v>
      </c>
      <c r="C38" s="31" t="s">
        <v>1180</v>
      </c>
      <c r="D38" s="31" t="s">
        <v>1182</v>
      </c>
      <c r="E38" s="31" t="s">
        <v>530</v>
      </c>
      <c r="F38" s="84">
        <v>513843</v>
      </c>
      <c r="G38" s="32">
        <v>93.85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45442</v>
      </c>
      <c r="B39" s="32">
        <v>539195</v>
      </c>
      <c r="C39" s="31" t="s">
        <v>1183</v>
      </c>
      <c r="D39" s="31" t="s">
        <v>1184</v>
      </c>
      <c r="E39" s="31" t="s">
        <v>531</v>
      </c>
      <c r="F39" s="84">
        <v>31499</v>
      </c>
      <c r="G39" s="32">
        <v>350.32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45442</v>
      </c>
      <c r="B40" s="32">
        <v>539090</v>
      </c>
      <c r="C40" s="31" t="s">
        <v>1185</v>
      </c>
      <c r="D40" s="31" t="s">
        <v>1186</v>
      </c>
      <c r="E40" s="31" t="s">
        <v>531</v>
      </c>
      <c r="F40" s="84">
        <v>73860</v>
      </c>
      <c r="G40" s="32">
        <v>43.66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45442</v>
      </c>
      <c r="B41" s="32">
        <v>539090</v>
      </c>
      <c r="C41" s="31" t="s">
        <v>1185</v>
      </c>
      <c r="D41" s="31" t="s">
        <v>1187</v>
      </c>
      <c r="E41" s="31" t="s">
        <v>530</v>
      </c>
      <c r="F41" s="84">
        <v>18949</v>
      </c>
      <c r="G41" s="32">
        <v>43.66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45442</v>
      </c>
      <c r="B42" s="32">
        <v>539090</v>
      </c>
      <c r="C42" s="31" t="s">
        <v>1185</v>
      </c>
      <c r="D42" s="31" t="s">
        <v>1188</v>
      </c>
      <c r="E42" s="31" t="s">
        <v>531</v>
      </c>
      <c r="F42" s="84">
        <v>27500</v>
      </c>
      <c r="G42" s="32">
        <v>43.66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45442</v>
      </c>
      <c r="B43" s="32">
        <v>543981</v>
      </c>
      <c r="C43" s="31" t="s">
        <v>1043</v>
      </c>
      <c r="D43" s="31" t="s">
        <v>1189</v>
      </c>
      <c r="E43" s="31" t="s">
        <v>531</v>
      </c>
      <c r="F43" s="84">
        <v>5633238</v>
      </c>
      <c r="G43" s="32">
        <v>1701.1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45442</v>
      </c>
      <c r="B44" s="32">
        <v>543981</v>
      </c>
      <c r="C44" s="31" t="s">
        <v>1043</v>
      </c>
      <c r="D44" s="31" t="s">
        <v>1190</v>
      </c>
      <c r="E44" s="31" t="s">
        <v>530</v>
      </c>
      <c r="F44" s="84">
        <v>850000</v>
      </c>
      <c r="G44" s="32">
        <v>1701.1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45442</v>
      </c>
      <c r="B45" s="32">
        <v>543981</v>
      </c>
      <c r="C45" s="31" t="s">
        <v>1043</v>
      </c>
      <c r="D45" s="31" t="s">
        <v>1191</v>
      </c>
      <c r="E45" s="31" t="s">
        <v>530</v>
      </c>
      <c r="F45" s="84">
        <v>1146300</v>
      </c>
      <c r="G45" s="32">
        <v>1701.1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45442</v>
      </c>
      <c r="B46" s="32">
        <v>514010</v>
      </c>
      <c r="C46" s="31" t="s">
        <v>1192</v>
      </c>
      <c r="D46" s="31" t="s">
        <v>1107</v>
      </c>
      <c r="E46" s="31" t="s">
        <v>531</v>
      </c>
      <c r="F46" s="84">
        <v>683653</v>
      </c>
      <c r="G46" s="32">
        <v>55.84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45442</v>
      </c>
      <c r="B47" s="32">
        <v>530025</v>
      </c>
      <c r="C47" s="31" t="s">
        <v>1193</v>
      </c>
      <c r="D47" s="31" t="s">
        <v>1194</v>
      </c>
      <c r="E47" s="31" t="s">
        <v>530</v>
      </c>
      <c r="F47" s="84">
        <v>33400</v>
      </c>
      <c r="G47" s="32">
        <v>29.51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45442</v>
      </c>
      <c r="B48" s="32">
        <v>530025</v>
      </c>
      <c r="C48" s="31" t="s">
        <v>1193</v>
      </c>
      <c r="D48" s="31" t="s">
        <v>1195</v>
      </c>
      <c r="E48" s="31" t="s">
        <v>531</v>
      </c>
      <c r="F48" s="84">
        <v>49499</v>
      </c>
      <c r="G48" s="32">
        <v>29.53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45442</v>
      </c>
      <c r="B49" s="32">
        <v>531893</v>
      </c>
      <c r="C49" s="31" t="s">
        <v>1138</v>
      </c>
      <c r="D49" s="31" t="s">
        <v>1140</v>
      </c>
      <c r="E49" s="31" t="s">
        <v>530</v>
      </c>
      <c r="F49" s="84">
        <v>15650243</v>
      </c>
      <c r="G49" s="32">
        <v>1.49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45442</v>
      </c>
      <c r="B50" s="32">
        <v>531893</v>
      </c>
      <c r="C50" s="31" t="s">
        <v>1138</v>
      </c>
      <c r="D50" s="31" t="s">
        <v>1196</v>
      </c>
      <c r="E50" s="31" t="s">
        <v>530</v>
      </c>
      <c r="F50" s="84">
        <v>5412349</v>
      </c>
      <c r="G50" s="32">
        <v>1.49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45442</v>
      </c>
      <c r="B51" s="32">
        <v>531893</v>
      </c>
      <c r="C51" s="31" t="s">
        <v>1138</v>
      </c>
      <c r="D51" s="31" t="s">
        <v>1140</v>
      </c>
      <c r="E51" s="31" t="s">
        <v>531</v>
      </c>
      <c r="F51" s="84">
        <v>16049409</v>
      </c>
      <c r="G51" s="32">
        <v>1.49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45442</v>
      </c>
      <c r="B52" s="32">
        <v>531893</v>
      </c>
      <c r="C52" s="31" t="s">
        <v>1138</v>
      </c>
      <c r="D52" s="31" t="s">
        <v>1196</v>
      </c>
      <c r="E52" s="31" t="s">
        <v>531</v>
      </c>
      <c r="F52" s="84">
        <v>6035682</v>
      </c>
      <c r="G52" s="32">
        <v>1.49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45442</v>
      </c>
      <c r="B53" s="32">
        <v>531893</v>
      </c>
      <c r="C53" s="31" t="s">
        <v>1138</v>
      </c>
      <c r="D53" s="31" t="s">
        <v>1139</v>
      </c>
      <c r="E53" s="31" t="s">
        <v>531</v>
      </c>
      <c r="F53" s="84">
        <v>14000000</v>
      </c>
      <c r="G53" s="32">
        <v>1.49</v>
      </c>
      <c r="H53" s="32" t="s">
        <v>326</v>
      </c>
    </row>
    <row r="54" spans="1:28" ht="15" customHeight="1">
      <c r="A54" s="83">
        <v>45442</v>
      </c>
      <c r="B54" s="32">
        <v>531893</v>
      </c>
      <c r="C54" s="31" t="s">
        <v>1138</v>
      </c>
      <c r="D54" s="31" t="s">
        <v>844</v>
      </c>
      <c r="E54" s="31" t="s">
        <v>531</v>
      </c>
      <c r="F54" s="84">
        <v>4000000</v>
      </c>
      <c r="G54" s="32">
        <v>1.49</v>
      </c>
      <c r="H54" s="32" t="s">
        <v>326</v>
      </c>
    </row>
    <row r="55" spans="1:28" ht="15" customHeight="1">
      <c r="A55" s="83">
        <v>45442</v>
      </c>
      <c r="B55" s="32">
        <v>531893</v>
      </c>
      <c r="C55" s="31" t="s">
        <v>1138</v>
      </c>
      <c r="D55" s="31" t="s">
        <v>844</v>
      </c>
      <c r="E55" s="31" t="s">
        <v>530</v>
      </c>
      <c r="F55" s="84">
        <v>4000000</v>
      </c>
      <c r="G55" s="32">
        <v>1.49</v>
      </c>
      <c r="H55" s="32" t="s">
        <v>326</v>
      </c>
    </row>
    <row r="56" spans="1:28" ht="15" customHeight="1">
      <c r="A56" s="83">
        <v>45442</v>
      </c>
      <c r="B56" s="32">
        <v>531893</v>
      </c>
      <c r="C56" s="31" t="s">
        <v>1138</v>
      </c>
      <c r="D56" s="31" t="s">
        <v>1107</v>
      </c>
      <c r="E56" s="31" t="s">
        <v>530</v>
      </c>
      <c r="F56" s="84">
        <v>3000000</v>
      </c>
      <c r="G56" s="32">
        <v>1.49</v>
      </c>
      <c r="H56" s="32" t="s">
        <v>326</v>
      </c>
    </row>
    <row r="57" spans="1:28" ht="15" customHeight="1">
      <c r="A57" s="83">
        <v>45442</v>
      </c>
      <c r="B57" s="32">
        <v>531893</v>
      </c>
      <c r="C57" s="31" t="s">
        <v>1138</v>
      </c>
      <c r="D57" s="31" t="s">
        <v>1107</v>
      </c>
      <c r="E57" s="31" t="s">
        <v>531</v>
      </c>
      <c r="F57" s="84">
        <v>3000000</v>
      </c>
      <c r="G57" s="32">
        <v>1.48</v>
      </c>
      <c r="H57" s="32" t="s">
        <v>326</v>
      </c>
    </row>
    <row r="58" spans="1:28" ht="15" customHeight="1">
      <c r="A58" s="83">
        <v>45442</v>
      </c>
      <c r="B58" s="32">
        <v>539584</v>
      </c>
      <c r="C58" s="31" t="s">
        <v>865</v>
      </c>
      <c r="D58" s="31" t="s">
        <v>1106</v>
      </c>
      <c r="E58" s="31" t="s">
        <v>531</v>
      </c>
      <c r="F58" s="84">
        <v>2807726</v>
      </c>
      <c r="G58" s="32">
        <v>0.49</v>
      </c>
      <c r="H58" s="32" t="s">
        <v>326</v>
      </c>
    </row>
    <row r="59" spans="1:28" ht="15" customHeight="1">
      <c r="A59" s="83">
        <v>45442</v>
      </c>
      <c r="B59" s="32">
        <v>539584</v>
      </c>
      <c r="C59" s="31" t="s">
        <v>865</v>
      </c>
      <c r="D59" s="31" t="s">
        <v>1107</v>
      </c>
      <c r="E59" s="31" t="s">
        <v>531</v>
      </c>
      <c r="F59" s="84">
        <v>2000000</v>
      </c>
      <c r="G59" s="32">
        <v>0.5</v>
      </c>
      <c r="H59" s="32" t="s">
        <v>326</v>
      </c>
    </row>
    <row r="60" spans="1:28" ht="15" customHeight="1">
      <c r="A60" s="83">
        <v>45442</v>
      </c>
      <c r="B60" s="32">
        <v>539584</v>
      </c>
      <c r="C60" s="31" t="s">
        <v>865</v>
      </c>
      <c r="D60" s="31" t="s">
        <v>1107</v>
      </c>
      <c r="E60" s="31" t="s">
        <v>530</v>
      </c>
      <c r="F60" s="84">
        <v>1500000</v>
      </c>
      <c r="G60" s="32">
        <v>0.49</v>
      </c>
      <c r="H60" s="32" t="s">
        <v>326</v>
      </c>
    </row>
    <row r="61" spans="1:28" ht="15" customHeight="1">
      <c r="A61" s="83">
        <v>45442</v>
      </c>
      <c r="B61" s="32">
        <v>539584</v>
      </c>
      <c r="C61" s="31" t="s">
        <v>865</v>
      </c>
      <c r="D61" s="31" t="s">
        <v>1197</v>
      </c>
      <c r="E61" s="31" t="s">
        <v>530</v>
      </c>
      <c r="F61" s="84">
        <v>1109700</v>
      </c>
      <c r="G61" s="32">
        <v>0.49</v>
      </c>
      <c r="H61" s="32" t="s">
        <v>326</v>
      </c>
    </row>
    <row r="62" spans="1:28" ht="15" customHeight="1">
      <c r="A62" s="83">
        <v>45442</v>
      </c>
      <c r="B62" s="32">
        <v>539584</v>
      </c>
      <c r="C62" s="31" t="s">
        <v>865</v>
      </c>
      <c r="D62" s="31" t="s">
        <v>1087</v>
      </c>
      <c r="E62" s="31" t="s">
        <v>531</v>
      </c>
      <c r="F62" s="84">
        <v>1070000</v>
      </c>
      <c r="G62" s="32">
        <v>0.5</v>
      </c>
      <c r="H62" s="32" t="s">
        <v>326</v>
      </c>
    </row>
    <row r="63" spans="1:28" ht="15" customHeight="1">
      <c r="A63" s="83">
        <v>45442</v>
      </c>
      <c r="B63" s="32">
        <v>531499</v>
      </c>
      <c r="C63" s="31" t="s">
        <v>1121</v>
      </c>
      <c r="D63" s="31" t="s">
        <v>1123</v>
      </c>
      <c r="E63" s="31" t="s">
        <v>531</v>
      </c>
      <c r="F63" s="84">
        <v>19079</v>
      </c>
      <c r="G63" s="32">
        <v>7.25</v>
      </c>
      <c r="H63" s="32" t="s">
        <v>326</v>
      </c>
    </row>
    <row r="64" spans="1:28" ht="15" customHeight="1">
      <c r="A64" s="83">
        <v>45442</v>
      </c>
      <c r="B64" s="32">
        <v>531499</v>
      </c>
      <c r="C64" s="31" t="s">
        <v>1121</v>
      </c>
      <c r="D64" s="31" t="s">
        <v>1123</v>
      </c>
      <c r="E64" s="31" t="s">
        <v>530</v>
      </c>
      <c r="F64" s="84">
        <v>103500</v>
      </c>
      <c r="G64" s="32">
        <v>7.05</v>
      </c>
      <c r="H64" s="32" t="s">
        <v>326</v>
      </c>
    </row>
    <row r="65" spans="1:8" ht="15" customHeight="1">
      <c r="A65" s="83">
        <v>45442</v>
      </c>
      <c r="B65" s="32">
        <v>531499</v>
      </c>
      <c r="C65" s="31" t="s">
        <v>1121</v>
      </c>
      <c r="D65" s="31" t="s">
        <v>1198</v>
      </c>
      <c r="E65" s="31" t="s">
        <v>530</v>
      </c>
      <c r="F65" s="84">
        <v>197750</v>
      </c>
      <c r="G65" s="32">
        <v>7.05</v>
      </c>
      <c r="H65" s="32" t="s">
        <v>326</v>
      </c>
    </row>
    <row r="66" spans="1:8" ht="15" customHeight="1">
      <c r="A66" s="83">
        <v>45442</v>
      </c>
      <c r="B66" s="32">
        <v>531499</v>
      </c>
      <c r="C66" s="31" t="s">
        <v>1121</v>
      </c>
      <c r="D66" s="31" t="s">
        <v>1122</v>
      </c>
      <c r="E66" s="31" t="s">
        <v>531</v>
      </c>
      <c r="F66" s="84">
        <v>400000</v>
      </c>
      <c r="G66" s="32">
        <v>7.05</v>
      </c>
      <c r="H66" s="32" t="s">
        <v>326</v>
      </c>
    </row>
    <row r="67" spans="1:8" ht="15" customHeight="1">
      <c r="A67" s="83">
        <v>45442</v>
      </c>
      <c r="B67" s="32">
        <v>531499</v>
      </c>
      <c r="C67" s="31" t="s">
        <v>1121</v>
      </c>
      <c r="D67" s="31" t="s">
        <v>1124</v>
      </c>
      <c r="E67" s="31" t="s">
        <v>530</v>
      </c>
      <c r="F67" s="84">
        <v>100000</v>
      </c>
      <c r="G67" s="32">
        <v>7.05</v>
      </c>
      <c r="H67" s="32" t="s">
        <v>326</v>
      </c>
    </row>
    <row r="68" spans="1:8" ht="15" customHeight="1">
      <c r="A68" s="83">
        <v>45442</v>
      </c>
      <c r="B68" s="32">
        <v>539310</v>
      </c>
      <c r="C68" s="31" t="s">
        <v>1199</v>
      </c>
      <c r="D68" s="31" t="s">
        <v>1200</v>
      </c>
      <c r="E68" s="31" t="s">
        <v>530</v>
      </c>
      <c r="F68" s="84">
        <v>150000</v>
      </c>
      <c r="G68" s="32">
        <v>31.29</v>
      </c>
      <c r="H68" s="32" t="s">
        <v>326</v>
      </c>
    </row>
    <row r="69" spans="1:8" ht="15" customHeight="1">
      <c r="A69" s="83">
        <v>45442</v>
      </c>
      <c r="B69" s="32">
        <v>533427</v>
      </c>
      <c r="C69" s="31" t="s">
        <v>1201</v>
      </c>
      <c r="D69" s="31" t="s">
        <v>1202</v>
      </c>
      <c r="E69" s="31" t="s">
        <v>531</v>
      </c>
      <c r="F69" s="84">
        <v>153671</v>
      </c>
      <c r="G69" s="32">
        <v>35.590000000000003</v>
      </c>
      <c r="H69" s="32" t="s">
        <v>326</v>
      </c>
    </row>
    <row r="70" spans="1:8" ht="15" customHeight="1">
      <c r="A70" s="83">
        <v>45442</v>
      </c>
      <c r="B70" s="32">
        <v>533427</v>
      </c>
      <c r="C70" s="31" t="s">
        <v>1201</v>
      </c>
      <c r="D70" s="31" t="s">
        <v>1203</v>
      </c>
      <c r="E70" s="31" t="s">
        <v>531</v>
      </c>
      <c r="F70" s="84">
        <v>195513</v>
      </c>
      <c r="G70" s="32">
        <v>35.57</v>
      </c>
      <c r="H70" s="32" t="s">
        <v>326</v>
      </c>
    </row>
    <row r="71" spans="1:8" ht="15" customHeight="1">
      <c r="A71" s="83">
        <v>45442</v>
      </c>
      <c r="B71" s="32">
        <v>533427</v>
      </c>
      <c r="C71" s="31" t="s">
        <v>1201</v>
      </c>
      <c r="D71" s="31" t="s">
        <v>1204</v>
      </c>
      <c r="E71" s="31" t="s">
        <v>530</v>
      </c>
      <c r="F71" s="84">
        <v>1026000</v>
      </c>
      <c r="G71" s="32">
        <v>35.75</v>
      </c>
      <c r="H71" s="32" t="s">
        <v>326</v>
      </c>
    </row>
    <row r="72" spans="1:8" ht="15" customHeight="1">
      <c r="A72" s="83">
        <v>45442</v>
      </c>
      <c r="B72" s="32" t="s">
        <v>1205</v>
      </c>
      <c r="C72" s="31" t="s">
        <v>1206</v>
      </c>
      <c r="D72" s="31" t="s">
        <v>1134</v>
      </c>
      <c r="E72" s="31" t="s">
        <v>530</v>
      </c>
      <c r="F72" s="84">
        <v>38000</v>
      </c>
      <c r="G72" s="32">
        <v>72</v>
      </c>
      <c r="H72" s="32" t="s">
        <v>859</v>
      </c>
    </row>
    <row r="73" spans="1:8" ht="15" customHeight="1">
      <c r="A73" s="83">
        <v>45442</v>
      </c>
      <c r="B73" s="32" t="s">
        <v>1141</v>
      </c>
      <c r="C73" s="31" t="s">
        <v>1142</v>
      </c>
      <c r="D73" s="31" t="s">
        <v>1069</v>
      </c>
      <c r="E73" s="31" t="s">
        <v>530</v>
      </c>
      <c r="F73" s="84">
        <v>109022</v>
      </c>
      <c r="G73" s="32">
        <v>611.25</v>
      </c>
      <c r="H73" s="32" t="s">
        <v>859</v>
      </c>
    </row>
    <row r="74" spans="1:8" ht="15" customHeight="1">
      <c r="A74" s="83">
        <v>45442</v>
      </c>
      <c r="B74" s="32" t="s">
        <v>1207</v>
      </c>
      <c r="C74" s="31" t="s">
        <v>1208</v>
      </c>
      <c r="D74" s="31" t="s">
        <v>1209</v>
      </c>
      <c r="E74" s="31" t="s">
        <v>530</v>
      </c>
      <c r="F74" s="84">
        <v>1075039</v>
      </c>
      <c r="G74" s="32">
        <v>438.18</v>
      </c>
      <c r="H74" s="32" t="s">
        <v>859</v>
      </c>
    </row>
    <row r="75" spans="1:8" ht="15" customHeight="1">
      <c r="A75" s="83">
        <v>45442</v>
      </c>
      <c r="B75" s="32" t="s">
        <v>1207</v>
      </c>
      <c r="C75" s="31" t="s">
        <v>1208</v>
      </c>
      <c r="D75" s="31" t="s">
        <v>1210</v>
      </c>
      <c r="E75" s="31" t="s">
        <v>530</v>
      </c>
      <c r="F75" s="84">
        <v>558547</v>
      </c>
      <c r="G75" s="32">
        <v>442.61</v>
      </c>
      <c r="H75" s="32" t="s">
        <v>859</v>
      </c>
    </row>
    <row r="76" spans="1:8" ht="15" customHeight="1">
      <c r="A76" s="83">
        <v>45442</v>
      </c>
      <c r="B76" s="32" t="s">
        <v>1207</v>
      </c>
      <c r="C76" s="31" t="s">
        <v>1208</v>
      </c>
      <c r="D76" s="31" t="s">
        <v>1145</v>
      </c>
      <c r="E76" s="31" t="s">
        <v>530</v>
      </c>
      <c r="F76" s="84">
        <v>395502</v>
      </c>
      <c r="G76" s="32">
        <v>445.87</v>
      </c>
      <c r="H76" s="32" t="s">
        <v>859</v>
      </c>
    </row>
    <row r="77" spans="1:8" ht="15" customHeight="1">
      <c r="A77" s="83">
        <v>45442</v>
      </c>
      <c r="B77" s="32" t="s">
        <v>1211</v>
      </c>
      <c r="C77" s="31" t="s">
        <v>1212</v>
      </c>
      <c r="D77" s="31" t="s">
        <v>1213</v>
      </c>
      <c r="E77" s="31" t="s">
        <v>530</v>
      </c>
      <c r="F77" s="84">
        <v>197007</v>
      </c>
      <c r="G77" s="32">
        <v>964.32</v>
      </c>
      <c r="H77" s="32" t="s">
        <v>859</v>
      </c>
    </row>
    <row r="78" spans="1:8" ht="15" customHeight="1">
      <c r="A78" s="83">
        <v>45442</v>
      </c>
      <c r="B78" s="32" t="s">
        <v>1211</v>
      </c>
      <c r="C78" s="31" t="s">
        <v>1212</v>
      </c>
      <c r="D78" s="31" t="s">
        <v>1069</v>
      </c>
      <c r="E78" s="31" t="s">
        <v>530</v>
      </c>
      <c r="F78" s="84">
        <v>343225</v>
      </c>
      <c r="G78" s="32">
        <v>958.96</v>
      </c>
      <c r="H78" s="32" t="s">
        <v>859</v>
      </c>
    </row>
    <row r="79" spans="1:8" ht="15" customHeight="1">
      <c r="A79" s="83">
        <v>45442</v>
      </c>
      <c r="B79" s="32" t="s">
        <v>1214</v>
      </c>
      <c r="C79" s="31" t="s">
        <v>1215</v>
      </c>
      <c r="D79" s="31" t="s">
        <v>1216</v>
      </c>
      <c r="E79" s="31" t="s">
        <v>530</v>
      </c>
      <c r="F79" s="84">
        <v>680000</v>
      </c>
      <c r="G79" s="32">
        <v>16.010000000000002</v>
      </c>
      <c r="H79" s="32" t="s">
        <v>859</v>
      </c>
    </row>
    <row r="80" spans="1:8" ht="15" customHeight="1">
      <c r="A80" s="83">
        <v>45442</v>
      </c>
      <c r="B80" s="32" t="s">
        <v>1217</v>
      </c>
      <c r="C80" s="31" t="s">
        <v>1218</v>
      </c>
      <c r="D80" s="31" t="s">
        <v>1219</v>
      </c>
      <c r="E80" s="31" t="s">
        <v>530</v>
      </c>
      <c r="F80" s="84">
        <v>168974</v>
      </c>
      <c r="G80" s="32">
        <v>298.75</v>
      </c>
      <c r="H80" s="32" t="s">
        <v>859</v>
      </c>
    </row>
    <row r="81" spans="1:8" ht="15" customHeight="1">
      <c r="A81" s="83">
        <v>45442</v>
      </c>
      <c r="B81" s="32" t="s">
        <v>1220</v>
      </c>
      <c r="C81" s="31" t="s">
        <v>1221</v>
      </c>
      <c r="D81" s="31" t="s">
        <v>1111</v>
      </c>
      <c r="E81" s="31" t="s">
        <v>530</v>
      </c>
      <c r="F81" s="84">
        <v>3427012</v>
      </c>
      <c r="G81" s="32">
        <v>0.8</v>
      </c>
      <c r="H81" s="32" t="s">
        <v>859</v>
      </c>
    </row>
    <row r="82" spans="1:8" ht="15" customHeight="1">
      <c r="A82" s="83">
        <v>45442</v>
      </c>
      <c r="B82" s="32" t="s">
        <v>1220</v>
      </c>
      <c r="C82" s="31" t="s">
        <v>1221</v>
      </c>
      <c r="D82" s="31" t="s">
        <v>1106</v>
      </c>
      <c r="E82" s="31" t="s">
        <v>530</v>
      </c>
      <c r="F82" s="84">
        <v>10500000</v>
      </c>
      <c r="G82" s="32">
        <v>0.8</v>
      </c>
      <c r="H82" s="32" t="s">
        <v>859</v>
      </c>
    </row>
    <row r="83" spans="1:8" ht="15" customHeight="1">
      <c r="A83" s="83">
        <v>45442</v>
      </c>
      <c r="B83" s="32" t="s">
        <v>1220</v>
      </c>
      <c r="C83" s="31" t="s">
        <v>1221</v>
      </c>
      <c r="D83" s="31" t="s">
        <v>1107</v>
      </c>
      <c r="E83" s="31" t="s">
        <v>530</v>
      </c>
      <c r="F83" s="84">
        <v>4000001</v>
      </c>
      <c r="G83" s="32">
        <v>0.8</v>
      </c>
      <c r="H83" s="32" t="s">
        <v>859</v>
      </c>
    </row>
    <row r="84" spans="1:8" ht="15" customHeight="1">
      <c r="A84" s="83">
        <v>45442</v>
      </c>
      <c r="B84" s="32" t="s">
        <v>1222</v>
      </c>
      <c r="C84" s="31" t="s">
        <v>1223</v>
      </c>
      <c r="D84" s="31" t="s">
        <v>1069</v>
      </c>
      <c r="E84" s="31" t="s">
        <v>530</v>
      </c>
      <c r="F84" s="84">
        <v>870986</v>
      </c>
      <c r="G84" s="32">
        <v>301.24</v>
      </c>
      <c r="H84" s="32" t="s">
        <v>859</v>
      </c>
    </row>
    <row r="85" spans="1:8" ht="15" customHeight="1">
      <c r="A85" s="83">
        <v>45442</v>
      </c>
      <c r="B85" s="32" t="s">
        <v>1222</v>
      </c>
      <c r="C85" s="31" t="s">
        <v>1223</v>
      </c>
      <c r="D85" s="31" t="s">
        <v>1224</v>
      </c>
      <c r="E85" s="31" t="s">
        <v>530</v>
      </c>
      <c r="F85" s="84">
        <v>622620</v>
      </c>
      <c r="G85" s="32">
        <v>305.99</v>
      </c>
      <c r="H85" s="32" t="s">
        <v>859</v>
      </c>
    </row>
    <row r="86" spans="1:8" ht="15" customHeight="1">
      <c r="A86" s="83">
        <v>45442</v>
      </c>
      <c r="B86" s="32" t="s">
        <v>1222</v>
      </c>
      <c r="C86" s="31" t="s">
        <v>1223</v>
      </c>
      <c r="D86" s="31" t="s">
        <v>1098</v>
      </c>
      <c r="E86" s="31" t="s">
        <v>530</v>
      </c>
      <c r="F86" s="84">
        <v>696037</v>
      </c>
      <c r="G86" s="32">
        <v>303.92</v>
      </c>
      <c r="H86" s="32" t="s">
        <v>859</v>
      </c>
    </row>
    <row r="87" spans="1:8" ht="15" customHeight="1">
      <c r="A87" s="83">
        <v>45442</v>
      </c>
      <c r="B87" s="32" t="s">
        <v>1112</v>
      </c>
      <c r="C87" s="31" t="s">
        <v>1113</v>
      </c>
      <c r="D87" s="31" t="s">
        <v>1111</v>
      </c>
      <c r="E87" s="31" t="s">
        <v>530</v>
      </c>
      <c r="F87" s="84">
        <v>16962184</v>
      </c>
      <c r="G87" s="32">
        <v>0.99</v>
      </c>
      <c r="H87" s="32" t="s">
        <v>859</v>
      </c>
    </row>
    <row r="88" spans="1:8" ht="15" customHeight="1">
      <c r="A88" s="83">
        <v>45442</v>
      </c>
      <c r="B88" s="32" t="s">
        <v>1112</v>
      </c>
      <c r="C88" s="31" t="s">
        <v>1113</v>
      </c>
      <c r="D88" s="31" t="s">
        <v>1225</v>
      </c>
      <c r="E88" s="31" t="s">
        <v>530</v>
      </c>
      <c r="F88" s="84">
        <v>4273843</v>
      </c>
      <c r="G88" s="32">
        <v>0.99</v>
      </c>
      <c r="H88" s="32" t="s">
        <v>859</v>
      </c>
    </row>
    <row r="89" spans="1:8" ht="15" customHeight="1">
      <c r="A89" s="83">
        <v>45442</v>
      </c>
      <c r="B89" s="32" t="s">
        <v>1112</v>
      </c>
      <c r="C89" s="31" t="s">
        <v>1113</v>
      </c>
      <c r="D89" s="31" t="s">
        <v>1106</v>
      </c>
      <c r="E89" s="31" t="s">
        <v>530</v>
      </c>
      <c r="F89" s="84">
        <v>12202464</v>
      </c>
      <c r="G89" s="32">
        <v>0.99</v>
      </c>
      <c r="H89" s="32" t="s">
        <v>859</v>
      </c>
    </row>
    <row r="90" spans="1:8" ht="15" customHeight="1">
      <c r="A90" s="83">
        <v>45442</v>
      </c>
      <c r="B90" s="32" t="s">
        <v>1112</v>
      </c>
      <c r="C90" s="31" t="s">
        <v>1113</v>
      </c>
      <c r="D90" s="31" t="s">
        <v>844</v>
      </c>
      <c r="E90" s="31" t="s">
        <v>530</v>
      </c>
      <c r="F90" s="84">
        <v>5000000</v>
      </c>
      <c r="G90" s="32">
        <v>0.95</v>
      </c>
      <c r="H90" s="32" t="s">
        <v>859</v>
      </c>
    </row>
    <row r="91" spans="1:8" ht="15" customHeight="1">
      <c r="A91" s="83">
        <v>45442</v>
      </c>
      <c r="B91" s="32" t="s">
        <v>1226</v>
      </c>
      <c r="C91" s="31" t="s">
        <v>1227</v>
      </c>
      <c r="D91" s="31" t="s">
        <v>1228</v>
      </c>
      <c r="E91" s="31" t="s">
        <v>530</v>
      </c>
      <c r="F91" s="84">
        <v>850000</v>
      </c>
      <c r="G91" s="32">
        <v>13.75</v>
      </c>
      <c r="H91" s="32" t="s">
        <v>859</v>
      </c>
    </row>
    <row r="92" spans="1:8" ht="15" customHeight="1">
      <c r="A92" s="83">
        <v>45442</v>
      </c>
      <c r="B92" s="32" t="s">
        <v>1229</v>
      </c>
      <c r="C92" s="31" t="s">
        <v>1230</v>
      </c>
      <c r="D92" s="31" t="s">
        <v>1069</v>
      </c>
      <c r="E92" s="31" t="s">
        <v>530</v>
      </c>
      <c r="F92" s="84">
        <v>1185089</v>
      </c>
      <c r="G92" s="32">
        <v>405.63</v>
      </c>
      <c r="H92" s="32" t="s">
        <v>859</v>
      </c>
    </row>
    <row r="93" spans="1:8" ht="15" customHeight="1">
      <c r="A93" s="83">
        <v>45442</v>
      </c>
      <c r="B93" s="32" t="s">
        <v>1229</v>
      </c>
      <c r="C93" s="31" t="s">
        <v>1230</v>
      </c>
      <c r="D93" s="31" t="s">
        <v>1098</v>
      </c>
      <c r="E93" s="31" t="s">
        <v>530</v>
      </c>
      <c r="F93" s="84">
        <v>739957</v>
      </c>
      <c r="G93" s="32">
        <v>406.48</v>
      </c>
      <c r="H93" s="32" t="s">
        <v>859</v>
      </c>
    </row>
    <row r="94" spans="1:8" ht="15" customHeight="1">
      <c r="A94" s="83">
        <v>45442</v>
      </c>
      <c r="B94" s="32" t="s">
        <v>1125</v>
      </c>
      <c r="C94" s="31" t="s">
        <v>1126</v>
      </c>
      <c r="D94" s="31" t="s">
        <v>1231</v>
      </c>
      <c r="E94" s="31" t="s">
        <v>530</v>
      </c>
      <c r="F94" s="84">
        <v>27000</v>
      </c>
      <c r="G94" s="32">
        <v>133.96</v>
      </c>
      <c r="H94" s="32" t="s">
        <v>859</v>
      </c>
    </row>
    <row r="95" spans="1:8" ht="15" customHeight="1">
      <c r="A95" s="83">
        <v>45442</v>
      </c>
      <c r="B95" s="32" t="s">
        <v>1125</v>
      </c>
      <c r="C95" s="31" t="s">
        <v>1126</v>
      </c>
      <c r="D95" s="31" t="s">
        <v>1232</v>
      </c>
      <c r="E95" s="31" t="s">
        <v>530</v>
      </c>
      <c r="F95" s="84">
        <v>3000</v>
      </c>
      <c r="G95" s="32">
        <v>133</v>
      </c>
      <c r="H95" s="32" t="s">
        <v>859</v>
      </c>
    </row>
    <row r="96" spans="1:8" ht="15" customHeight="1">
      <c r="A96" s="83">
        <v>45442</v>
      </c>
      <c r="B96" s="32" t="s">
        <v>1125</v>
      </c>
      <c r="C96" s="31" t="s">
        <v>1126</v>
      </c>
      <c r="D96" s="31" t="s">
        <v>1233</v>
      </c>
      <c r="E96" s="31" t="s">
        <v>530</v>
      </c>
      <c r="F96" s="84">
        <v>24000</v>
      </c>
      <c r="G96" s="32">
        <v>132.19999999999999</v>
      </c>
      <c r="H96" s="32" t="s">
        <v>859</v>
      </c>
    </row>
    <row r="97" spans="1:8" ht="15" customHeight="1">
      <c r="A97" s="83">
        <v>45442</v>
      </c>
      <c r="B97" s="32" t="s">
        <v>1125</v>
      </c>
      <c r="C97" s="31" t="s">
        <v>1126</v>
      </c>
      <c r="D97" s="31" t="s">
        <v>1234</v>
      </c>
      <c r="E97" s="31" t="s">
        <v>530</v>
      </c>
      <c r="F97" s="84">
        <v>30000</v>
      </c>
      <c r="G97" s="32">
        <v>130</v>
      </c>
      <c r="H97" s="32" t="s">
        <v>859</v>
      </c>
    </row>
    <row r="98" spans="1:8" ht="15" customHeight="1">
      <c r="A98" s="83">
        <v>45442</v>
      </c>
      <c r="B98" s="32" t="s">
        <v>1235</v>
      </c>
      <c r="C98" s="31" t="s">
        <v>1236</v>
      </c>
      <c r="D98" s="31" t="s">
        <v>1069</v>
      </c>
      <c r="E98" s="31" t="s">
        <v>530</v>
      </c>
      <c r="F98" s="84">
        <v>119613</v>
      </c>
      <c r="G98" s="32">
        <v>713.91</v>
      </c>
      <c r="H98" s="32" t="s">
        <v>859</v>
      </c>
    </row>
    <row r="99" spans="1:8" ht="15" customHeight="1">
      <c r="A99" s="83">
        <v>45442</v>
      </c>
      <c r="B99" s="32" t="s">
        <v>399</v>
      </c>
      <c r="C99" s="31" t="s">
        <v>1237</v>
      </c>
      <c r="D99" s="31" t="s">
        <v>1238</v>
      </c>
      <c r="E99" s="31" t="s">
        <v>530</v>
      </c>
      <c r="F99" s="84">
        <v>38730591</v>
      </c>
      <c r="G99" s="32">
        <v>66.25</v>
      </c>
      <c r="H99" s="32" t="s">
        <v>859</v>
      </c>
    </row>
    <row r="100" spans="1:8" ht="15" customHeight="1">
      <c r="A100" s="83">
        <v>45442</v>
      </c>
      <c r="B100" s="32" t="s">
        <v>799</v>
      </c>
      <c r="C100" s="31" t="s">
        <v>1239</v>
      </c>
      <c r="D100" s="31" t="s">
        <v>1137</v>
      </c>
      <c r="E100" s="31" t="s">
        <v>530</v>
      </c>
      <c r="F100" s="84">
        <v>2035279</v>
      </c>
      <c r="G100" s="32">
        <v>712.5</v>
      </c>
      <c r="H100" s="32" t="s">
        <v>859</v>
      </c>
    </row>
    <row r="101" spans="1:8" ht="15" customHeight="1">
      <c r="A101" s="83">
        <v>45442</v>
      </c>
      <c r="B101" s="32" t="s">
        <v>799</v>
      </c>
      <c r="C101" s="31" t="s">
        <v>1239</v>
      </c>
      <c r="D101" s="31" t="s">
        <v>1240</v>
      </c>
      <c r="E101" s="31" t="s">
        <v>530</v>
      </c>
      <c r="F101" s="84">
        <v>1221000</v>
      </c>
      <c r="G101" s="32">
        <v>712.5</v>
      </c>
      <c r="H101" s="32" t="s">
        <v>859</v>
      </c>
    </row>
    <row r="102" spans="1:8" ht="15" customHeight="1">
      <c r="A102" s="83">
        <v>45442</v>
      </c>
      <c r="B102" s="32" t="s">
        <v>799</v>
      </c>
      <c r="C102" s="31" t="s">
        <v>1239</v>
      </c>
      <c r="D102" s="31" t="s">
        <v>1241</v>
      </c>
      <c r="E102" s="31" t="s">
        <v>530</v>
      </c>
      <c r="F102" s="84">
        <v>1063850</v>
      </c>
      <c r="G102" s="32">
        <v>712.5</v>
      </c>
      <c r="H102" s="32" t="s">
        <v>859</v>
      </c>
    </row>
    <row r="103" spans="1:8" ht="15" customHeight="1">
      <c r="A103" s="83">
        <v>45442</v>
      </c>
      <c r="B103" s="32" t="s">
        <v>416</v>
      </c>
      <c r="C103" s="31" t="s">
        <v>1242</v>
      </c>
      <c r="D103" s="31" t="s">
        <v>1098</v>
      </c>
      <c r="E103" s="31" t="s">
        <v>530</v>
      </c>
      <c r="F103" s="84">
        <v>1533599</v>
      </c>
      <c r="G103" s="32">
        <v>302.64</v>
      </c>
      <c r="H103" s="32" t="s">
        <v>859</v>
      </c>
    </row>
    <row r="104" spans="1:8" ht="15" customHeight="1">
      <c r="A104" s="83">
        <v>45442</v>
      </c>
      <c r="B104" s="32" t="s">
        <v>416</v>
      </c>
      <c r="C104" s="31" t="s">
        <v>1242</v>
      </c>
      <c r="D104" s="31" t="s">
        <v>1069</v>
      </c>
      <c r="E104" s="31" t="s">
        <v>530</v>
      </c>
      <c r="F104" s="84">
        <v>2727617</v>
      </c>
      <c r="G104" s="32">
        <v>301.49</v>
      </c>
      <c r="H104" s="32" t="s">
        <v>859</v>
      </c>
    </row>
    <row r="105" spans="1:8" ht="15" customHeight="1">
      <c r="A105" s="83">
        <v>45442</v>
      </c>
      <c r="B105" s="32" t="s">
        <v>1243</v>
      </c>
      <c r="C105" s="31" t="s">
        <v>1244</v>
      </c>
      <c r="D105" s="31" t="s">
        <v>1245</v>
      </c>
      <c r="E105" s="31" t="s">
        <v>530</v>
      </c>
      <c r="F105" s="84">
        <v>100452</v>
      </c>
      <c r="G105" s="32">
        <v>163.18</v>
      </c>
      <c r="H105" s="32" t="s">
        <v>859</v>
      </c>
    </row>
    <row r="106" spans="1:8" ht="15" customHeight="1">
      <c r="A106" s="83">
        <v>45442</v>
      </c>
      <c r="B106" s="32" t="s">
        <v>1096</v>
      </c>
      <c r="C106" s="31" t="s">
        <v>1097</v>
      </c>
      <c r="D106" s="31" t="s">
        <v>1095</v>
      </c>
      <c r="E106" s="31" t="s">
        <v>530</v>
      </c>
      <c r="F106" s="84">
        <v>225457</v>
      </c>
      <c r="G106" s="32">
        <v>942.02</v>
      </c>
      <c r="H106" s="32" t="s">
        <v>859</v>
      </c>
    </row>
    <row r="107" spans="1:8" ht="15" customHeight="1">
      <c r="A107" s="83">
        <v>45442</v>
      </c>
      <c r="B107" s="32" t="s">
        <v>1096</v>
      </c>
      <c r="C107" s="31" t="s">
        <v>1097</v>
      </c>
      <c r="D107" s="31" t="s">
        <v>1069</v>
      </c>
      <c r="E107" s="31" t="s">
        <v>530</v>
      </c>
      <c r="F107" s="84">
        <v>301011</v>
      </c>
      <c r="G107" s="32">
        <v>950.75</v>
      </c>
      <c r="H107" s="32" t="s">
        <v>859</v>
      </c>
    </row>
    <row r="108" spans="1:8" ht="15" customHeight="1">
      <c r="A108" s="83">
        <v>45442</v>
      </c>
      <c r="B108" s="32" t="s">
        <v>1246</v>
      </c>
      <c r="C108" s="31" t="s">
        <v>1247</v>
      </c>
      <c r="D108" s="31" t="s">
        <v>1146</v>
      </c>
      <c r="E108" s="31" t="s">
        <v>530</v>
      </c>
      <c r="F108" s="84">
        <v>132800</v>
      </c>
      <c r="G108" s="32">
        <v>405.7</v>
      </c>
      <c r="H108" s="32" t="s">
        <v>859</v>
      </c>
    </row>
    <row r="109" spans="1:8" ht="15" customHeight="1">
      <c r="A109" s="83">
        <v>45442</v>
      </c>
      <c r="B109" s="32" t="s">
        <v>1248</v>
      </c>
      <c r="C109" s="31" t="s">
        <v>1249</v>
      </c>
      <c r="D109" s="31" t="s">
        <v>1250</v>
      </c>
      <c r="E109" s="31" t="s">
        <v>530</v>
      </c>
      <c r="F109" s="84">
        <v>178800</v>
      </c>
      <c r="G109" s="32">
        <v>114.05</v>
      </c>
      <c r="H109" s="32" t="s">
        <v>859</v>
      </c>
    </row>
    <row r="110" spans="1:8" ht="15" customHeight="1">
      <c r="A110" s="83">
        <v>45442</v>
      </c>
      <c r="B110" s="32" t="s">
        <v>1248</v>
      </c>
      <c r="C110" s="31" t="s">
        <v>1249</v>
      </c>
      <c r="D110" s="31" t="s">
        <v>1251</v>
      </c>
      <c r="E110" s="31" t="s">
        <v>530</v>
      </c>
      <c r="F110" s="84">
        <v>159600</v>
      </c>
      <c r="G110" s="32">
        <v>114.77</v>
      </c>
      <c r="H110" s="32" t="s">
        <v>859</v>
      </c>
    </row>
    <row r="111" spans="1:8" ht="15" customHeight="1">
      <c r="A111" s="83">
        <v>45442</v>
      </c>
      <c r="B111" s="32" t="s">
        <v>1252</v>
      </c>
      <c r="C111" s="31" t="s">
        <v>1253</v>
      </c>
      <c r="D111" s="31" t="s">
        <v>1254</v>
      </c>
      <c r="E111" s="31" t="s">
        <v>530</v>
      </c>
      <c r="F111" s="84">
        <v>300</v>
      </c>
      <c r="G111" s="32">
        <v>28.58</v>
      </c>
      <c r="H111" s="32" t="s">
        <v>859</v>
      </c>
    </row>
    <row r="112" spans="1:8" ht="15" customHeight="1">
      <c r="A112" s="83">
        <v>45442</v>
      </c>
      <c r="B112" s="32" t="s">
        <v>1252</v>
      </c>
      <c r="C112" s="31" t="s">
        <v>1253</v>
      </c>
      <c r="D112" s="31" t="s">
        <v>1255</v>
      </c>
      <c r="E112" s="31" t="s">
        <v>530</v>
      </c>
      <c r="F112" s="84">
        <v>110000</v>
      </c>
      <c r="G112" s="32">
        <v>29.97</v>
      </c>
      <c r="H112" s="32" t="s">
        <v>859</v>
      </c>
    </row>
    <row r="113" spans="1:8" ht="15" customHeight="1">
      <c r="A113" s="83">
        <v>45442</v>
      </c>
      <c r="B113" s="32" t="s">
        <v>1256</v>
      </c>
      <c r="C113" s="31" t="s">
        <v>1257</v>
      </c>
      <c r="D113" s="31" t="s">
        <v>1095</v>
      </c>
      <c r="E113" s="31" t="s">
        <v>530</v>
      </c>
      <c r="F113" s="84">
        <v>1156145</v>
      </c>
      <c r="G113" s="32">
        <v>30.63</v>
      </c>
      <c r="H113" s="32" t="s">
        <v>859</v>
      </c>
    </row>
    <row r="114" spans="1:8" ht="15" customHeight="1">
      <c r="A114" s="83">
        <v>45442</v>
      </c>
      <c r="B114" s="32" t="s">
        <v>1109</v>
      </c>
      <c r="C114" s="31" t="s">
        <v>1110</v>
      </c>
      <c r="D114" s="31" t="s">
        <v>1258</v>
      </c>
      <c r="E114" s="31" t="s">
        <v>531</v>
      </c>
      <c r="F114" s="84">
        <v>74250</v>
      </c>
      <c r="G114" s="32">
        <v>142.63999999999999</v>
      </c>
      <c r="H114" s="32" t="s">
        <v>859</v>
      </c>
    </row>
    <row r="115" spans="1:8" ht="15" customHeight="1">
      <c r="A115" s="83">
        <v>45442</v>
      </c>
      <c r="B115" s="32" t="s">
        <v>1205</v>
      </c>
      <c r="C115" s="31" t="s">
        <v>1206</v>
      </c>
      <c r="D115" s="31" t="s">
        <v>1134</v>
      </c>
      <c r="E115" s="31" t="s">
        <v>531</v>
      </c>
      <c r="F115" s="84">
        <v>18000</v>
      </c>
      <c r="G115" s="32">
        <v>71.94</v>
      </c>
      <c r="H115" s="32" t="s">
        <v>859</v>
      </c>
    </row>
    <row r="116" spans="1:8" ht="15" customHeight="1">
      <c r="A116" s="83">
        <v>45442</v>
      </c>
      <c r="B116" s="32" t="s">
        <v>1141</v>
      </c>
      <c r="C116" s="31" t="s">
        <v>1142</v>
      </c>
      <c r="D116" s="31" t="s">
        <v>1069</v>
      </c>
      <c r="E116" s="31" t="s">
        <v>531</v>
      </c>
      <c r="F116" s="84">
        <v>109022</v>
      </c>
      <c r="G116" s="32">
        <v>611.96</v>
      </c>
      <c r="H116" s="32" t="s">
        <v>859</v>
      </c>
    </row>
    <row r="117" spans="1:8" ht="15" customHeight="1">
      <c r="A117" s="83">
        <v>45442</v>
      </c>
      <c r="B117" s="32" t="s">
        <v>1143</v>
      </c>
      <c r="C117" s="31" t="s">
        <v>1144</v>
      </c>
      <c r="D117" s="31" t="s">
        <v>1259</v>
      </c>
      <c r="E117" s="31" t="s">
        <v>531</v>
      </c>
      <c r="F117" s="84">
        <v>200000</v>
      </c>
      <c r="G117" s="32">
        <v>22.15</v>
      </c>
      <c r="H117" s="32" t="s">
        <v>859</v>
      </c>
    </row>
    <row r="118" spans="1:8" ht="15" customHeight="1">
      <c r="A118" s="83">
        <v>45442</v>
      </c>
      <c r="B118" s="32" t="s">
        <v>1207</v>
      </c>
      <c r="C118" s="31" t="s">
        <v>1208</v>
      </c>
      <c r="D118" s="31" t="s">
        <v>1145</v>
      </c>
      <c r="E118" s="31" t="s">
        <v>531</v>
      </c>
      <c r="F118" s="84">
        <v>395502</v>
      </c>
      <c r="G118" s="32">
        <v>443.26</v>
      </c>
      <c r="H118" s="32" t="s">
        <v>859</v>
      </c>
    </row>
    <row r="119" spans="1:8" ht="15" customHeight="1">
      <c r="A119" s="83">
        <v>45442</v>
      </c>
      <c r="B119" s="32" t="s">
        <v>1207</v>
      </c>
      <c r="C119" s="31" t="s">
        <v>1208</v>
      </c>
      <c r="D119" s="31" t="s">
        <v>1210</v>
      </c>
      <c r="E119" s="31" t="s">
        <v>531</v>
      </c>
      <c r="F119" s="84">
        <v>558547</v>
      </c>
      <c r="G119" s="32">
        <v>442.76</v>
      </c>
      <c r="H119" s="32" t="s">
        <v>859</v>
      </c>
    </row>
    <row r="120" spans="1:8" ht="15" customHeight="1">
      <c r="A120" s="83">
        <v>45442</v>
      </c>
      <c r="B120" s="32" t="s">
        <v>1211</v>
      </c>
      <c r="C120" s="31" t="s">
        <v>1212</v>
      </c>
      <c r="D120" s="31" t="s">
        <v>1069</v>
      </c>
      <c r="E120" s="31" t="s">
        <v>531</v>
      </c>
      <c r="F120" s="84">
        <v>343225</v>
      </c>
      <c r="G120" s="32">
        <v>958.96</v>
      </c>
      <c r="H120" s="32" t="s">
        <v>859</v>
      </c>
    </row>
    <row r="121" spans="1:8" ht="15" customHeight="1">
      <c r="A121" s="83">
        <v>45442</v>
      </c>
      <c r="B121" s="32" t="s">
        <v>1211</v>
      </c>
      <c r="C121" s="31" t="s">
        <v>1212</v>
      </c>
      <c r="D121" s="31" t="s">
        <v>1213</v>
      </c>
      <c r="E121" s="31" t="s">
        <v>531</v>
      </c>
      <c r="F121" s="84">
        <v>197007</v>
      </c>
      <c r="G121" s="32">
        <v>964.87</v>
      </c>
      <c r="H121" s="32" t="s">
        <v>859</v>
      </c>
    </row>
    <row r="122" spans="1:8" ht="15" customHeight="1">
      <c r="A122" s="83">
        <v>45442</v>
      </c>
      <c r="B122" s="32" t="s">
        <v>1217</v>
      </c>
      <c r="C122" s="31" t="s">
        <v>1218</v>
      </c>
      <c r="D122" s="31" t="s">
        <v>1260</v>
      </c>
      <c r="E122" s="31" t="s">
        <v>531</v>
      </c>
      <c r="F122" s="84">
        <v>147000</v>
      </c>
      <c r="G122" s="32">
        <v>299.01</v>
      </c>
      <c r="H122" s="32" t="s">
        <v>859</v>
      </c>
    </row>
    <row r="123" spans="1:8" ht="15" customHeight="1">
      <c r="A123" s="83">
        <v>45442</v>
      </c>
      <c r="B123" s="32" t="s">
        <v>1220</v>
      </c>
      <c r="C123" s="31" t="s">
        <v>1221</v>
      </c>
      <c r="D123" s="31" t="s">
        <v>1111</v>
      </c>
      <c r="E123" s="31" t="s">
        <v>531</v>
      </c>
      <c r="F123" s="84">
        <v>7927020</v>
      </c>
      <c r="G123" s="32">
        <v>0.8</v>
      </c>
      <c r="H123" s="32" t="s">
        <v>859</v>
      </c>
    </row>
    <row r="124" spans="1:8" ht="15" customHeight="1">
      <c r="A124" s="83">
        <v>45442</v>
      </c>
      <c r="B124" s="32" t="s">
        <v>1220</v>
      </c>
      <c r="C124" s="31" t="s">
        <v>1221</v>
      </c>
      <c r="D124" s="31" t="s">
        <v>1106</v>
      </c>
      <c r="E124" s="31" t="s">
        <v>531</v>
      </c>
      <c r="F124" s="84">
        <v>10000000</v>
      </c>
      <c r="G124" s="32">
        <v>0.8</v>
      </c>
      <c r="H124" s="32" t="s">
        <v>859</v>
      </c>
    </row>
    <row r="125" spans="1:8" ht="15" customHeight="1">
      <c r="A125" s="83">
        <v>45442</v>
      </c>
      <c r="B125" s="32" t="s">
        <v>1220</v>
      </c>
      <c r="C125" s="31" t="s">
        <v>1221</v>
      </c>
      <c r="D125" s="31" t="s">
        <v>1107</v>
      </c>
      <c r="E125" s="31" t="s">
        <v>531</v>
      </c>
      <c r="F125" s="84">
        <v>16000001</v>
      </c>
      <c r="G125" s="32">
        <v>0.8</v>
      </c>
      <c r="H125" s="32" t="s">
        <v>859</v>
      </c>
    </row>
    <row r="126" spans="1:8" ht="15" customHeight="1">
      <c r="A126" s="83">
        <v>45442</v>
      </c>
      <c r="B126" s="32" t="s">
        <v>1222</v>
      </c>
      <c r="C126" s="31" t="s">
        <v>1223</v>
      </c>
      <c r="D126" s="31" t="s">
        <v>1224</v>
      </c>
      <c r="E126" s="31" t="s">
        <v>531</v>
      </c>
      <c r="F126" s="84">
        <v>222211</v>
      </c>
      <c r="G126" s="32">
        <v>314.20999999999998</v>
      </c>
      <c r="H126" s="32" t="s">
        <v>859</v>
      </c>
    </row>
    <row r="127" spans="1:8" ht="15" customHeight="1">
      <c r="A127" s="83">
        <v>45442</v>
      </c>
      <c r="B127" s="32" t="s">
        <v>1222</v>
      </c>
      <c r="C127" s="31" t="s">
        <v>1223</v>
      </c>
      <c r="D127" s="31" t="s">
        <v>1069</v>
      </c>
      <c r="E127" s="31" t="s">
        <v>531</v>
      </c>
      <c r="F127" s="84">
        <v>870986</v>
      </c>
      <c r="G127" s="32">
        <v>301.19</v>
      </c>
      <c r="H127" s="32" t="s">
        <v>859</v>
      </c>
    </row>
    <row r="128" spans="1:8" ht="15" customHeight="1">
      <c r="A128" s="83">
        <v>45442</v>
      </c>
      <c r="B128" s="32" t="s">
        <v>1222</v>
      </c>
      <c r="C128" s="31" t="s">
        <v>1223</v>
      </c>
      <c r="D128" s="31" t="s">
        <v>1098</v>
      </c>
      <c r="E128" s="31" t="s">
        <v>531</v>
      </c>
      <c r="F128" s="84">
        <v>747698</v>
      </c>
      <c r="G128" s="32">
        <v>308.95999999999998</v>
      </c>
      <c r="H128" s="32" t="s">
        <v>859</v>
      </c>
    </row>
    <row r="129" spans="1:8" ht="15" customHeight="1">
      <c r="A129" s="83">
        <v>45442</v>
      </c>
      <c r="B129" s="32" t="s">
        <v>1112</v>
      </c>
      <c r="C129" s="31" t="s">
        <v>1113</v>
      </c>
      <c r="D129" s="31" t="s">
        <v>1106</v>
      </c>
      <c r="E129" s="31" t="s">
        <v>531</v>
      </c>
      <c r="F129" s="84">
        <v>12210943</v>
      </c>
      <c r="G129" s="32">
        <v>0.99</v>
      </c>
      <c r="H129" s="32" t="s">
        <v>859</v>
      </c>
    </row>
    <row r="130" spans="1:8" ht="15" customHeight="1">
      <c r="A130" s="83">
        <v>45442</v>
      </c>
      <c r="B130" s="32" t="s">
        <v>1112</v>
      </c>
      <c r="C130" s="31" t="s">
        <v>1113</v>
      </c>
      <c r="D130" s="31" t="s">
        <v>1261</v>
      </c>
      <c r="E130" s="31" t="s">
        <v>531</v>
      </c>
      <c r="F130" s="84">
        <v>26063477</v>
      </c>
      <c r="G130" s="32">
        <v>0.97</v>
      </c>
      <c r="H130" s="32" t="s">
        <v>859</v>
      </c>
    </row>
    <row r="131" spans="1:8" ht="15" customHeight="1">
      <c r="A131" s="83">
        <v>45442</v>
      </c>
      <c r="B131" s="32" t="s">
        <v>1112</v>
      </c>
      <c r="C131" s="31" t="s">
        <v>1113</v>
      </c>
      <c r="D131" s="31" t="s">
        <v>1225</v>
      </c>
      <c r="E131" s="31" t="s">
        <v>531</v>
      </c>
      <c r="F131" s="84">
        <v>3013744</v>
      </c>
      <c r="G131" s="32">
        <v>0.98</v>
      </c>
      <c r="H131" s="32" t="s">
        <v>859</v>
      </c>
    </row>
    <row r="132" spans="1:8" ht="15" customHeight="1">
      <c r="A132" s="83">
        <v>45442</v>
      </c>
      <c r="B132" s="32" t="s">
        <v>1112</v>
      </c>
      <c r="C132" s="31" t="s">
        <v>1113</v>
      </c>
      <c r="D132" s="31" t="s">
        <v>1111</v>
      </c>
      <c r="E132" s="31" t="s">
        <v>531</v>
      </c>
      <c r="F132" s="84">
        <v>18567800</v>
      </c>
      <c r="G132" s="32">
        <v>0.98</v>
      </c>
      <c r="H132" s="32" t="s">
        <v>859</v>
      </c>
    </row>
    <row r="133" spans="1:8" ht="15" customHeight="1">
      <c r="A133" s="83">
        <v>45442</v>
      </c>
      <c r="B133" s="32" t="s">
        <v>1229</v>
      </c>
      <c r="C133" s="31" t="s">
        <v>1230</v>
      </c>
      <c r="D133" s="31" t="s">
        <v>1098</v>
      </c>
      <c r="E133" s="31" t="s">
        <v>531</v>
      </c>
      <c r="F133" s="84">
        <v>744878</v>
      </c>
      <c r="G133" s="32">
        <v>408</v>
      </c>
      <c r="H133" s="32" t="s">
        <v>859</v>
      </c>
    </row>
    <row r="134" spans="1:8" ht="15" customHeight="1">
      <c r="A134" s="83">
        <v>45442</v>
      </c>
      <c r="B134" s="32" t="s">
        <v>1229</v>
      </c>
      <c r="C134" s="31" t="s">
        <v>1230</v>
      </c>
      <c r="D134" s="31" t="s">
        <v>1069</v>
      </c>
      <c r="E134" s="31" t="s">
        <v>531</v>
      </c>
      <c r="F134" s="84">
        <v>1185089</v>
      </c>
      <c r="G134" s="32">
        <v>405.93</v>
      </c>
      <c r="H134" s="32" t="s">
        <v>859</v>
      </c>
    </row>
    <row r="135" spans="1:8" ht="15" customHeight="1">
      <c r="A135" s="83">
        <v>45442</v>
      </c>
      <c r="B135" s="32" t="s">
        <v>1125</v>
      </c>
      <c r="C135" s="31" t="s">
        <v>1126</v>
      </c>
      <c r="D135" s="31" t="s">
        <v>1233</v>
      </c>
      <c r="E135" s="31" t="s">
        <v>531</v>
      </c>
      <c r="F135" s="84">
        <v>6000</v>
      </c>
      <c r="G135" s="32">
        <v>127.7</v>
      </c>
      <c r="H135" s="32" t="s">
        <v>859</v>
      </c>
    </row>
    <row r="136" spans="1:8" ht="15" customHeight="1">
      <c r="A136" s="83">
        <v>45442</v>
      </c>
      <c r="B136" s="32" t="s">
        <v>1125</v>
      </c>
      <c r="C136" s="31" t="s">
        <v>1126</v>
      </c>
      <c r="D136" s="31" t="s">
        <v>1232</v>
      </c>
      <c r="E136" s="31" t="s">
        <v>531</v>
      </c>
      <c r="F136" s="84">
        <v>75000</v>
      </c>
      <c r="G136" s="32">
        <v>131.81</v>
      </c>
      <c r="H136" s="32" t="s">
        <v>859</v>
      </c>
    </row>
    <row r="137" spans="1:8" ht="15" customHeight="1">
      <c r="A137" s="83">
        <v>45442</v>
      </c>
      <c r="B137" s="32" t="s">
        <v>1235</v>
      </c>
      <c r="C137" s="31" t="s">
        <v>1236</v>
      </c>
      <c r="D137" s="31" t="s">
        <v>1069</v>
      </c>
      <c r="E137" s="31" t="s">
        <v>531</v>
      </c>
      <c r="F137" s="84">
        <v>119613</v>
      </c>
      <c r="G137" s="32">
        <v>714.8</v>
      </c>
      <c r="H137" s="32" t="s">
        <v>859</v>
      </c>
    </row>
    <row r="138" spans="1:8" ht="15" customHeight="1">
      <c r="A138" s="83">
        <v>45442</v>
      </c>
      <c r="B138" s="32" t="s">
        <v>799</v>
      </c>
      <c r="C138" s="31" t="s">
        <v>1239</v>
      </c>
      <c r="D138" s="31" t="s">
        <v>1262</v>
      </c>
      <c r="E138" s="31" t="s">
        <v>531</v>
      </c>
      <c r="F138" s="84">
        <v>10000000</v>
      </c>
      <c r="G138" s="32">
        <v>712.81</v>
      </c>
      <c r="H138" s="32" t="s">
        <v>859</v>
      </c>
    </row>
    <row r="139" spans="1:8" ht="15" customHeight="1">
      <c r="A139" s="83">
        <v>45442</v>
      </c>
      <c r="B139" s="32" t="s">
        <v>416</v>
      </c>
      <c r="C139" s="31" t="s">
        <v>1242</v>
      </c>
      <c r="D139" s="31" t="s">
        <v>1069</v>
      </c>
      <c r="E139" s="31" t="s">
        <v>531</v>
      </c>
      <c r="F139" s="84">
        <v>2727617</v>
      </c>
      <c r="G139" s="32">
        <v>301.70999999999998</v>
      </c>
      <c r="H139" s="32" t="s">
        <v>859</v>
      </c>
    </row>
    <row r="140" spans="1:8" ht="15" customHeight="1">
      <c r="A140" s="83">
        <v>45442</v>
      </c>
      <c r="B140" s="32" t="s">
        <v>416</v>
      </c>
      <c r="C140" s="31" t="s">
        <v>1242</v>
      </c>
      <c r="D140" s="31" t="s">
        <v>1098</v>
      </c>
      <c r="E140" s="31" t="s">
        <v>531</v>
      </c>
      <c r="F140" s="84">
        <v>1591803</v>
      </c>
      <c r="G140" s="32">
        <v>303.32</v>
      </c>
      <c r="H140" s="32" t="s">
        <v>859</v>
      </c>
    </row>
    <row r="141" spans="1:8" ht="15" customHeight="1">
      <c r="A141" s="83">
        <v>45442</v>
      </c>
      <c r="B141" s="32" t="s">
        <v>1243</v>
      </c>
      <c r="C141" s="31" t="s">
        <v>1244</v>
      </c>
      <c r="D141" s="31" t="s">
        <v>1245</v>
      </c>
      <c r="E141" s="31" t="s">
        <v>531</v>
      </c>
      <c r="F141" s="84">
        <v>100452</v>
      </c>
      <c r="G141" s="32">
        <v>163.44</v>
      </c>
      <c r="H141" s="32" t="s">
        <v>859</v>
      </c>
    </row>
    <row r="142" spans="1:8" ht="15" customHeight="1">
      <c r="A142" s="83">
        <v>45442</v>
      </c>
      <c r="B142" s="32" t="s">
        <v>1096</v>
      </c>
      <c r="C142" s="31" t="s">
        <v>1097</v>
      </c>
      <c r="D142" s="31" t="s">
        <v>1095</v>
      </c>
      <c r="E142" s="31" t="s">
        <v>531</v>
      </c>
      <c r="F142" s="84">
        <v>214045</v>
      </c>
      <c r="G142" s="32">
        <v>949.31</v>
      </c>
      <c r="H142" s="32" t="s">
        <v>859</v>
      </c>
    </row>
    <row r="143" spans="1:8" ht="15" customHeight="1">
      <c r="A143" s="83">
        <v>45442</v>
      </c>
      <c r="B143" s="32" t="s">
        <v>1096</v>
      </c>
      <c r="C143" s="31" t="s">
        <v>1097</v>
      </c>
      <c r="D143" s="31" t="s">
        <v>1069</v>
      </c>
      <c r="E143" s="31" t="s">
        <v>531</v>
      </c>
      <c r="F143" s="84">
        <v>301011</v>
      </c>
      <c r="G143" s="32">
        <v>951.08</v>
      </c>
      <c r="H143" s="32" t="s">
        <v>859</v>
      </c>
    </row>
    <row r="144" spans="1:8" ht="15" customHeight="1">
      <c r="A144" s="83">
        <v>45442</v>
      </c>
      <c r="B144" s="32" t="s">
        <v>1246</v>
      </c>
      <c r="C144" s="31" t="s">
        <v>1247</v>
      </c>
      <c r="D144" s="31" t="s">
        <v>1146</v>
      </c>
      <c r="E144" s="31" t="s">
        <v>531</v>
      </c>
      <c r="F144" s="84">
        <v>155200</v>
      </c>
      <c r="G144" s="32">
        <v>414.74</v>
      </c>
      <c r="H144" s="32" t="s">
        <v>859</v>
      </c>
    </row>
    <row r="145" spans="1:8" ht="15" customHeight="1">
      <c r="A145" s="83">
        <v>45442</v>
      </c>
      <c r="B145" s="32" t="s">
        <v>1263</v>
      </c>
      <c r="C145" s="31" t="s">
        <v>1264</v>
      </c>
      <c r="D145" s="31" t="s">
        <v>1265</v>
      </c>
      <c r="E145" s="31" t="s">
        <v>531</v>
      </c>
      <c r="F145" s="84">
        <v>33000</v>
      </c>
      <c r="G145" s="32">
        <v>123.66</v>
      </c>
      <c r="H145" s="32" t="s">
        <v>859</v>
      </c>
    </row>
    <row r="146" spans="1:8" ht="15" customHeight="1">
      <c r="A146" s="83">
        <v>45442</v>
      </c>
      <c r="B146" s="32" t="s">
        <v>1252</v>
      </c>
      <c r="C146" s="31" t="s">
        <v>1253</v>
      </c>
      <c r="D146" s="31" t="s">
        <v>1254</v>
      </c>
      <c r="E146" s="31" t="s">
        <v>531</v>
      </c>
      <c r="F146" s="84">
        <v>100700</v>
      </c>
      <c r="G146" s="32">
        <v>29.97</v>
      </c>
      <c r="H146" s="32" t="s">
        <v>859</v>
      </c>
    </row>
    <row r="147" spans="1:8" ht="15" customHeight="1">
      <c r="A147" s="83">
        <v>45442</v>
      </c>
      <c r="B147" s="32" t="s">
        <v>1256</v>
      </c>
      <c r="C147" s="31" t="s">
        <v>1257</v>
      </c>
      <c r="D147" s="31" t="s">
        <v>1095</v>
      </c>
      <c r="E147" s="31" t="s">
        <v>531</v>
      </c>
      <c r="F147" s="84">
        <v>1212536</v>
      </c>
      <c r="G147" s="32">
        <v>30.64</v>
      </c>
      <c r="H147" s="32" t="s">
        <v>859</v>
      </c>
    </row>
    <row r="148" spans="1:8" ht="15" customHeight="1">
      <c r="A148" s="83">
        <v>45442</v>
      </c>
      <c r="B148" s="32" t="s">
        <v>1266</v>
      </c>
      <c r="C148" s="31" t="s">
        <v>1267</v>
      </c>
      <c r="D148" s="31" t="s">
        <v>1268</v>
      </c>
      <c r="E148" s="31" t="s">
        <v>531</v>
      </c>
      <c r="F148" s="84">
        <v>55000</v>
      </c>
      <c r="G148" s="32">
        <v>42.43</v>
      </c>
      <c r="H148" s="32" t="s">
        <v>859</v>
      </c>
    </row>
    <row r="149" spans="1:8" ht="15" customHeight="1">
      <c r="A149" s="83">
        <v>45442</v>
      </c>
      <c r="B149" s="32" t="s">
        <v>1269</v>
      </c>
      <c r="C149" s="31" t="s">
        <v>1270</v>
      </c>
      <c r="D149" s="31" t="s">
        <v>1271</v>
      </c>
      <c r="E149" s="31" t="s">
        <v>531</v>
      </c>
      <c r="F149" s="84">
        <v>168425</v>
      </c>
      <c r="G149" s="32">
        <v>135.26</v>
      </c>
      <c r="H149" s="32" t="s">
        <v>859</v>
      </c>
    </row>
    <row r="150" spans="1:8" ht="15" customHeight="1">
      <c r="A150" s="83">
        <v>45442</v>
      </c>
      <c r="B150" s="32" t="s">
        <v>1147</v>
      </c>
      <c r="C150" s="31" t="s">
        <v>1148</v>
      </c>
      <c r="D150" s="31" t="s">
        <v>1149</v>
      </c>
      <c r="E150" s="31" t="s">
        <v>531</v>
      </c>
      <c r="F150" s="84">
        <v>148333</v>
      </c>
      <c r="G150" s="32">
        <v>37.049999999999997</v>
      </c>
      <c r="H150" s="32" t="s">
        <v>859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9"/>
  <sheetViews>
    <sheetView zoomScale="80" zoomScaleNormal="80" workbookViewId="0">
      <selection activeCell="D14" sqref="D1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878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45443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813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842</v>
      </c>
      <c r="G10" s="185">
        <v>2390</v>
      </c>
      <c r="H10" s="183"/>
      <c r="I10" s="183" t="s">
        <v>843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2404.8000000000002</v>
      </c>
      <c r="Q10" s="228"/>
      <c r="R10" s="54" t="s">
        <v>1004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996</v>
      </c>
      <c r="F11" s="183" t="s">
        <v>997</v>
      </c>
      <c r="G11" s="185">
        <v>3612</v>
      </c>
      <c r="H11" s="183"/>
      <c r="I11" s="183" t="s">
        <v>998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3736.1</v>
      </c>
      <c r="Q11" s="228"/>
      <c r="R11" s="54" t="s">
        <v>1004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848</v>
      </c>
      <c r="J12" s="255" t="s">
        <v>895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1004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851</v>
      </c>
      <c r="J13" s="255" t="s">
        <v>1070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1005</v>
      </c>
    </row>
    <row r="14" spans="1:26" ht="15" customHeight="1">
      <c r="A14" s="305">
        <v>5</v>
      </c>
      <c r="B14" s="306">
        <v>45397</v>
      </c>
      <c r="C14" s="307"/>
      <c r="D14" s="308" t="s">
        <v>126</v>
      </c>
      <c r="E14" s="309" t="s">
        <v>996</v>
      </c>
      <c r="F14" s="260">
        <v>1451.5</v>
      </c>
      <c r="G14" s="261">
        <v>1357.5</v>
      </c>
      <c r="H14" s="260">
        <v>1535</v>
      </c>
      <c r="I14" s="260" t="s">
        <v>999</v>
      </c>
      <c r="J14" s="255" t="s">
        <v>1101</v>
      </c>
      <c r="K14" s="255">
        <f t="shared" ref="K14" si="6">H14-F14</f>
        <v>83.5</v>
      </c>
      <c r="L14" s="301">
        <f t="shared" ref="L14" si="7">(F14*-0.3)/100</f>
        <v>-4.3544999999999998</v>
      </c>
      <c r="M14" s="302">
        <f t="shared" ref="M14" si="8">(K14+L14)/F14</f>
        <v>5.4526696520840509E-2</v>
      </c>
      <c r="N14" s="255" t="s">
        <v>548</v>
      </c>
      <c r="O14" s="303">
        <v>45439</v>
      </c>
      <c r="P14" s="304"/>
      <c r="Q14" s="228"/>
      <c r="R14" s="54" t="s">
        <v>1004</v>
      </c>
    </row>
    <row r="15" spans="1:26" ht="15" customHeight="1">
      <c r="A15" s="320">
        <v>6</v>
      </c>
      <c r="B15" s="321">
        <v>45405</v>
      </c>
      <c r="C15" s="322"/>
      <c r="D15" s="323" t="s">
        <v>457</v>
      </c>
      <c r="E15" s="324" t="s">
        <v>546</v>
      </c>
      <c r="F15" s="286">
        <v>161</v>
      </c>
      <c r="G15" s="287">
        <v>149.5</v>
      </c>
      <c r="H15" s="286">
        <v>148.5</v>
      </c>
      <c r="I15" s="286" t="s">
        <v>853</v>
      </c>
      <c r="J15" s="279" t="s">
        <v>963</v>
      </c>
      <c r="K15" s="279">
        <f t="shared" ref="K15" si="9">H15-F15</f>
        <v>-12.5</v>
      </c>
      <c r="L15" s="325">
        <f t="shared" ref="L15" si="10">(F15*-0.3)/100</f>
        <v>-0.48299999999999998</v>
      </c>
      <c r="M15" s="326">
        <f t="shared" ref="M15" si="11">(K15+L15)/F15</f>
        <v>-8.0639751552795028E-2</v>
      </c>
      <c r="N15" s="279" t="s">
        <v>558</v>
      </c>
      <c r="O15" s="327">
        <v>45425</v>
      </c>
      <c r="P15" s="328"/>
      <c r="Q15" s="228"/>
      <c r="R15" s="54" t="s">
        <v>1004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862</v>
      </c>
      <c r="J16" s="255" t="s">
        <v>957</v>
      </c>
      <c r="K16" s="255">
        <f t="shared" ref="K16" si="12">H16-F16</f>
        <v>27</v>
      </c>
      <c r="L16" s="301">
        <f t="shared" ref="L16" si="13">(F16*-0.3)/100</f>
        <v>-1.9275</v>
      </c>
      <c r="M16" s="302">
        <f t="shared" ref="M16" si="14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1004</v>
      </c>
    </row>
    <row r="17" spans="1:18" ht="15" customHeight="1">
      <c r="A17" s="320">
        <v>8</v>
      </c>
      <c r="B17" s="321">
        <v>45412</v>
      </c>
      <c r="C17" s="322"/>
      <c r="D17" s="323" t="s">
        <v>856</v>
      </c>
      <c r="E17" s="324" t="s">
        <v>546</v>
      </c>
      <c r="F17" s="286">
        <v>165.5</v>
      </c>
      <c r="G17" s="287">
        <v>159</v>
      </c>
      <c r="H17" s="286">
        <v>158.5</v>
      </c>
      <c r="I17" s="286" t="s">
        <v>863</v>
      </c>
      <c r="J17" s="279" t="s">
        <v>950</v>
      </c>
      <c r="K17" s="279">
        <f t="shared" ref="K17:K18" si="15">H17-F17</f>
        <v>-7</v>
      </c>
      <c r="L17" s="325">
        <f t="shared" ref="L17:L18" si="16">(F17*-0.3)/100</f>
        <v>-0.4965</v>
      </c>
      <c r="M17" s="326">
        <f t="shared" ref="M17:M18" si="17">(K17+L17)/F17</f>
        <v>-4.5296072507552874E-2</v>
      </c>
      <c r="N17" s="279" t="s">
        <v>558</v>
      </c>
      <c r="O17" s="327">
        <v>45421</v>
      </c>
      <c r="P17" s="328"/>
      <c r="Q17" s="228"/>
      <c r="R17" s="54" t="s">
        <v>1004</v>
      </c>
    </row>
    <row r="18" spans="1:1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864</v>
      </c>
      <c r="J18" s="255" t="s">
        <v>682</v>
      </c>
      <c r="K18" s="255">
        <f t="shared" si="15"/>
        <v>68</v>
      </c>
      <c r="L18" s="301">
        <f t="shared" si="16"/>
        <v>-4.4400000000000004</v>
      </c>
      <c r="M18" s="302">
        <f t="shared" si="17"/>
        <v>4.2945945945945946E-2</v>
      </c>
      <c r="N18" s="255" t="s">
        <v>548</v>
      </c>
      <c r="O18" s="303">
        <v>45428</v>
      </c>
      <c r="P18" s="304"/>
      <c r="Q18" s="228"/>
      <c r="R18" s="54" t="s">
        <v>1004</v>
      </c>
    </row>
    <row r="19" spans="1:18" ht="15" customHeight="1">
      <c r="A19" s="187">
        <v>10</v>
      </c>
      <c r="B19" s="184">
        <v>45414</v>
      </c>
      <c r="C19" s="188"/>
      <c r="D19" s="192" t="s">
        <v>124</v>
      </c>
      <c r="E19" s="189" t="s">
        <v>996</v>
      </c>
      <c r="F19" s="183" t="s">
        <v>1001</v>
      </c>
      <c r="G19" s="185">
        <v>1267</v>
      </c>
      <c r="H19" s="183"/>
      <c r="I19" s="183" t="s">
        <v>1002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1331.85</v>
      </c>
      <c r="Q19" s="228"/>
      <c r="R19" s="54" t="s">
        <v>1004</v>
      </c>
    </row>
    <row r="20" spans="1:1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893</v>
      </c>
      <c r="J20" s="255" t="s">
        <v>1011</v>
      </c>
      <c r="K20" s="255">
        <f t="shared" ref="K20" si="18">H20-F20</f>
        <v>24.5</v>
      </c>
      <c r="L20" s="301">
        <f t="shared" ref="L20" si="19">(F20*-0.3)/100</f>
        <v>-1.35</v>
      </c>
      <c r="M20" s="302">
        <f t="shared" ref="M20" si="20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1004</v>
      </c>
    </row>
    <row r="21" spans="1:1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905</v>
      </c>
      <c r="G21" s="185">
        <v>416</v>
      </c>
      <c r="H21" s="183"/>
      <c r="I21" s="183" t="s">
        <v>906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423.85</v>
      </c>
      <c r="Q21" s="228"/>
      <c r="R21" s="54" t="s">
        <v>1004</v>
      </c>
    </row>
    <row r="22" spans="1:1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980</v>
      </c>
      <c r="J22" s="255" t="s">
        <v>1003</v>
      </c>
      <c r="K22" s="255">
        <f t="shared" ref="K22" si="21">H22-F22</f>
        <v>19</v>
      </c>
      <c r="L22" s="301">
        <f t="shared" ref="L22" si="22">(F22*-0.3)/100</f>
        <v>-1.26</v>
      </c>
      <c r="M22" s="302">
        <f t="shared" ref="M22" si="23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1004</v>
      </c>
    </row>
    <row r="23" spans="1:1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1021</v>
      </c>
      <c r="G23" s="185">
        <v>2185</v>
      </c>
      <c r="H23" s="183"/>
      <c r="I23" s="183" t="s">
        <v>1016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2351.4</v>
      </c>
      <c r="Q23" s="228"/>
      <c r="R23" s="54" t="s">
        <v>1004</v>
      </c>
    </row>
    <row r="24" spans="1:18" ht="15" customHeight="1">
      <c r="A24" s="320">
        <v>15</v>
      </c>
      <c r="B24" s="321">
        <v>45433</v>
      </c>
      <c r="C24" s="322"/>
      <c r="D24" s="323" t="s">
        <v>1062</v>
      </c>
      <c r="E24" s="324" t="s">
        <v>546</v>
      </c>
      <c r="F24" s="286">
        <v>758</v>
      </c>
      <c r="G24" s="287">
        <v>720</v>
      </c>
      <c r="H24" s="286">
        <v>715</v>
      </c>
      <c r="I24" s="286" t="s">
        <v>1063</v>
      </c>
      <c r="J24" s="279" t="s">
        <v>1079</v>
      </c>
      <c r="K24" s="279">
        <f t="shared" ref="K24" si="24">H24-F24</f>
        <v>-43</v>
      </c>
      <c r="L24" s="325">
        <f t="shared" ref="L24" si="25">(F24*-0.3)/100</f>
        <v>-2.274</v>
      </c>
      <c r="M24" s="326">
        <f t="shared" ref="M24" si="26">(K24+L24)/F24</f>
        <v>-5.9728232189973619E-2</v>
      </c>
      <c r="N24" s="279" t="s">
        <v>558</v>
      </c>
      <c r="O24" s="327">
        <v>45435</v>
      </c>
      <c r="P24" s="328"/>
      <c r="Q24" s="228"/>
      <c r="R24" s="54" t="s">
        <v>1004</v>
      </c>
    </row>
    <row r="25" spans="1:1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1075</v>
      </c>
      <c r="G25" s="185">
        <v>588</v>
      </c>
      <c r="H25" s="183"/>
      <c r="I25" s="183" t="s">
        <v>1076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625.75</v>
      </c>
      <c r="Q25" s="228"/>
      <c r="R25" s="54" t="s">
        <v>1004</v>
      </c>
    </row>
    <row r="26" spans="1:18" ht="15" customHeight="1">
      <c r="A26" s="187">
        <v>17</v>
      </c>
      <c r="B26" s="184">
        <v>45436</v>
      </c>
      <c r="C26" s="188"/>
      <c r="D26" s="192" t="s">
        <v>48</v>
      </c>
      <c r="E26" s="189" t="s">
        <v>546</v>
      </c>
      <c r="F26" s="183" t="s">
        <v>1088</v>
      </c>
      <c r="G26" s="185">
        <v>2460</v>
      </c>
      <c r="H26" s="183"/>
      <c r="I26" s="183" t="s">
        <v>1089</v>
      </c>
      <c r="J26" s="185" t="s">
        <v>547</v>
      </c>
      <c r="K26" s="185"/>
      <c r="L26" s="186"/>
      <c r="M26" s="190"/>
      <c r="N26" s="185"/>
      <c r="O26" s="191"/>
      <c r="P26" s="186">
        <f>VLOOKUP(D26,'MidCap Intra'!$B$11:$C$571,2,0)</f>
        <v>2496.9499999999998</v>
      </c>
      <c r="Q26" s="228"/>
      <c r="R26" s="54" t="s">
        <v>1004</v>
      </c>
    </row>
    <row r="27" spans="1:18" ht="15" customHeight="1">
      <c r="A27" s="187">
        <v>18</v>
      </c>
      <c r="B27" s="184">
        <v>45439</v>
      </c>
      <c r="C27" s="188"/>
      <c r="D27" s="192" t="s">
        <v>193</v>
      </c>
      <c r="E27" s="189" t="s">
        <v>546</v>
      </c>
      <c r="F27" s="183" t="s">
        <v>1104</v>
      </c>
      <c r="G27" s="185">
        <v>3455</v>
      </c>
      <c r="H27" s="183"/>
      <c r="I27" s="183" t="s">
        <v>1105</v>
      </c>
      <c r="J27" s="185" t="s">
        <v>547</v>
      </c>
      <c r="K27" s="185"/>
      <c r="L27" s="186"/>
      <c r="M27" s="190"/>
      <c r="N27" s="185"/>
      <c r="O27" s="191"/>
      <c r="P27" s="186">
        <f>VLOOKUP(D27,'MidCap Intra'!$B$11:$C$571,2,0)</f>
        <v>3517.05</v>
      </c>
      <c r="Q27" s="228"/>
    </row>
    <row r="28" spans="1:18" ht="15" customHeight="1">
      <c r="A28" s="187">
        <v>19</v>
      </c>
      <c r="B28" s="184">
        <v>45442</v>
      </c>
      <c r="C28" s="188"/>
      <c r="D28" s="192" t="s">
        <v>237</v>
      </c>
      <c r="E28" s="189" t="s">
        <v>546</v>
      </c>
      <c r="F28" s="183" t="s">
        <v>1151</v>
      </c>
      <c r="G28" s="185">
        <v>965</v>
      </c>
      <c r="H28" s="183"/>
      <c r="I28" s="183" t="s">
        <v>1152</v>
      </c>
      <c r="J28" s="185" t="s">
        <v>547</v>
      </c>
      <c r="K28" s="185"/>
      <c r="L28" s="186"/>
      <c r="M28" s="190"/>
      <c r="N28" s="185"/>
      <c r="O28" s="191"/>
      <c r="P28" s="186">
        <f>VLOOKUP(D28,'MidCap Intra'!$B$11:$C$571,2,0)</f>
        <v>1023.95</v>
      </c>
      <c r="Q28" s="228"/>
    </row>
    <row r="29" spans="1:18" ht="15" customHeight="1">
      <c r="A29" s="187">
        <v>20</v>
      </c>
      <c r="B29" s="184">
        <v>45442</v>
      </c>
      <c r="C29" s="188"/>
      <c r="D29" s="192" t="s">
        <v>206</v>
      </c>
      <c r="E29" s="189" t="s">
        <v>546</v>
      </c>
      <c r="F29" s="183" t="s">
        <v>1153</v>
      </c>
      <c r="G29" s="185">
        <v>2720</v>
      </c>
      <c r="H29" s="183"/>
      <c r="I29" s="183" t="s">
        <v>1154</v>
      </c>
      <c r="J29" s="185" t="s">
        <v>547</v>
      </c>
      <c r="K29" s="185"/>
      <c r="L29" s="186"/>
      <c r="M29" s="190"/>
      <c r="N29" s="185"/>
      <c r="O29" s="191"/>
      <c r="P29" s="186">
        <f>VLOOKUP(D29,'MidCap Intra'!$B$11:$C$571,2,0)</f>
        <v>2849.7</v>
      </c>
      <c r="Q29" s="228"/>
    </row>
    <row r="30" spans="1:18" ht="15" customHeight="1">
      <c r="A30" s="187">
        <v>21</v>
      </c>
      <c r="B30" s="184">
        <v>45442</v>
      </c>
      <c r="C30" s="188"/>
      <c r="D30" s="192" t="s">
        <v>112</v>
      </c>
      <c r="E30" s="189" t="s">
        <v>546</v>
      </c>
      <c r="F30" s="183" t="s">
        <v>1158</v>
      </c>
      <c r="G30" s="185">
        <v>185</v>
      </c>
      <c r="H30" s="183"/>
      <c r="I30" s="183" t="s">
        <v>1159</v>
      </c>
      <c r="J30" s="185" t="s">
        <v>547</v>
      </c>
      <c r="K30" s="185"/>
      <c r="L30" s="186"/>
      <c r="M30" s="190"/>
      <c r="N30" s="185"/>
      <c r="O30" s="191"/>
      <c r="P30" s="186">
        <f>VLOOKUP(D30,'MidCap Intra'!$B$11:$C$571,2,0)</f>
        <v>199.4</v>
      </c>
      <c r="Q30" s="228"/>
    </row>
    <row r="31" spans="1:18" ht="15" customHeight="1">
      <c r="A31" s="187"/>
      <c r="B31" s="184"/>
      <c r="C31" s="188"/>
      <c r="D31" s="192"/>
      <c r="E31" s="189"/>
      <c r="F31" s="183"/>
      <c r="G31" s="185"/>
      <c r="H31" s="183"/>
      <c r="I31" s="183"/>
      <c r="J31" s="185"/>
      <c r="K31" s="185"/>
      <c r="L31" s="186"/>
      <c r="M31" s="190"/>
      <c r="N31" s="185"/>
      <c r="O31" s="191"/>
      <c r="P31" s="186"/>
      <c r="Q31" s="228"/>
    </row>
    <row r="32" spans="1:18" ht="15" customHeight="1">
      <c r="A32" s="187"/>
      <c r="B32" s="184"/>
      <c r="C32" s="188"/>
      <c r="D32" s="192"/>
      <c r="E32" s="189"/>
      <c r="F32" s="183"/>
      <c r="G32" s="185"/>
      <c r="H32" s="183"/>
      <c r="I32" s="183"/>
      <c r="J32" s="185"/>
      <c r="K32" s="185"/>
      <c r="L32" s="186"/>
      <c r="M32" s="190"/>
      <c r="N32" s="185"/>
      <c r="O32" s="191"/>
      <c r="P32" s="186"/>
      <c r="Q32" s="228"/>
    </row>
    <row r="33" spans="1:38" ht="15" customHeight="1"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38" ht="14.25" customHeight="1">
      <c r="A34" s="96"/>
      <c r="B34" s="97"/>
      <c r="C34" s="98"/>
      <c r="D34" s="99"/>
      <c r="E34" s="100"/>
      <c r="F34" s="100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02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" customHeight="1">
      <c r="A35" s="103" t="s">
        <v>549</v>
      </c>
      <c r="B35" s="104"/>
      <c r="C35" s="105"/>
      <c r="E35" s="106"/>
      <c r="F35" s="10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7" t="s">
        <v>550</v>
      </c>
      <c r="B36" s="103"/>
      <c r="C36" s="103"/>
      <c r="D36" s="103"/>
      <c r="E36" s="37"/>
      <c r="F36" s="108" t="s">
        <v>551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 t="s">
        <v>552</v>
      </c>
      <c r="B37" s="103"/>
      <c r="C37" s="103"/>
      <c r="D37" s="103" t="s">
        <v>553</v>
      </c>
      <c r="E37" s="6"/>
      <c r="F37" s="108" t="s">
        <v>554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/>
      <c r="B38" s="103"/>
      <c r="C38" s="103"/>
      <c r="D38" s="103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96"/>
      <c r="B39" s="196"/>
      <c r="C39" s="196"/>
      <c r="D39" s="196"/>
      <c r="E39" s="197"/>
      <c r="F39" s="197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4.25" customHeight="1">
      <c r="A40" s="103"/>
      <c r="B40" s="103"/>
      <c r="C40" s="103"/>
      <c r="D40" s="103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.75" customHeight="1">
      <c r="A41" s="115" t="s">
        <v>559</v>
      </c>
      <c r="B41" s="115"/>
      <c r="C41" s="115"/>
      <c r="D41" s="115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38.25" customHeight="1">
      <c r="A42" s="93" t="s">
        <v>16</v>
      </c>
      <c r="B42" s="93" t="s">
        <v>522</v>
      </c>
      <c r="C42" s="93"/>
      <c r="D42" s="94" t="s">
        <v>533</v>
      </c>
      <c r="E42" s="93" t="s">
        <v>534</v>
      </c>
      <c r="F42" s="93" t="s">
        <v>535</v>
      </c>
      <c r="G42" s="93" t="s">
        <v>555</v>
      </c>
      <c r="H42" s="93" t="s">
        <v>537</v>
      </c>
      <c r="I42" s="193" t="s">
        <v>538</v>
      </c>
      <c r="J42" s="195" t="s">
        <v>539</v>
      </c>
      <c r="K42" s="194" t="s">
        <v>560</v>
      </c>
      <c r="L42" s="95" t="s">
        <v>541</v>
      </c>
      <c r="M42" s="116" t="s">
        <v>561</v>
      </c>
      <c r="N42" s="93" t="s">
        <v>562</v>
      </c>
      <c r="O42" s="92" t="s">
        <v>543</v>
      </c>
      <c r="P42" s="277" t="s">
        <v>544</v>
      </c>
      <c r="Q42" s="230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260">
        <v>1</v>
      </c>
      <c r="B43" s="258">
        <v>45408</v>
      </c>
      <c r="C43" s="259"/>
      <c r="D43" s="259" t="s">
        <v>857</v>
      </c>
      <c r="E43" s="260" t="s">
        <v>557</v>
      </c>
      <c r="F43" s="260">
        <v>1102.5</v>
      </c>
      <c r="G43" s="260">
        <v>1078</v>
      </c>
      <c r="H43" s="260">
        <v>1114</v>
      </c>
      <c r="I43" s="261" t="s">
        <v>858</v>
      </c>
      <c r="J43" s="294" t="s">
        <v>890</v>
      </c>
      <c r="K43" s="295">
        <f t="shared" ref="K43" si="27">H43-F43</f>
        <v>11.5</v>
      </c>
      <c r="L43" s="296">
        <f t="shared" ref="L43" si="28">(H43*N43)*0.03%</f>
        <v>150.38999999999999</v>
      </c>
      <c r="M43" s="297">
        <f t="shared" ref="M43" si="29">(K43*N43)-L43</f>
        <v>5024.6099999999997</v>
      </c>
      <c r="N43" s="295">
        <v>450</v>
      </c>
      <c r="O43" s="298" t="s">
        <v>548</v>
      </c>
      <c r="P43" s="299">
        <v>45415</v>
      </c>
      <c r="Q43" s="226"/>
      <c r="R43" s="54" t="s">
        <v>1004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60">
        <v>2</v>
      </c>
      <c r="B44" s="258">
        <v>45414</v>
      </c>
      <c r="C44" s="259"/>
      <c r="D44" s="259" t="s">
        <v>874</v>
      </c>
      <c r="E44" s="260" t="s">
        <v>557</v>
      </c>
      <c r="F44" s="260">
        <v>457</v>
      </c>
      <c r="G44" s="260">
        <v>448</v>
      </c>
      <c r="H44" s="260">
        <v>465.5</v>
      </c>
      <c r="I44" s="261" t="s">
        <v>875</v>
      </c>
      <c r="J44" s="294" t="s">
        <v>889</v>
      </c>
      <c r="K44" s="295">
        <f t="shared" ref="K44" si="30">H44-F44</f>
        <v>8.5</v>
      </c>
      <c r="L44" s="296">
        <f t="shared" ref="L44" si="31">(H44*N44)*0.03%</f>
        <v>174.56249999999997</v>
      </c>
      <c r="M44" s="297">
        <f t="shared" ref="M44" si="32">(K44*N44)-L44</f>
        <v>10450.4375</v>
      </c>
      <c r="N44" s="295">
        <v>1250</v>
      </c>
      <c r="O44" s="298" t="s">
        <v>548</v>
      </c>
      <c r="P44" s="299">
        <v>45415</v>
      </c>
      <c r="Q44" s="226"/>
      <c r="R44" s="54" t="s">
        <v>1004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3</v>
      </c>
      <c r="B45" s="282">
        <v>45414</v>
      </c>
      <c r="C45" s="285"/>
      <c r="D45" s="285" t="s">
        <v>876</v>
      </c>
      <c r="E45" s="286" t="s">
        <v>557</v>
      </c>
      <c r="F45" s="286">
        <v>3002.5</v>
      </c>
      <c r="G45" s="286">
        <v>2950</v>
      </c>
      <c r="H45" s="286">
        <v>2950</v>
      </c>
      <c r="I45" s="287" t="s">
        <v>877</v>
      </c>
      <c r="J45" s="288" t="s">
        <v>888</v>
      </c>
      <c r="K45" s="289">
        <f>H45-F45</f>
        <v>-52.5</v>
      </c>
      <c r="L45" s="290">
        <f t="shared" ref="L45:L46" si="33">(H45*N45)*0.03%</f>
        <v>176.99999999999997</v>
      </c>
      <c r="M45" s="291">
        <f t="shared" ref="M45:M46" si="34">(K45*N45)-L45</f>
        <v>-10677</v>
      </c>
      <c r="N45" s="289">
        <v>200</v>
      </c>
      <c r="O45" s="292" t="s">
        <v>558</v>
      </c>
      <c r="P45" s="293">
        <v>45415</v>
      </c>
      <c r="Q45" s="226"/>
      <c r="R45" s="54" t="s">
        <v>1006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60">
        <v>4</v>
      </c>
      <c r="B46" s="258">
        <v>45418</v>
      </c>
      <c r="C46" s="259"/>
      <c r="D46" s="259" t="s">
        <v>874</v>
      </c>
      <c r="E46" s="260" t="s">
        <v>557</v>
      </c>
      <c r="F46" s="260">
        <v>455</v>
      </c>
      <c r="G46" s="260">
        <v>446</v>
      </c>
      <c r="H46" s="260">
        <v>465.5</v>
      </c>
      <c r="I46" s="261" t="s">
        <v>892</v>
      </c>
      <c r="J46" s="294" t="s">
        <v>894</v>
      </c>
      <c r="K46" s="295">
        <f t="shared" ref="K46" si="35">H46-F46</f>
        <v>10.5</v>
      </c>
      <c r="L46" s="296">
        <f t="shared" si="33"/>
        <v>174.56249999999997</v>
      </c>
      <c r="M46" s="297">
        <f t="shared" si="34"/>
        <v>12950.4375</v>
      </c>
      <c r="N46" s="295">
        <v>1250</v>
      </c>
      <c r="O46" s="298" t="s">
        <v>548</v>
      </c>
      <c r="P46" s="299">
        <v>45418</v>
      </c>
      <c r="Q46" s="226"/>
      <c r="R46" s="54" t="s">
        <v>1004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286">
        <v>5</v>
      </c>
      <c r="B47" s="282">
        <v>45418</v>
      </c>
      <c r="C47" s="285"/>
      <c r="D47" s="285" t="s">
        <v>896</v>
      </c>
      <c r="E47" s="286" t="s">
        <v>557</v>
      </c>
      <c r="F47" s="286">
        <v>805</v>
      </c>
      <c r="G47" s="286">
        <v>790</v>
      </c>
      <c r="H47" s="286">
        <v>790</v>
      </c>
      <c r="I47" s="287" t="s">
        <v>897</v>
      </c>
      <c r="J47" s="288" t="s">
        <v>910</v>
      </c>
      <c r="K47" s="289">
        <f>H47-F47</f>
        <v>-15</v>
      </c>
      <c r="L47" s="290">
        <f t="shared" ref="L47" si="36">(H47*N47)*0.03%</f>
        <v>177.74999999999997</v>
      </c>
      <c r="M47" s="291">
        <f t="shared" ref="M47" si="37">(K47*N47)-L47</f>
        <v>-11427.75</v>
      </c>
      <c r="N47" s="289">
        <v>750</v>
      </c>
      <c r="O47" s="292" t="s">
        <v>558</v>
      </c>
      <c r="P47" s="293">
        <v>45419</v>
      </c>
      <c r="Q47" s="226"/>
      <c r="R47" s="54" t="s">
        <v>1004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6</v>
      </c>
      <c r="B48" s="311">
        <v>45419</v>
      </c>
      <c r="C48" s="312"/>
      <c r="D48" s="312" t="s">
        <v>901</v>
      </c>
      <c r="E48" s="310" t="s">
        <v>819</v>
      </c>
      <c r="F48" s="310">
        <v>561</v>
      </c>
      <c r="G48" s="310">
        <v>571</v>
      </c>
      <c r="H48" s="310">
        <v>560.5</v>
      </c>
      <c r="I48" s="313" t="s">
        <v>902</v>
      </c>
      <c r="J48" s="314" t="s">
        <v>922</v>
      </c>
      <c r="K48" s="315">
        <f>F48-H48</f>
        <v>0.5</v>
      </c>
      <c r="L48" s="316">
        <f t="shared" ref="L48:L49" si="38">(H48*N48)*0.03%</f>
        <v>184.96499999999997</v>
      </c>
      <c r="M48" s="317">
        <f t="shared" ref="M48:M49" si="39">(K48*N48)-L48</f>
        <v>365.03500000000003</v>
      </c>
      <c r="N48" s="315">
        <v>1100</v>
      </c>
      <c r="O48" s="318" t="s">
        <v>565</v>
      </c>
      <c r="P48" s="319">
        <v>45419</v>
      </c>
      <c r="Q48" s="226"/>
      <c r="R48" s="54" t="s">
        <v>1004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286">
        <v>7</v>
      </c>
      <c r="B49" s="282">
        <v>45419</v>
      </c>
      <c r="C49" s="285"/>
      <c r="D49" s="285" t="s">
        <v>911</v>
      </c>
      <c r="E49" s="286" t="s">
        <v>819</v>
      </c>
      <c r="F49" s="286">
        <v>474</v>
      </c>
      <c r="G49" s="286">
        <v>482</v>
      </c>
      <c r="H49" s="286">
        <v>482</v>
      </c>
      <c r="I49" s="287" t="s">
        <v>912</v>
      </c>
      <c r="J49" s="288" t="s">
        <v>926</v>
      </c>
      <c r="K49" s="289">
        <f>F49-H49</f>
        <v>-8</v>
      </c>
      <c r="L49" s="290">
        <f t="shared" si="38"/>
        <v>187.98</v>
      </c>
      <c r="M49" s="291">
        <f t="shared" si="39"/>
        <v>-10587.98</v>
      </c>
      <c r="N49" s="289">
        <v>1300</v>
      </c>
      <c r="O49" s="292" t="s">
        <v>558</v>
      </c>
      <c r="P49" s="293">
        <v>45420</v>
      </c>
      <c r="Q49" s="226"/>
      <c r="R49" s="54" t="s">
        <v>1005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60">
        <v>8</v>
      </c>
      <c r="B50" s="258">
        <v>45419</v>
      </c>
      <c r="C50" s="259"/>
      <c r="D50" s="259" t="s">
        <v>913</v>
      </c>
      <c r="E50" s="260" t="s">
        <v>557</v>
      </c>
      <c r="F50" s="260">
        <v>1680</v>
      </c>
      <c r="G50" s="260">
        <v>1660</v>
      </c>
      <c r="H50" s="260">
        <v>1697</v>
      </c>
      <c r="I50" s="261" t="s">
        <v>914</v>
      </c>
      <c r="J50" s="294" t="s">
        <v>923</v>
      </c>
      <c r="K50" s="295">
        <f t="shared" ref="K50" si="40">H50-F50</f>
        <v>17</v>
      </c>
      <c r="L50" s="296">
        <f t="shared" ref="L50:L51" si="41">(H50*N50)*0.03%</f>
        <v>254.54999999999998</v>
      </c>
      <c r="M50" s="297">
        <f t="shared" ref="M50:M51" si="42">(K50*N50)-L50</f>
        <v>8245.4500000000007</v>
      </c>
      <c r="N50" s="295">
        <v>500</v>
      </c>
      <c r="O50" s="298" t="s">
        <v>548</v>
      </c>
      <c r="P50" s="299">
        <v>45420</v>
      </c>
      <c r="Q50" s="226"/>
      <c r="R50" s="54" t="s">
        <v>1006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86">
        <v>9</v>
      </c>
      <c r="B51" s="282">
        <v>45419</v>
      </c>
      <c r="C51" s="285"/>
      <c r="D51" s="285" t="s">
        <v>915</v>
      </c>
      <c r="E51" s="286" t="s">
        <v>557</v>
      </c>
      <c r="F51" s="286">
        <v>161.25</v>
      </c>
      <c r="G51" s="286">
        <v>159</v>
      </c>
      <c r="H51" s="286">
        <v>158.75</v>
      </c>
      <c r="I51" s="287" t="s">
        <v>916</v>
      </c>
      <c r="J51" s="288" t="s">
        <v>931</v>
      </c>
      <c r="K51" s="289">
        <f>H51-F51</f>
        <v>-2.5</v>
      </c>
      <c r="L51" s="290">
        <f t="shared" si="41"/>
        <v>238.12499999999997</v>
      </c>
      <c r="M51" s="291">
        <f t="shared" si="42"/>
        <v>-12738.125</v>
      </c>
      <c r="N51" s="289">
        <v>5000</v>
      </c>
      <c r="O51" s="292" t="s">
        <v>558</v>
      </c>
      <c r="P51" s="293">
        <v>45420</v>
      </c>
      <c r="Q51" s="226"/>
      <c r="R51" s="54" t="s">
        <v>1005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10">
        <v>10</v>
      </c>
      <c r="B52" s="311">
        <v>45420</v>
      </c>
      <c r="C52" s="312"/>
      <c r="D52" s="312" t="s">
        <v>924</v>
      </c>
      <c r="E52" s="310" t="s">
        <v>557</v>
      </c>
      <c r="F52" s="310">
        <v>1131</v>
      </c>
      <c r="G52" s="310">
        <v>1115</v>
      </c>
      <c r="H52" s="310">
        <v>1133</v>
      </c>
      <c r="I52" s="313" t="s">
        <v>925</v>
      </c>
      <c r="J52" s="314" t="s">
        <v>951</v>
      </c>
      <c r="K52" s="315">
        <f t="shared" ref="K52" si="43">H52-F52</f>
        <v>2</v>
      </c>
      <c r="L52" s="316">
        <f t="shared" ref="L52" si="44">(H52*N52)*0.03%</f>
        <v>212.43749999999997</v>
      </c>
      <c r="M52" s="317">
        <f t="shared" ref="M52" si="45">(K52*N52)-L52</f>
        <v>1037.5625</v>
      </c>
      <c r="N52" s="315">
        <v>625</v>
      </c>
      <c r="O52" s="318" t="s">
        <v>565</v>
      </c>
      <c r="P52" s="319">
        <v>45422</v>
      </c>
      <c r="Q52" s="226"/>
      <c r="R52" s="54" t="s">
        <v>1004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18"/>
      <c r="AG52" s="119"/>
      <c r="AH52" s="117"/>
      <c r="AI52" s="117"/>
      <c r="AJ52" s="118"/>
      <c r="AK52" s="118"/>
      <c r="AL52" s="118"/>
    </row>
    <row r="53" spans="1:38" ht="12.75" customHeight="1">
      <c r="A53" s="310">
        <v>11</v>
      </c>
      <c r="B53" s="311">
        <v>45421</v>
      </c>
      <c r="C53" s="312"/>
      <c r="D53" s="312" t="s">
        <v>935</v>
      </c>
      <c r="E53" s="310" t="s">
        <v>557</v>
      </c>
      <c r="F53" s="310">
        <v>2822</v>
      </c>
      <c r="G53" s="310">
        <v>2778</v>
      </c>
      <c r="H53" s="310">
        <v>2825</v>
      </c>
      <c r="I53" s="313" t="s">
        <v>936</v>
      </c>
      <c r="J53" s="314" t="s">
        <v>955</v>
      </c>
      <c r="K53" s="315">
        <f t="shared" ref="K53" si="46">H53-F53</f>
        <v>3</v>
      </c>
      <c r="L53" s="316">
        <f t="shared" ref="L53" si="47">(H53*N53)*0.03%</f>
        <v>211.87499999999997</v>
      </c>
      <c r="M53" s="317">
        <f t="shared" ref="M53" si="48">(K53*N53)-L53</f>
        <v>538.125</v>
      </c>
      <c r="N53" s="315">
        <v>250</v>
      </c>
      <c r="O53" s="318" t="s">
        <v>565</v>
      </c>
      <c r="P53" s="319">
        <v>45422</v>
      </c>
      <c r="Q53" s="226"/>
      <c r="R53" s="54" t="s">
        <v>1004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18"/>
      <c r="AG53" s="119"/>
      <c r="AH53" s="117"/>
      <c r="AI53" s="117"/>
      <c r="AJ53" s="118"/>
      <c r="AK53" s="118"/>
      <c r="AL53" s="118"/>
    </row>
    <row r="54" spans="1:38" ht="12.75" customHeight="1">
      <c r="A54" s="283">
        <v>12</v>
      </c>
      <c r="B54" s="284">
        <v>45421</v>
      </c>
      <c r="C54" s="285"/>
      <c r="D54" s="285" t="s">
        <v>943</v>
      </c>
      <c r="E54" s="286" t="s">
        <v>557</v>
      </c>
      <c r="F54" s="286">
        <v>8435</v>
      </c>
      <c r="G54" s="286">
        <v>8330</v>
      </c>
      <c r="H54" s="286">
        <v>8330</v>
      </c>
      <c r="I54" s="287" t="s">
        <v>944</v>
      </c>
      <c r="J54" s="288" t="s">
        <v>900</v>
      </c>
      <c r="K54" s="289">
        <f>H54-F54</f>
        <v>-105</v>
      </c>
      <c r="L54" s="290">
        <f t="shared" ref="L54" si="49">(H54*N54)*0.03%</f>
        <v>249.89999999999998</v>
      </c>
      <c r="M54" s="291">
        <f t="shared" ref="M54" si="50">(K54*N54)-L54</f>
        <v>-10749.9</v>
      </c>
      <c r="N54" s="289">
        <v>100</v>
      </c>
      <c r="O54" s="292" t="s">
        <v>558</v>
      </c>
      <c r="P54" s="293">
        <v>45421</v>
      </c>
      <c r="Q54" s="226"/>
      <c r="R54" s="54" t="s">
        <v>1005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18"/>
      <c r="AG54" s="119"/>
      <c r="AH54" s="117"/>
      <c r="AI54" s="117"/>
      <c r="AJ54" s="118"/>
      <c r="AK54" s="118"/>
      <c r="AL54" s="118"/>
    </row>
    <row r="55" spans="1:38" ht="12.75" customHeight="1">
      <c r="A55" s="310">
        <v>13</v>
      </c>
      <c r="B55" s="311">
        <v>45421</v>
      </c>
      <c r="C55" s="312"/>
      <c r="D55" s="312" t="s">
        <v>945</v>
      </c>
      <c r="E55" s="310" t="s">
        <v>557</v>
      </c>
      <c r="F55" s="310">
        <v>2077</v>
      </c>
      <c r="G55" s="310">
        <v>2050</v>
      </c>
      <c r="H55" s="310">
        <v>2081</v>
      </c>
      <c r="I55" s="313" t="s">
        <v>946</v>
      </c>
      <c r="J55" s="314" t="s">
        <v>948</v>
      </c>
      <c r="K55" s="315">
        <f t="shared" ref="K55:K56" si="51">H55-F55</f>
        <v>4</v>
      </c>
      <c r="L55" s="316">
        <f t="shared" ref="L55:L56" si="52">(H55*N55)*0.03%</f>
        <v>229.11809999999997</v>
      </c>
      <c r="M55" s="317">
        <f t="shared" ref="M55:M56" si="53">(K55*N55)-L55</f>
        <v>1238.8819000000001</v>
      </c>
      <c r="N55" s="315">
        <v>367</v>
      </c>
      <c r="O55" s="318" t="s">
        <v>565</v>
      </c>
      <c r="P55" s="319">
        <v>45421</v>
      </c>
      <c r="Q55" s="226"/>
      <c r="R55" s="54" t="s">
        <v>1006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18"/>
      <c r="AG55" s="119"/>
      <c r="AH55" s="117"/>
      <c r="AI55" s="117"/>
      <c r="AJ55" s="118"/>
      <c r="AK55" s="118"/>
      <c r="AL55" s="118"/>
    </row>
    <row r="56" spans="1:38" ht="12.75" customHeight="1">
      <c r="A56" s="260">
        <v>14</v>
      </c>
      <c r="B56" s="258">
        <v>45425</v>
      </c>
      <c r="C56" s="259"/>
      <c r="D56" s="259" t="s">
        <v>913</v>
      </c>
      <c r="E56" s="260" t="s">
        <v>557</v>
      </c>
      <c r="F56" s="260">
        <v>1681</v>
      </c>
      <c r="G56" s="260">
        <v>1660</v>
      </c>
      <c r="H56" s="260">
        <v>1697</v>
      </c>
      <c r="I56" s="355" t="s">
        <v>914</v>
      </c>
      <c r="J56" s="344" t="s">
        <v>961</v>
      </c>
      <c r="K56" s="345">
        <f t="shared" si="51"/>
        <v>16</v>
      </c>
      <c r="L56" s="346">
        <f t="shared" si="52"/>
        <v>254.54999999999998</v>
      </c>
      <c r="M56" s="347">
        <f t="shared" si="53"/>
        <v>7745.45</v>
      </c>
      <c r="N56" s="345">
        <v>500</v>
      </c>
      <c r="O56" s="348" t="s">
        <v>548</v>
      </c>
      <c r="P56" s="349">
        <v>45425</v>
      </c>
      <c r="Q56" s="226"/>
      <c r="R56" s="54" t="s">
        <v>1006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18"/>
      <c r="AG56" s="119"/>
      <c r="AH56" s="117"/>
      <c r="AI56" s="117"/>
      <c r="AJ56" s="118"/>
      <c r="AK56" s="118"/>
      <c r="AL56" s="118"/>
    </row>
    <row r="57" spans="1:38" ht="12.75" customHeight="1">
      <c r="A57" s="331">
        <v>15</v>
      </c>
      <c r="B57" s="333">
        <v>45425</v>
      </c>
      <c r="C57" s="352"/>
      <c r="D57" s="352" t="s">
        <v>974</v>
      </c>
      <c r="E57" s="331" t="s">
        <v>557</v>
      </c>
      <c r="F57" s="331">
        <v>937</v>
      </c>
      <c r="G57" s="331">
        <v>918</v>
      </c>
      <c r="H57" s="331">
        <v>939.5</v>
      </c>
      <c r="I57" s="313" t="s">
        <v>975</v>
      </c>
      <c r="J57" s="350" t="s">
        <v>976</v>
      </c>
      <c r="K57" s="329">
        <f t="shared" ref="K57" si="54">H57-F57</f>
        <v>2.5</v>
      </c>
      <c r="L57" s="330">
        <f t="shared" ref="L57:L59" si="55">(H57*N57)*0.03%</f>
        <v>176.15624999999997</v>
      </c>
      <c r="M57" s="351">
        <f t="shared" ref="M57:M59" si="56">(K57*N57)-L57</f>
        <v>1386.34375</v>
      </c>
      <c r="N57" s="329">
        <v>625</v>
      </c>
      <c r="O57" s="354" t="s">
        <v>548</v>
      </c>
      <c r="P57" s="353">
        <v>45425</v>
      </c>
      <c r="Q57" s="226"/>
      <c r="R57" s="54" t="s">
        <v>1006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57">
        <v>16</v>
      </c>
      <c r="B58" s="358">
        <v>45425</v>
      </c>
      <c r="C58" s="359"/>
      <c r="D58" s="359" t="s">
        <v>977</v>
      </c>
      <c r="E58" s="357" t="s">
        <v>557</v>
      </c>
      <c r="F58" s="357">
        <v>3512.5</v>
      </c>
      <c r="G58" s="357">
        <v>3475</v>
      </c>
      <c r="H58" s="357">
        <v>3475</v>
      </c>
      <c r="I58" s="360" t="s">
        <v>978</v>
      </c>
      <c r="J58" s="383" t="s">
        <v>1059</v>
      </c>
      <c r="K58" s="289">
        <f>H58-F58</f>
        <v>-37.5</v>
      </c>
      <c r="L58" s="290">
        <f t="shared" si="55"/>
        <v>312.75</v>
      </c>
      <c r="M58" s="291">
        <f t="shared" si="56"/>
        <v>-11562.75</v>
      </c>
      <c r="N58" s="289">
        <v>300</v>
      </c>
      <c r="O58" s="292" t="s">
        <v>558</v>
      </c>
      <c r="P58" s="293">
        <v>45426</v>
      </c>
      <c r="Q58" s="226"/>
      <c r="R58" s="54" t="s">
        <v>1006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56">
        <v>17</v>
      </c>
      <c r="B59" s="361">
        <v>45425</v>
      </c>
      <c r="C59" s="362"/>
      <c r="D59" s="362" t="s">
        <v>988</v>
      </c>
      <c r="E59" s="356" t="s">
        <v>557</v>
      </c>
      <c r="F59" s="356">
        <v>1320</v>
      </c>
      <c r="G59" s="356">
        <v>1288</v>
      </c>
      <c r="H59" s="356">
        <v>1339.5</v>
      </c>
      <c r="I59" s="355" t="s">
        <v>989</v>
      </c>
      <c r="J59" s="254" t="s">
        <v>993</v>
      </c>
      <c r="K59" s="382">
        <f t="shared" ref="K59" si="57">H59-F59</f>
        <v>19.5</v>
      </c>
      <c r="L59" s="346">
        <f t="shared" si="55"/>
        <v>140.64749999999998</v>
      </c>
      <c r="M59" s="347">
        <f t="shared" si="56"/>
        <v>6684.3525</v>
      </c>
      <c r="N59" s="345">
        <v>350</v>
      </c>
      <c r="O59" s="348" t="s">
        <v>548</v>
      </c>
      <c r="P59" s="349">
        <v>45427</v>
      </c>
      <c r="Q59" s="226"/>
      <c r="R59" s="54" t="s">
        <v>1004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70">
        <v>18</v>
      </c>
      <c r="B60" s="372">
        <v>45426</v>
      </c>
      <c r="C60" s="362"/>
      <c r="D60" s="362" t="s">
        <v>924</v>
      </c>
      <c r="E60" s="370" t="s">
        <v>557</v>
      </c>
      <c r="F60" s="370">
        <v>1128.5</v>
      </c>
      <c r="G60" s="370">
        <v>1110</v>
      </c>
      <c r="H60" s="370">
        <v>1141.25</v>
      </c>
      <c r="I60" s="374" t="s">
        <v>925</v>
      </c>
      <c r="J60" s="344" t="s">
        <v>1017</v>
      </c>
      <c r="K60" s="345">
        <f t="shared" ref="K60" si="58">H60-F60</f>
        <v>12.75</v>
      </c>
      <c r="L60" s="346">
        <f t="shared" ref="L60" si="59">(H60*N60)*0.03%</f>
        <v>213.98437499999997</v>
      </c>
      <c r="M60" s="347">
        <f t="shared" ref="M60" si="60">(K60*N60)-L60</f>
        <v>7754.765625</v>
      </c>
      <c r="N60" s="345">
        <v>625</v>
      </c>
      <c r="O60" s="348" t="s">
        <v>548</v>
      </c>
      <c r="P60" s="349">
        <v>45428</v>
      </c>
      <c r="Q60" s="226"/>
      <c r="R60" s="54" t="s">
        <v>1004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468">
        <v>19</v>
      </c>
      <c r="B61" s="448">
        <v>45426</v>
      </c>
      <c r="C61" s="259"/>
      <c r="D61" s="259" t="s">
        <v>982</v>
      </c>
      <c r="E61" s="356" t="s">
        <v>557</v>
      </c>
      <c r="F61" s="356">
        <v>22190</v>
      </c>
      <c r="G61" s="356">
        <v>21890</v>
      </c>
      <c r="H61" s="356">
        <v>22320</v>
      </c>
      <c r="I61" s="355"/>
      <c r="J61" s="470" t="s">
        <v>984</v>
      </c>
      <c r="K61" s="345">
        <f t="shared" ref="K61" si="61">H61-F61</f>
        <v>130</v>
      </c>
      <c r="L61" s="346">
        <f t="shared" ref="L61" si="62">(H61*N61)*0.03%</f>
        <v>167.39999999999998</v>
      </c>
      <c r="M61" s="472">
        <v>2495.1</v>
      </c>
      <c r="N61" s="260">
        <v>25</v>
      </c>
      <c r="O61" s="446" t="s">
        <v>548</v>
      </c>
      <c r="P61" s="448">
        <v>45426</v>
      </c>
      <c r="Q61" s="226"/>
      <c r="R61" s="54" t="s">
        <v>1004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469"/>
      <c r="B62" s="449"/>
      <c r="C62" s="259"/>
      <c r="D62" s="259" t="s">
        <v>983</v>
      </c>
      <c r="E62" s="356" t="s">
        <v>819</v>
      </c>
      <c r="F62" s="356">
        <v>51</v>
      </c>
      <c r="G62" s="356"/>
      <c r="H62" s="356">
        <v>72.5</v>
      </c>
      <c r="I62" s="355"/>
      <c r="J62" s="471"/>
      <c r="K62" s="255">
        <f>F62-H62</f>
        <v>-21.5</v>
      </c>
      <c r="L62" s="256">
        <v>50</v>
      </c>
      <c r="M62" s="473"/>
      <c r="N62" s="260">
        <v>25</v>
      </c>
      <c r="O62" s="447"/>
      <c r="P62" s="449"/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57">
        <v>20</v>
      </c>
      <c r="B63" s="358">
        <v>45427</v>
      </c>
      <c r="C63" s="359"/>
      <c r="D63" s="359" t="s">
        <v>987</v>
      </c>
      <c r="E63" s="357" t="s">
        <v>557</v>
      </c>
      <c r="F63" s="357">
        <v>2125</v>
      </c>
      <c r="G63" s="357">
        <v>2096</v>
      </c>
      <c r="H63" s="357">
        <v>2096</v>
      </c>
      <c r="I63" s="360" t="s">
        <v>990</v>
      </c>
      <c r="J63" s="383" t="s">
        <v>994</v>
      </c>
      <c r="K63" s="289">
        <f>H63-F63</f>
        <v>-29</v>
      </c>
      <c r="L63" s="290">
        <f t="shared" ref="L63:L64" si="63">(H63*N63)*0.03%</f>
        <v>220.07999999999998</v>
      </c>
      <c r="M63" s="363">
        <f t="shared" ref="M63:M64" si="64">(K63*N63)-L63</f>
        <v>-10370.08</v>
      </c>
      <c r="N63" s="289">
        <v>350</v>
      </c>
      <c r="O63" s="292" t="s">
        <v>558</v>
      </c>
      <c r="P63" s="293">
        <v>45427</v>
      </c>
      <c r="Q63" s="226"/>
      <c r="R63" s="54" t="s">
        <v>1004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70">
        <v>21</v>
      </c>
      <c r="B64" s="372">
        <v>45428</v>
      </c>
      <c r="C64" s="362"/>
      <c r="D64" s="362" t="s">
        <v>896</v>
      </c>
      <c r="E64" s="370" t="s">
        <v>557</v>
      </c>
      <c r="F64" s="370">
        <v>790</v>
      </c>
      <c r="G64" s="370">
        <v>775</v>
      </c>
      <c r="H64" s="370">
        <v>800</v>
      </c>
      <c r="I64" s="374" t="s">
        <v>1015</v>
      </c>
      <c r="J64" s="254" t="s">
        <v>1018</v>
      </c>
      <c r="K64" s="382">
        <f t="shared" ref="K64" si="65">H64-F64</f>
        <v>10</v>
      </c>
      <c r="L64" s="346">
        <f t="shared" si="63"/>
        <v>179.99999999999997</v>
      </c>
      <c r="M64" s="347">
        <f t="shared" si="64"/>
        <v>7320</v>
      </c>
      <c r="N64" s="345">
        <v>750</v>
      </c>
      <c r="O64" s="348" t="s">
        <v>548</v>
      </c>
      <c r="P64" s="349">
        <v>45428</v>
      </c>
      <c r="Q64" s="226"/>
      <c r="R64" s="54" t="s">
        <v>1004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85">
        <v>22</v>
      </c>
      <c r="B65" s="384">
        <v>45428</v>
      </c>
      <c r="C65" s="362"/>
      <c r="D65" s="362" t="s">
        <v>1019</v>
      </c>
      <c r="E65" s="385" t="s">
        <v>557</v>
      </c>
      <c r="F65" s="385">
        <v>1455</v>
      </c>
      <c r="G65" s="385">
        <v>1430</v>
      </c>
      <c r="H65" s="385">
        <v>1462.5</v>
      </c>
      <c r="I65" s="386" t="s">
        <v>1020</v>
      </c>
      <c r="J65" s="254" t="s">
        <v>1018</v>
      </c>
      <c r="K65" s="382">
        <f t="shared" ref="K65" si="66">H65-F65</f>
        <v>7.5</v>
      </c>
      <c r="L65" s="346">
        <f t="shared" ref="L65" si="67">(H65*N65)*0.03%</f>
        <v>175.49999999999997</v>
      </c>
      <c r="M65" s="347">
        <f t="shared" ref="M65" si="68">(K65*N65)-L65</f>
        <v>2824.5</v>
      </c>
      <c r="N65" s="345">
        <v>400</v>
      </c>
      <c r="O65" s="348" t="s">
        <v>548</v>
      </c>
      <c r="P65" s="349">
        <v>45434</v>
      </c>
      <c r="Q65" s="226"/>
      <c r="R65" s="54" t="s">
        <v>1004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80">
        <v>23</v>
      </c>
      <c r="B66" s="379">
        <v>45429</v>
      </c>
      <c r="C66" s="362"/>
      <c r="D66" s="362" t="s">
        <v>982</v>
      </c>
      <c r="E66" s="380" t="s">
        <v>557</v>
      </c>
      <c r="F66" s="380">
        <v>22410</v>
      </c>
      <c r="G66" s="380">
        <v>22290</v>
      </c>
      <c r="H66" s="380">
        <v>22497.5</v>
      </c>
      <c r="I66" s="381" t="s">
        <v>1053</v>
      </c>
      <c r="J66" s="254" t="s">
        <v>1054</v>
      </c>
      <c r="K66" s="382">
        <f t="shared" ref="K66" si="69">H66-F66</f>
        <v>87.5</v>
      </c>
      <c r="L66" s="346">
        <f t="shared" ref="L66" si="70">(H66*N66)*0.03%</f>
        <v>168.73124999999999</v>
      </c>
      <c r="M66" s="347">
        <f t="shared" ref="M66" si="71">(K66*N66)-L66</f>
        <v>2018.76875</v>
      </c>
      <c r="N66" s="345">
        <v>25</v>
      </c>
      <c r="O66" s="348" t="s">
        <v>548</v>
      </c>
      <c r="P66" s="349">
        <v>45429</v>
      </c>
      <c r="Q66" s="226"/>
      <c r="R66" s="54" t="s">
        <v>1004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385">
        <v>24</v>
      </c>
      <c r="B67" s="384">
        <v>45433</v>
      </c>
      <c r="C67" s="362"/>
      <c r="D67" s="362" t="s">
        <v>1064</v>
      </c>
      <c r="E67" s="385" t="s">
        <v>557</v>
      </c>
      <c r="F67" s="385">
        <v>2667.5</v>
      </c>
      <c r="G67" s="385">
        <v>2635</v>
      </c>
      <c r="H67" s="385">
        <v>2692.5</v>
      </c>
      <c r="I67" s="386" t="s">
        <v>1066</v>
      </c>
      <c r="J67" s="254" t="s">
        <v>715</v>
      </c>
      <c r="K67" s="382">
        <f t="shared" ref="K67" si="72">H67-F67</f>
        <v>25</v>
      </c>
      <c r="L67" s="346">
        <f t="shared" ref="L67" si="73">(H67*N67)*0.03%</f>
        <v>282.71249999999998</v>
      </c>
      <c r="M67" s="347">
        <f t="shared" ref="M67" si="74">(K67*N67)-L67</f>
        <v>8467.2875000000004</v>
      </c>
      <c r="N67" s="345">
        <v>350</v>
      </c>
      <c r="O67" s="348" t="s">
        <v>548</v>
      </c>
      <c r="P67" s="349">
        <v>45434</v>
      </c>
      <c r="Q67" s="226"/>
      <c r="R67" s="54" t="s">
        <v>1005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385">
        <v>25</v>
      </c>
      <c r="B68" s="384">
        <v>45433</v>
      </c>
      <c r="C68" s="362"/>
      <c r="D68" s="362" t="s">
        <v>1065</v>
      </c>
      <c r="E68" s="385" t="s">
        <v>557</v>
      </c>
      <c r="F68" s="385">
        <v>1445</v>
      </c>
      <c r="G68" s="385">
        <v>1430</v>
      </c>
      <c r="H68" s="385">
        <v>1461.5</v>
      </c>
      <c r="I68" s="386" t="s">
        <v>1067</v>
      </c>
      <c r="J68" s="254" t="s">
        <v>1071</v>
      </c>
      <c r="K68" s="382">
        <f t="shared" ref="K68" si="75">H68-F68</f>
        <v>16.5</v>
      </c>
      <c r="L68" s="346">
        <f t="shared" ref="L68" si="76">(H68*N68)*0.03%</f>
        <v>284.99249999999995</v>
      </c>
      <c r="M68" s="347">
        <f t="shared" ref="M68" si="77">(K68*N68)-L68</f>
        <v>10440.0075</v>
      </c>
      <c r="N68" s="345">
        <v>650</v>
      </c>
      <c r="O68" s="348" t="s">
        <v>548</v>
      </c>
      <c r="P68" s="349">
        <v>45434</v>
      </c>
      <c r="Q68" s="226"/>
      <c r="R68" s="54" t="s">
        <v>1005</v>
      </c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385">
        <v>26</v>
      </c>
      <c r="B69" s="384">
        <v>45434</v>
      </c>
      <c r="C69" s="362"/>
      <c r="D69" s="362" t="s">
        <v>1072</v>
      </c>
      <c r="E69" s="385" t="s">
        <v>557</v>
      </c>
      <c r="F69" s="385">
        <v>1170</v>
      </c>
      <c r="G69" s="385">
        <v>1155</v>
      </c>
      <c r="H69" s="385">
        <v>1182.5</v>
      </c>
      <c r="I69" s="386" t="s">
        <v>1074</v>
      </c>
      <c r="J69" s="254" t="s">
        <v>1073</v>
      </c>
      <c r="K69" s="382">
        <f t="shared" ref="K69" si="78">H69-F69</f>
        <v>12.5</v>
      </c>
      <c r="L69" s="346">
        <f t="shared" ref="L69" si="79">(H69*N69)*0.03%</f>
        <v>248.32499999999999</v>
      </c>
      <c r="M69" s="347">
        <f t="shared" ref="M69" si="80">(K69*N69)-L69</f>
        <v>8501.6749999999993</v>
      </c>
      <c r="N69" s="345">
        <v>700</v>
      </c>
      <c r="O69" s="348" t="s">
        <v>548</v>
      </c>
      <c r="P69" s="349">
        <v>45434</v>
      </c>
      <c r="Q69" s="226"/>
      <c r="R69" s="54" t="s">
        <v>1005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395">
        <v>27</v>
      </c>
      <c r="B70" s="396">
        <v>45435</v>
      </c>
      <c r="C70" s="362"/>
      <c r="D70" s="362" t="s">
        <v>1080</v>
      </c>
      <c r="E70" s="395" t="s">
        <v>557</v>
      </c>
      <c r="F70" s="395">
        <v>1364</v>
      </c>
      <c r="G70" s="395">
        <v>1340</v>
      </c>
      <c r="H70" s="395">
        <v>1388</v>
      </c>
      <c r="I70" s="397" t="s">
        <v>1081</v>
      </c>
      <c r="J70" s="254" t="s">
        <v>854</v>
      </c>
      <c r="K70" s="382">
        <f t="shared" ref="K70" si="81">H70-F70</f>
        <v>24</v>
      </c>
      <c r="L70" s="346">
        <f t="shared" ref="L70" si="82">(H70*N70)*0.03%</f>
        <v>197.79</v>
      </c>
      <c r="M70" s="347">
        <f t="shared" ref="M70" si="83">(K70*N70)-L70</f>
        <v>11202.21</v>
      </c>
      <c r="N70" s="345">
        <v>475</v>
      </c>
      <c r="O70" s="348" t="s">
        <v>548</v>
      </c>
      <c r="P70" s="349">
        <v>45436</v>
      </c>
      <c r="Q70" s="226"/>
      <c r="R70" s="54" t="s">
        <v>1005</v>
      </c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395">
        <v>28</v>
      </c>
      <c r="B71" s="396">
        <v>45435</v>
      </c>
      <c r="C71" s="362"/>
      <c r="D71" s="362" t="s">
        <v>1072</v>
      </c>
      <c r="E71" s="395" t="s">
        <v>557</v>
      </c>
      <c r="F71" s="395">
        <v>1170</v>
      </c>
      <c r="G71" s="395">
        <v>1154</v>
      </c>
      <c r="H71" s="395">
        <v>1179</v>
      </c>
      <c r="I71" s="397" t="s">
        <v>1082</v>
      </c>
      <c r="J71" s="413" t="s">
        <v>758</v>
      </c>
      <c r="K71" s="382">
        <f t="shared" ref="K71" si="84">H71-F71</f>
        <v>9</v>
      </c>
      <c r="L71" s="346">
        <f t="shared" ref="L71:L72" si="85">(H71*N71)*0.03%</f>
        <v>247.58999999999997</v>
      </c>
      <c r="M71" s="347">
        <f t="shared" ref="M71:M72" si="86">(K71*N71)-L71</f>
        <v>6052.41</v>
      </c>
      <c r="N71" s="345">
        <v>700</v>
      </c>
      <c r="O71" s="348" t="s">
        <v>548</v>
      </c>
      <c r="P71" s="349">
        <v>45436</v>
      </c>
      <c r="Q71" s="226"/>
      <c r="R71" s="54" t="s">
        <v>1005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86">
        <v>29</v>
      </c>
      <c r="B72" s="282">
        <v>45435</v>
      </c>
      <c r="C72" s="285"/>
      <c r="D72" s="285" t="s">
        <v>1019</v>
      </c>
      <c r="E72" s="286" t="s">
        <v>557</v>
      </c>
      <c r="F72" s="286">
        <v>1469</v>
      </c>
      <c r="G72" s="286">
        <v>1440</v>
      </c>
      <c r="H72" s="286">
        <v>1440</v>
      </c>
      <c r="I72" s="287" t="s">
        <v>1083</v>
      </c>
      <c r="J72" s="278" t="s">
        <v>994</v>
      </c>
      <c r="K72" s="279">
        <f>H72-F72</f>
        <v>-29</v>
      </c>
      <c r="L72" s="280">
        <f t="shared" si="85"/>
        <v>172.79999999999998</v>
      </c>
      <c r="M72" s="281">
        <f t="shared" si="86"/>
        <v>-11772.8</v>
      </c>
      <c r="N72" s="279">
        <v>400</v>
      </c>
      <c r="O72" s="278" t="s">
        <v>558</v>
      </c>
      <c r="P72" s="282">
        <v>45442</v>
      </c>
      <c r="Q72" s="226"/>
      <c r="R72" s="54" t="s">
        <v>1005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15">
        <v>30</v>
      </c>
      <c r="B73" s="416">
        <v>45435</v>
      </c>
      <c r="C73" s="417"/>
      <c r="D73" s="417" t="s">
        <v>1084</v>
      </c>
      <c r="E73" s="415" t="s">
        <v>557</v>
      </c>
      <c r="F73" s="415">
        <v>1440</v>
      </c>
      <c r="G73" s="415">
        <v>1410</v>
      </c>
      <c r="H73" s="415">
        <v>1410</v>
      </c>
      <c r="I73" s="418" t="s">
        <v>1085</v>
      </c>
      <c r="J73" s="383" t="s">
        <v>1090</v>
      </c>
      <c r="K73" s="419">
        <f>H73-F73</f>
        <v>-30</v>
      </c>
      <c r="L73" s="420">
        <f t="shared" ref="L73" si="87">(H73*N73)*0.03%</f>
        <v>169.2</v>
      </c>
      <c r="M73" s="421">
        <f t="shared" ref="M73" si="88">(K73*N73)-L73</f>
        <v>-12169.2</v>
      </c>
      <c r="N73" s="419">
        <v>400</v>
      </c>
      <c r="O73" s="383" t="s">
        <v>558</v>
      </c>
      <c r="P73" s="422">
        <v>45436</v>
      </c>
      <c r="Q73" s="226"/>
      <c r="R73" s="54" t="s">
        <v>1004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286">
        <v>31</v>
      </c>
      <c r="B74" s="282">
        <v>45439</v>
      </c>
      <c r="C74" s="285"/>
      <c r="D74" s="285" t="s">
        <v>1099</v>
      </c>
      <c r="E74" s="286" t="s">
        <v>557</v>
      </c>
      <c r="F74" s="286">
        <v>13000</v>
      </c>
      <c r="G74" s="286">
        <v>12790</v>
      </c>
      <c r="H74" s="286">
        <v>12790</v>
      </c>
      <c r="I74" s="287" t="s">
        <v>1100</v>
      </c>
      <c r="J74" s="278" t="s">
        <v>722</v>
      </c>
      <c r="K74" s="279">
        <f>H74-F74</f>
        <v>-210</v>
      </c>
      <c r="L74" s="280">
        <f t="shared" ref="L74" si="89">(H74*N74)*0.03%</f>
        <v>191.85</v>
      </c>
      <c r="M74" s="281">
        <f t="shared" ref="M74" si="90">(K74*N74)-L74</f>
        <v>-10691.85</v>
      </c>
      <c r="N74" s="279">
        <v>50</v>
      </c>
      <c r="O74" s="278" t="s">
        <v>558</v>
      </c>
      <c r="P74" s="282">
        <v>45442</v>
      </c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23">
        <v>32</v>
      </c>
      <c r="B75" s="424">
        <v>45440</v>
      </c>
      <c r="C75" s="425"/>
      <c r="D75" s="425" t="s">
        <v>1115</v>
      </c>
      <c r="E75" s="423" t="s">
        <v>557</v>
      </c>
      <c r="F75" s="423">
        <v>26425</v>
      </c>
      <c r="G75" s="423">
        <v>25900</v>
      </c>
      <c r="H75" s="423">
        <v>26430</v>
      </c>
      <c r="I75" s="426" t="s">
        <v>1116</v>
      </c>
      <c r="J75" s="414" t="s">
        <v>1130</v>
      </c>
      <c r="K75" s="427">
        <f t="shared" ref="K75" si="91">H75-F75</f>
        <v>5</v>
      </c>
      <c r="L75" s="428">
        <f t="shared" ref="L75:L76" si="92">(H75*N75)*0.03%</f>
        <v>158.57999999999998</v>
      </c>
      <c r="M75" s="429">
        <f t="shared" ref="M75:M76" si="93">(K75*N75)-L75</f>
        <v>-58.579999999999984</v>
      </c>
      <c r="N75" s="430">
        <v>20</v>
      </c>
      <c r="O75" s="431" t="s">
        <v>565</v>
      </c>
      <c r="P75" s="432">
        <v>45441</v>
      </c>
      <c r="Q75" s="22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405">
        <v>33</v>
      </c>
      <c r="B76" s="403">
        <v>45440</v>
      </c>
      <c r="C76" s="359"/>
      <c r="D76" s="359" t="s">
        <v>1117</v>
      </c>
      <c r="E76" s="405" t="s">
        <v>557</v>
      </c>
      <c r="F76" s="405">
        <v>2438</v>
      </c>
      <c r="G76" s="405">
        <v>2398</v>
      </c>
      <c r="H76" s="405">
        <v>2398</v>
      </c>
      <c r="I76" s="360" t="s">
        <v>1118</v>
      </c>
      <c r="J76" s="383" t="s">
        <v>1150</v>
      </c>
      <c r="K76" s="289">
        <f>H76-F76</f>
        <v>-40</v>
      </c>
      <c r="L76" s="407">
        <f t="shared" si="92"/>
        <v>197.83499999999998</v>
      </c>
      <c r="M76" s="281">
        <f t="shared" si="93"/>
        <v>-11197.834999999999</v>
      </c>
      <c r="N76" s="408">
        <v>275</v>
      </c>
      <c r="O76" s="292" t="s">
        <v>558</v>
      </c>
      <c r="P76" s="293">
        <v>45441</v>
      </c>
      <c r="Q76" s="226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388"/>
      <c r="B77" s="390"/>
      <c r="C77" s="335"/>
      <c r="D77" s="335"/>
      <c r="E77" s="388"/>
      <c r="F77" s="388"/>
      <c r="G77" s="388"/>
      <c r="H77" s="388"/>
      <c r="I77" s="393"/>
      <c r="J77" s="185"/>
      <c r="K77" s="183"/>
      <c r="L77" s="186"/>
      <c r="M77" s="343"/>
      <c r="N77" s="183"/>
      <c r="O77" s="185"/>
      <c r="P77" s="231"/>
      <c r="Q77" s="226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s="338" customFormat="1" ht="12.75" customHeight="1">
      <c r="A78" s="183"/>
      <c r="B78" s="231"/>
      <c r="C78" s="227"/>
      <c r="D78" s="227"/>
      <c r="E78" s="183"/>
      <c r="F78" s="183"/>
      <c r="G78" s="183"/>
      <c r="H78" s="183"/>
      <c r="I78" s="185"/>
      <c r="J78" s="185"/>
      <c r="K78" s="183"/>
      <c r="L78" s="186"/>
      <c r="M78" s="343"/>
      <c r="N78" s="183"/>
      <c r="O78" s="185"/>
      <c r="P78" s="231"/>
      <c r="Q78" s="22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7"/>
      <c r="AK78" s="337"/>
      <c r="AL78" s="337"/>
    </row>
    <row r="79" spans="1:38" s="338" customFormat="1" ht="15" customHeight="1">
      <c r="A79" s="337"/>
      <c r="B79" s="226"/>
      <c r="C79" s="339"/>
      <c r="D79" s="339"/>
      <c r="E79" s="337"/>
      <c r="F79" s="337"/>
      <c r="G79" s="337"/>
      <c r="H79" s="337"/>
      <c r="I79" s="340"/>
      <c r="J79" s="340"/>
      <c r="K79" s="337"/>
      <c r="L79" s="341"/>
      <c r="M79" s="342"/>
      <c r="N79" s="337"/>
      <c r="O79" s="340"/>
      <c r="P79" s="226"/>
      <c r="R79" s="336"/>
      <c r="S79" s="336"/>
      <c r="T79" s="336"/>
      <c r="U79" s="336"/>
      <c r="V79" s="336"/>
      <c r="W79" s="336"/>
      <c r="X79" s="336"/>
      <c r="Y79" s="336"/>
      <c r="Z79" s="336"/>
      <c r="AA79" s="336"/>
      <c r="AB79" s="336"/>
      <c r="AC79" s="336"/>
      <c r="AD79" s="336"/>
      <c r="AE79" s="336"/>
      <c r="AF79" s="336"/>
      <c r="AG79" s="336"/>
      <c r="AH79" s="336"/>
      <c r="AI79" s="336"/>
    </row>
    <row r="80" spans="1:38" ht="12.75" customHeight="1">
      <c r="A80" s="118"/>
      <c r="B80" s="120"/>
      <c r="C80" s="117"/>
      <c r="D80" s="117"/>
      <c r="E80" s="118"/>
      <c r="F80" s="118"/>
      <c r="G80" s="118"/>
      <c r="H80" s="121"/>
      <c r="I80" s="121"/>
      <c r="J80" s="121"/>
      <c r="K80" s="117"/>
      <c r="L80" s="118"/>
      <c r="M80" s="118"/>
      <c r="N80" s="118"/>
      <c r="O80" s="121"/>
      <c r="P80" s="121"/>
      <c r="Q80" s="121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118"/>
      <c r="AK80" s="118"/>
      <c r="AL80" s="118"/>
    </row>
    <row r="81" spans="1:38">
      <c r="A81" s="122" t="s">
        <v>563</v>
      </c>
      <c r="B81" s="122"/>
      <c r="C81" s="122"/>
      <c r="D81" s="122"/>
      <c r="E81" s="123"/>
      <c r="F81" s="101"/>
      <c r="G81" s="101"/>
      <c r="H81" s="101"/>
      <c r="I81" s="101"/>
      <c r="J81" s="1"/>
      <c r="K81" s="6"/>
      <c r="L81" s="6"/>
      <c r="M81" s="6"/>
      <c r="N81" s="1"/>
      <c r="O81" s="1"/>
      <c r="P81" s="37"/>
      <c r="Q81" s="37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37"/>
      <c r="AK81" s="37"/>
      <c r="AL81" s="37"/>
    </row>
    <row r="82" spans="1:38" ht="38.25">
      <c r="A82" s="93" t="s">
        <v>16</v>
      </c>
      <c r="B82" s="93" t="s">
        <v>522</v>
      </c>
      <c r="C82" s="93"/>
      <c r="D82" s="94" t="s">
        <v>533</v>
      </c>
      <c r="E82" s="93" t="s">
        <v>534</v>
      </c>
      <c r="F82" s="93" t="s">
        <v>535</v>
      </c>
      <c r="G82" s="93" t="s">
        <v>555</v>
      </c>
      <c r="H82" s="93" t="s">
        <v>537</v>
      </c>
      <c r="I82" s="93" t="s">
        <v>538</v>
      </c>
      <c r="J82" s="92" t="s">
        <v>539</v>
      </c>
      <c r="K82" s="92" t="s">
        <v>564</v>
      </c>
      <c r="L82" s="95" t="s">
        <v>541</v>
      </c>
      <c r="M82" s="116" t="s">
        <v>561</v>
      </c>
      <c r="N82" s="93" t="s">
        <v>562</v>
      </c>
      <c r="O82" s="93" t="s">
        <v>543</v>
      </c>
      <c r="P82" s="94" t="s">
        <v>544</v>
      </c>
      <c r="Q82" s="229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37"/>
      <c r="AK82" s="37"/>
      <c r="AL82" s="37"/>
    </row>
    <row r="83" spans="1:38" ht="12.75" customHeight="1">
      <c r="A83" s="468">
        <v>1</v>
      </c>
      <c r="B83" s="448">
        <v>45411</v>
      </c>
      <c r="C83" s="259"/>
      <c r="D83" s="259" t="s">
        <v>860</v>
      </c>
      <c r="E83" s="260" t="s">
        <v>819</v>
      </c>
      <c r="F83" s="260">
        <v>81</v>
      </c>
      <c r="G83" s="260"/>
      <c r="H83" s="260">
        <v>45</v>
      </c>
      <c r="I83" s="261"/>
      <c r="J83" s="446" t="s">
        <v>588</v>
      </c>
      <c r="K83" s="255">
        <f>F83-H83</f>
        <v>36</v>
      </c>
      <c r="L83" s="256">
        <v>50</v>
      </c>
      <c r="M83" s="452">
        <v>900</v>
      </c>
      <c r="N83" s="255">
        <v>25</v>
      </c>
      <c r="O83" s="446" t="s">
        <v>548</v>
      </c>
      <c r="P83" s="478">
        <v>45420</v>
      </c>
      <c r="Q83" s="226"/>
      <c r="R83" s="54" t="s">
        <v>1004</v>
      </c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118"/>
      <c r="AK83" s="118"/>
      <c r="AL83" s="118"/>
    </row>
    <row r="84" spans="1:38" ht="12.75" customHeight="1">
      <c r="A84" s="469"/>
      <c r="B84" s="449"/>
      <c r="C84" s="259"/>
      <c r="D84" s="259" t="s">
        <v>861</v>
      </c>
      <c r="E84" s="260" t="s">
        <v>819</v>
      </c>
      <c r="F84" s="260">
        <v>95</v>
      </c>
      <c r="G84" s="260"/>
      <c r="H84" s="260">
        <v>91</v>
      </c>
      <c r="I84" s="261"/>
      <c r="J84" s="447"/>
      <c r="K84" s="255">
        <f>F84-H84</f>
        <v>4</v>
      </c>
      <c r="L84" s="256">
        <v>50</v>
      </c>
      <c r="M84" s="453"/>
      <c r="N84" s="255">
        <v>25</v>
      </c>
      <c r="O84" s="447"/>
      <c r="P84" s="478"/>
      <c r="Q84" s="226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118"/>
      <c r="AK84" s="118"/>
      <c r="AL84" s="118"/>
    </row>
    <row r="85" spans="1:38" ht="12.75" customHeight="1">
      <c r="A85" s="468">
        <v>2</v>
      </c>
      <c r="B85" s="448">
        <v>45414</v>
      </c>
      <c r="C85" s="259"/>
      <c r="D85" s="259" t="s">
        <v>866</v>
      </c>
      <c r="E85" s="260" t="s">
        <v>557</v>
      </c>
      <c r="F85" s="260">
        <v>32</v>
      </c>
      <c r="G85" s="260"/>
      <c r="H85" s="260">
        <v>44</v>
      </c>
      <c r="I85" s="261"/>
      <c r="J85" s="446" t="s">
        <v>868</v>
      </c>
      <c r="K85" s="255">
        <f>H85-F85</f>
        <v>12</v>
      </c>
      <c r="L85" s="256">
        <v>50</v>
      </c>
      <c r="M85" s="452">
        <v>2700</v>
      </c>
      <c r="N85" s="255">
        <v>400</v>
      </c>
      <c r="O85" s="446" t="s">
        <v>548</v>
      </c>
      <c r="P85" s="448">
        <v>45414</v>
      </c>
      <c r="Q85" s="226"/>
      <c r="R85" s="54" t="s">
        <v>1004</v>
      </c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118"/>
      <c r="AK85" s="118"/>
      <c r="AL85" s="118"/>
    </row>
    <row r="86" spans="1:38" ht="12.75" customHeight="1">
      <c r="A86" s="469"/>
      <c r="B86" s="449"/>
      <c r="C86" s="259"/>
      <c r="D86" s="259" t="s">
        <v>867</v>
      </c>
      <c r="E86" s="260" t="s">
        <v>819</v>
      </c>
      <c r="F86" s="260">
        <v>16</v>
      </c>
      <c r="G86" s="260"/>
      <c r="H86" s="260">
        <v>21</v>
      </c>
      <c r="I86" s="261"/>
      <c r="J86" s="447"/>
      <c r="K86" s="255">
        <f>F86-H86</f>
        <v>-5</v>
      </c>
      <c r="L86" s="256">
        <v>50</v>
      </c>
      <c r="M86" s="453"/>
      <c r="N86" s="255">
        <v>400</v>
      </c>
      <c r="O86" s="447"/>
      <c r="P86" s="449"/>
      <c r="Q86" s="226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118"/>
      <c r="AK86" s="118"/>
      <c r="AL86" s="118"/>
    </row>
    <row r="87" spans="1:38" ht="12.75" customHeight="1">
      <c r="A87" s="273">
        <v>3</v>
      </c>
      <c r="B87" s="274">
        <v>45414</v>
      </c>
      <c r="C87" s="259"/>
      <c r="D87" s="259" t="s">
        <v>869</v>
      </c>
      <c r="E87" s="260" t="s">
        <v>557</v>
      </c>
      <c r="F87" s="260">
        <v>40</v>
      </c>
      <c r="G87" s="260">
        <v>10</v>
      </c>
      <c r="H87" s="260">
        <v>65.5</v>
      </c>
      <c r="I87" s="261" t="s">
        <v>870</v>
      </c>
      <c r="J87" s="254" t="s">
        <v>871</v>
      </c>
      <c r="K87" s="255">
        <f>H87-F87</f>
        <v>25.5</v>
      </c>
      <c r="L87" s="256">
        <v>50</v>
      </c>
      <c r="M87" s="257">
        <f t="shared" ref="M87" si="94">(K87*N87)-L87</f>
        <v>587.5</v>
      </c>
      <c r="N87" s="255">
        <v>25</v>
      </c>
      <c r="O87" s="272" t="s">
        <v>548</v>
      </c>
      <c r="P87" s="274">
        <v>45414</v>
      </c>
      <c r="Q87" s="226"/>
      <c r="R87" s="54" t="s">
        <v>1004</v>
      </c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118"/>
      <c r="AK87" s="118"/>
      <c r="AL87" s="118"/>
    </row>
    <row r="88" spans="1:38" ht="12.75" customHeight="1">
      <c r="A88" s="260">
        <v>4</v>
      </c>
      <c r="B88" s="258">
        <v>45414</v>
      </c>
      <c r="C88" s="259"/>
      <c r="D88" s="259" t="s">
        <v>869</v>
      </c>
      <c r="E88" s="260" t="s">
        <v>557</v>
      </c>
      <c r="F88" s="260">
        <v>37.5</v>
      </c>
      <c r="G88" s="260">
        <v>10</v>
      </c>
      <c r="H88" s="260">
        <v>57.5</v>
      </c>
      <c r="I88" s="261" t="s">
        <v>870</v>
      </c>
      <c r="J88" s="254" t="s">
        <v>847</v>
      </c>
      <c r="K88" s="255">
        <f>H88-F88</f>
        <v>20</v>
      </c>
      <c r="L88" s="256">
        <v>50</v>
      </c>
      <c r="M88" s="257">
        <f t="shared" ref="M88" si="95">(K88*N88)-L88</f>
        <v>450</v>
      </c>
      <c r="N88" s="255">
        <v>25</v>
      </c>
      <c r="O88" s="254" t="s">
        <v>548</v>
      </c>
      <c r="P88" s="258">
        <v>45414</v>
      </c>
      <c r="Q88" s="226"/>
      <c r="R88" s="54" t="s">
        <v>1004</v>
      </c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118"/>
      <c r="AK88" s="118"/>
      <c r="AL88" s="118"/>
    </row>
    <row r="89" spans="1:38" ht="12.75" customHeight="1">
      <c r="A89" s="464">
        <v>5</v>
      </c>
      <c r="B89" s="458">
        <v>45414</v>
      </c>
      <c r="C89" s="285"/>
      <c r="D89" s="285" t="s">
        <v>866</v>
      </c>
      <c r="E89" s="286" t="s">
        <v>557</v>
      </c>
      <c r="F89" s="286">
        <v>39</v>
      </c>
      <c r="G89" s="286"/>
      <c r="H89" s="286">
        <v>30.5</v>
      </c>
      <c r="I89" s="287"/>
      <c r="J89" s="456" t="s">
        <v>891</v>
      </c>
      <c r="K89" s="279">
        <f>H89-F89</f>
        <v>-8.5</v>
      </c>
      <c r="L89" s="280">
        <v>50</v>
      </c>
      <c r="M89" s="462">
        <v>-1700</v>
      </c>
      <c r="N89" s="300">
        <v>400</v>
      </c>
      <c r="O89" s="456" t="s">
        <v>558</v>
      </c>
      <c r="P89" s="458">
        <v>45415</v>
      </c>
      <c r="Q89" s="226"/>
      <c r="R89" s="54" t="s">
        <v>1004</v>
      </c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118"/>
      <c r="AK89" s="118"/>
      <c r="AL89" s="118"/>
    </row>
    <row r="90" spans="1:38" ht="12.75" customHeight="1">
      <c r="A90" s="465"/>
      <c r="B90" s="459"/>
      <c r="C90" s="285"/>
      <c r="D90" s="285" t="s">
        <v>867</v>
      </c>
      <c r="E90" s="286" t="s">
        <v>819</v>
      </c>
      <c r="F90" s="286">
        <v>19</v>
      </c>
      <c r="G90" s="286"/>
      <c r="H90" s="286">
        <v>14.5</v>
      </c>
      <c r="I90" s="287"/>
      <c r="J90" s="457"/>
      <c r="K90" s="279">
        <f>F90-H90</f>
        <v>4.5</v>
      </c>
      <c r="L90" s="280">
        <v>50</v>
      </c>
      <c r="M90" s="463"/>
      <c r="N90" s="279">
        <v>400</v>
      </c>
      <c r="O90" s="457"/>
      <c r="P90" s="459"/>
      <c r="Q90" s="226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118"/>
      <c r="AK90" s="118"/>
      <c r="AL90" s="118"/>
    </row>
    <row r="91" spans="1:38" ht="12.75" customHeight="1">
      <c r="A91" s="468">
        <v>6</v>
      </c>
      <c r="B91" s="448">
        <v>45415</v>
      </c>
      <c r="C91" s="259"/>
      <c r="D91" s="259" t="s">
        <v>872</v>
      </c>
      <c r="E91" s="260" t="s">
        <v>819</v>
      </c>
      <c r="F91" s="260">
        <v>132</v>
      </c>
      <c r="G91" s="260"/>
      <c r="H91" s="260">
        <v>87</v>
      </c>
      <c r="I91" s="261"/>
      <c r="J91" s="446" t="s">
        <v>854</v>
      </c>
      <c r="K91" s="255">
        <f>F91-H91</f>
        <v>45</v>
      </c>
      <c r="L91" s="256">
        <v>50</v>
      </c>
      <c r="M91" s="452">
        <v>500</v>
      </c>
      <c r="N91" s="255">
        <v>25</v>
      </c>
      <c r="O91" s="446" t="s">
        <v>548</v>
      </c>
      <c r="P91" s="478">
        <v>45414</v>
      </c>
      <c r="Q91" s="226"/>
      <c r="R91" s="54" t="s">
        <v>1006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469"/>
      <c r="B92" s="449"/>
      <c r="C92" s="259"/>
      <c r="D92" s="259" t="s">
        <v>873</v>
      </c>
      <c r="E92" s="260" t="s">
        <v>557</v>
      </c>
      <c r="F92" s="260">
        <v>26</v>
      </c>
      <c r="G92" s="260"/>
      <c r="H92" s="260">
        <v>5</v>
      </c>
      <c r="I92" s="261"/>
      <c r="J92" s="447"/>
      <c r="K92" s="255">
        <f>H92-F92</f>
        <v>-21</v>
      </c>
      <c r="L92" s="256">
        <v>50</v>
      </c>
      <c r="M92" s="453"/>
      <c r="N92" s="255">
        <v>25</v>
      </c>
      <c r="O92" s="447"/>
      <c r="P92" s="478"/>
      <c r="Q92" s="226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68">
        <v>7</v>
      </c>
      <c r="B93" s="448">
        <v>45415</v>
      </c>
      <c r="C93" s="259"/>
      <c r="D93" s="259" t="s">
        <v>879</v>
      </c>
      <c r="E93" s="260" t="s">
        <v>557</v>
      </c>
      <c r="F93" s="260">
        <v>130</v>
      </c>
      <c r="G93" s="260"/>
      <c r="H93" s="260">
        <v>212.5</v>
      </c>
      <c r="I93" s="261"/>
      <c r="J93" s="446" t="s">
        <v>881</v>
      </c>
      <c r="K93" s="255">
        <f>H93-F93</f>
        <v>82.5</v>
      </c>
      <c r="L93" s="256">
        <v>50</v>
      </c>
      <c r="M93" s="452">
        <v>725</v>
      </c>
      <c r="N93" s="255">
        <v>25</v>
      </c>
      <c r="O93" s="446" t="s">
        <v>548</v>
      </c>
      <c r="P93" s="478">
        <v>45415</v>
      </c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69"/>
      <c r="B94" s="449"/>
      <c r="C94" s="259"/>
      <c r="D94" s="259" t="s">
        <v>880</v>
      </c>
      <c r="E94" s="260" t="s">
        <v>819</v>
      </c>
      <c r="F94" s="260">
        <v>63</v>
      </c>
      <c r="G94" s="260"/>
      <c r="H94" s="260">
        <v>112.5</v>
      </c>
      <c r="I94" s="261"/>
      <c r="J94" s="447"/>
      <c r="K94" s="255">
        <f>F94-H94</f>
        <v>-49.5</v>
      </c>
      <c r="L94" s="256">
        <v>50</v>
      </c>
      <c r="M94" s="453"/>
      <c r="N94" s="255">
        <v>25</v>
      </c>
      <c r="O94" s="447"/>
      <c r="P94" s="478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83">
        <v>8</v>
      </c>
      <c r="B95" s="284">
        <v>45415</v>
      </c>
      <c r="C95" s="285"/>
      <c r="D95" s="285" t="s">
        <v>882</v>
      </c>
      <c r="E95" s="286" t="s">
        <v>557</v>
      </c>
      <c r="F95" s="286">
        <v>122</v>
      </c>
      <c r="G95" s="286">
        <v>80</v>
      </c>
      <c r="H95" s="286">
        <v>80</v>
      </c>
      <c r="I95" s="287" t="s">
        <v>883</v>
      </c>
      <c r="J95" s="278" t="s">
        <v>887</v>
      </c>
      <c r="K95" s="279">
        <f t="shared" ref="K95:K100" si="96">H95-F95</f>
        <v>-42</v>
      </c>
      <c r="L95" s="280">
        <v>50</v>
      </c>
      <c r="M95" s="281">
        <f t="shared" ref="M95" si="97">(K95*N95)-L95</f>
        <v>-1730</v>
      </c>
      <c r="N95" s="279">
        <v>40</v>
      </c>
      <c r="O95" s="278" t="s">
        <v>558</v>
      </c>
      <c r="P95" s="282">
        <v>45415</v>
      </c>
      <c r="Q95" s="226"/>
      <c r="R95" s="54" t="s">
        <v>1006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276">
        <v>9</v>
      </c>
      <c r="B96" s="275">
        <v>45415</v>
      </c>
      <c r="C96" s="259"/>
      <c r="D96" s="259" t="s">
        <v>884</v>
      </c>
      <c r="E96" s="260" t="s">
        <v>557</v>
      </c>
      <c r="F96" s="260">
        <v>295</v>
      </c>
      <c r="G96" s="260">
        <v>190</v>
      </c>
      <c r="H96" s="260">
        <v>360</v>
      </c>
      <c r="I96" s="261" t="s">
        <v>885</v>
      </c>
      <c r="J96" s="254" t="s">
        <v>886</v>
      </c>
      <c r="K96" s="255">
        <f t="shared" si="96"/>
        <v>65</v>
      </c>
      <c r="L96" s="256">
        <v>50</v>
      </c>
      <c r="M96" s="257">
        <f t="shared" ref="M96:M97" si="98">(K96*N96)-L96</f>
        <v>925</v>
      </c>
      <c r="N96" s="255">
        <v>15</v>
      </c>
      <c r="O96" s="254" t="s">
        <v>548</v>
      </c>
      <c r="P96" s="258">
        <v>45415</v>
      </c>
      <c r="Q96" s="226"/>
      <c r="R96" s="54" t="s">
        <v>1004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83">
        <v>10</v>
      </c>
      <c r="B97" s="284">
        <v>45418</v>
      </c>
      <c r="C97" s="285"/>
      <c r="D97" s="285" t="s">
        <v>898</v>
      </c>
      <c r="E97" s="286" t="s">
        <v>557</v>
      </c>
      <c r="F97" s="286">
        <v>385</v>
      </c>
      <c r="G97" s="286">
        <v>280</v>
      </c>
      <c r="H97" s="286">
        <v>280</v>
      </c>
      <c r="I97" s="287" t="s">
        <v>899</v>
      </c>
      <c r="J97" s="278" t="s">
        <v>900</v>
      </c>
      <c r="K97" s="279">
        <f t="shared" si="96"/>
        <v>-105</v>
      </c>
      <c r="L97" s="280">
        <v>50</v>
      </c>
      <c r="M97" s="281">
        <f t="shared" si="98"/>
        <v>-1625</v>
      </c>
      <c r="N97" s="279">
        <v>15</v>
      </c>
      <c r="O97" s="278" t="s">
        <v>558</v>
      </c>
      <c r="P97" s="282">
        <v>45418</v>
      </c>
      <c r="Q97" s="226"/>
      <c r="R97" s="54" t="s">
        <v>1005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76">
        <v>11</v>
      </c>
      <c r="B98" s="275">
        <v>45419</v>
      </c>
      <c r="C98" s="259"/>
      <c r="D98" s="259" t="s">
        <v>903</v>
      </c>
      <c r="E98" s="260" t="s">
        <v>557</v>
      </c>
      <c r="F98" s="260">
        <v>82</v>
      </c>
      <c r="G98" s="260">
        <v>49</v>
      </c>
      <c r="H98" s="260">
        <v>102</v>
      </c>
      <c r="I98" s="261" t="s">
        <v>904</v>
      </c>
      <c r="J98" s="254" t="s">
        <v>847</v>
      </c>
      <c r="K98" s="255">
        <f t="shared" si="96"/>
        <v>20</v>
      </c>
      <c r="L98" s="256">
        <v>50</v>
      </c>
      <c r="M98" s="257">
        <f t="shared" ref="M98:M99" si="99">(K98*N98)-L98</f>
        <v>450</v>
      </c>
      <c r="N98" s="255">
        <v>25</v>
      </c>
      <c r="O98" s="254" t="s">
        <v>548</v>
      </c>
      <c r="P98" s="258">
        <v>45419</v>
      </c>
      <c r="Q98" s="226"/>
      <c r="R98" s="54" t="s">
        <v>1004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83">
        <v>12</v>
      </c>
      <c r="B99" s="284">
        <v>45419</v>
      </c>
      <c r="C99" s="285"/>
      <c r="D99" s="285" t="s">
        <v>907</v>
      </c>
      <c r="E99" s="286" t="s">
        <v>557</v>
      </c>
      <c r="F99" s="286">
        <v>45</v>
      </c>
      <c r="G99" s="286">
        <v>9</v>
      </c>
      <c r="H99" s="286">
        <v>9</v>
      </c>
      <c r="I99" s="287" t="s">
        <v>908</v>
      </c>
      <c r="J99" s="278" t="s">
        <v>909</v>
      </c>
      <c r="K99" s="279">
        <f t="shared" si="96"/>
        <v>-36</v>
      </c>
      <c r="L99" s="280">
        <v>50</v>
      </c>
      <c r="M99" s="281">
        <f t="shared" si="99"/>
        <v>-1490</v>
      </c>
      <c r="N99" s="279">
        <v>40</v>
      </c>
      <c r="O99" s="278" t="s">
        <v>558</v>
      </c>
      <c r="P99" s="282">
        <v>45419</v>
      </c>
      <c r="Q99" s="226"/>
      <c r="R99" s="54" t="s">
        <v>1006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468">
        <v>13</v>
      </c>
      <c r="B100" s="448">
        <v>45419</v>
      </c>
      <c r="C100" s="259"/>
      <c r="D100" s="259" t="s">
        <v>917</v>
      </c>
      <c r="E100" s="260" t="s">
        <v>557</v>
      </c>
      <c r="F100" s="260">
        <v>11.6</v>
      </c>
      <c r="G100" s="260"/>
      <c r="H100" s="260">
        <v>14.2</v>
      </c>
      <c r="I100" s="261"/>
      <c r="J100" s="446" t="s">
        <v>919</v>
      </c>
      <c r="K100" s="255">
        <f t="shared" si="96"/>
        <v>2.5999999999999996</v>
      </c>
      <c r="L100" s="256">
        <v>50</v>
      </c>
      <c r="M100" s="452">
        <v>1970</v>
      </c>
      <c r="N100" s="255">
        <v>2300</v>
      </c>
      <c r="O100" s="446" t="s">
        <v>548</v>
      </c>
      <c r="P100" s="448">
        <v>45419</v>
      </c>
      <c r="Q100" s="226"/>
      <c r="R100" s="54" t="s">
        <v>1004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469"/>
      <c r="B101" s="449"/>
      <c r="C101" s="259"/>
      <c r="D101" s="259" t="s">
        <v>918</v>
      </c>
      <c r="E101" s="260" t="s">
        <v>819</v>
      </c>
      <c r="F101" s="260">
        <v>8.1999999999999993</v>
      </c>
      <c r="G101" s="260"/>
      <c r="H101" s="260">
        <v>9.9</v>
      </c>
      <c r="I101" s="261"/>
      <c r="J101" s="447"/>
      <c r="K101" s="255">
        <f>F101-H101</f>
        <v>-1.7000000000000011</v>
      </c>
      <c r="L101" s="256">
        <v>50</v>
      </c>
      <c r="M101" s="453"/>
      <c r="N101" s="255">
        <v>2300</v>
      </c>
      <c r="O101" s="447"/>
      <c r="P101" s="449"/>
      <c r="Q101" s="226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76">
        <v>14</v>
      </c>
      <c r="B102" s="275">
        <v>45419</v>
      </c>
      <c r="C102" s="259"/>
      <c r="D102" s="259" t="s">
        <v>920</v>
      </c>
      <c r="E102" s="260" t="s">
        <v>557</v>
      </c>
      <c r="F102" s="260">
        <v>200</v>
      </c>
      <c r="G102" s="260">
        <v>90</v>
      </c>
      <c r="H102" s="260">
        <v>255</v>
      </c>
      <c r="I102" s="261" t="s">
        <v>921</v>
      </c>
      <c r="J102" s="254" t="s">
        <v>683</v>
      </c>
      <c r="K102" s="255">
        <f>H102-F102</f>
        <v>55</v>
      </c>
      <c r="L102" s="256">
        <v>50</v>
      </c>
      <c r="M102" s="257">
        <f t="shared" ref="M102" si="100">(K102*N102)-L102</f>
        <v>775</v>
      </c>
      <c r="N102" s="255">
        <v>15</v>
      </c>
      <c r="O102" s="254" t="s">
        <v>548</v>
      </c>
      <c r="P102" s="258">
        <v>45419</v>
      </c>
      <c r="Q102" s="226"/>
      <c r="R102" s="54" t="s">
        <v>1006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60">
        <v>15</v>
      </c>
      <c r="B103" s="258">
        <v>45420</v>
      </c>
      <c r="C103" s="259"/>
      <c r="D103" s="259" t="s">
        <v>927</v>
      </c>
      <c r="E103" s="260" t="s">
        <v>557</v>
      </c>
      <c r="F103" s="260">
        <v>54</v>
      </c>
      <c r="G103" s="260">
        <v>0</v>
      </c>
      <c r="H103" s="260">
        <v>80</v>
      </c>
      <c r="I103" s="261" t="s">
        <v>928</v>
      </c>
      <c r="J103" s="254" t="s">
        <v>930</v>
      </c>
      <c r="K103" s="255">
        <f>H103-F103</f>
        <v>26</v>
      </c>
      <c r="L103" s="256">
        <v>50</v>
      </c>
      <c r="M103" s="257">
        <f t="shared" ref="M103" si="101">(K103*N103)-L103</f>
        <v>600</v>
      </c>
      <c r="N103" s="255">
        <v>25</v>
      </c>
      <c r="O103" s="254" t="s">
        <v>548</v>
      </c>
      <c r="P103" s="258">
        <v>45420</v>
      </c>
      <c r="Q103" s="226"/>
      <c r="R103" s="54" t="s">
        <v>1004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76">
        <v>16</v>
      </c>
      <c r="B104" s="454">
        <v>45420</v>
      </c>
      <c r="C104" s="312"/>
      <c r="D104" s="312" t="s">
        <v>860</v>
      </c>
      <c r="E104" s="310" t="s">
        <v>819</v>
      </c>
      <c r="F104" s="310">
        <v>121</v>
      </c>
      <c r="G104" s="310"/>
      <c r="H104" s="310">
        <v>136</v>
      </c>
      <c r="I104" s="313"/>
      <c r="J104" s="450" t="s">
        <v>956</v>
      </c>
      <c r="K104" s="329">
        <f>F104-H104</f>
        <v>-15</v>
      </c>
      <c r="L104" s="330">
        <v>50</v>
      </c>
      <c r="M104" s="474">
        <v>225</v>
      </c>
      <c r="N104" s="329">
        <v>25</v>
      </c>
      <c r="O104" s="450" t="s">
        <v>565</v>
      </c>
      <c r="P104" s="454">
        <v>45422</v>
      </c>
      <c r="Q104" s="226"/>
      <c r="R104" s="54" t="s">
        <v>1004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77"/>
      <c r="B105" s="455"/>
      <c r="C105" s="312"/>
      <c r="D105" s="312" t="s">
        <v>929</v>
      </c>
      <c r="E105" s="310" t="s">
        <v>819</v>
      </c>
      <c r="F105" s="310">
        <v>69</v>
      </c>
      <c r="G105" s="310"/>
      <c r="H105" s="310">
        <v>41</v>
      </c>
      <c r="I105" s="313"/>
      <c r="J105" s="451"/>
      <c r="K105" s="329">
        <f>F105-H105</f>
        <v>28</v>
      </c>
      <c r="L105" s="330">
        <v>50</v>
      </c>
      <c r="M105" s="475"/>
      <c r="N105" s="329">
        <v>25</v>
      </c>
      <c r="O105" s="451"/>
      <c r="P105" s="455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468">
        <v>17</v>
      </c>
      <c r="B106" s="448">
        <v>45421</v>
      </c>
      <c r="C106" s="259"/>
      <c r="D106" s="259" t="s">
        <v>932</v>
      </c>
      <c r="E106" s="260" t="s">
        <v>557</v>
      </c>
      <c r="F106" s="260">
        <v>51</v>
      </c>
      <c r="G106" s="260"/>
      <c r="H106" s="260">
        <v>112.5</v>
      </c>
      <c r="I106" s="261"/>
      <c r="J106" s="446" t="s">
        <v>934</v>
      </c>
      <c r="K106" s="255">
        <f>H106-F106</f>
        <v>61.5</v>
      </c>
      <c r="L106" s="256">
        <v>50</v>
      </c>
      <c r="M106" s="452">
        <v>887.5</v>
      </c>
      <c r="N106" s="255">
        <v>25</v>
      </c>
      <c r="O106" s="446" t="s">
        <v>548</v>
      </c>
      <c r="P106" s="448">
        <v>45421</v>
      </c>
      <c r="Q106" s="226"/>
      <c r="R106" s="54" t="s">
        <v>1006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469"/>
      <c r="B107" s="449"/>
      <c r="C107" s="259"/>
      <c r="D107" s="259" t="s">
        <v>933</v>
      </c>
      <c r="E107" s="260" t="s">
        <v>557</v>
      </c>
      <c r="F107" s="260">
        <v>41</v>
      </c>
      <c r="G107" s="260"/>
      <c r="H107" s="260">
        <v>19</v>
      </c>
      <c r="I107" s="261"/>
      <c r="J107" s="447"/>
      <c r="K107" s="255">
        <f>H107-F107</f>
        <v>-22</v>
      </c>
      <c r="L107" s="256">
        <v>50</v>
      </c>
      <c r="M107" s="453"/>
      <c r="N107" s="255">
        <v>25</v>
      </c>
      <c r="O107" s="447"/>
      <c r="P107" s="449"/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283">
        <v>18</v>
      </c>
      <c r="B108" s="284">
        <v>45421</v>
      </c>
      <c r="C108" s="285"/>
      <c r="D108" s="285" t="s">
        <v>937</v>
      </c>
      <c r="E108" s="286" t="s">
        <v>557</v>
      </c>
      <c r="F108" s="286">
        <v>50</v>
      </c>
      <c r="G108" s="286">
        <v>0</v>
      </c>
      <c r="H108" s="286">
        <v>0</v>
      </c>
      <c r="I108" s="287" t="s">
        <v>938</v>
      </c>
      <c r="J108" s="278" t="s">
        <v>949</v>
      </c>
      <c r="K108" s="279">
        <f t="shared" ref="K108" si="102">H108-F108</f>
        <v>-50</v>
      </c>
      <c r="L108" s="280">
        <v>25</v>
      </c>
      <c r="M108" s="281">
        <f t="shared" ref="M108" si="103">(K108*N108)-L108</f>
        <v>-1275</v>
      </c>
      <c r="N108" s="279">
        <v>25</v>
      </c>
      <c r="O108" s="278" t="s">
        <v>558</v>
      </c>
      <c r="P108" s="282">
        <v>45421</v>
      </c>
      <c r="Q108" s="226"/>
      <c r="R108" s="54" t="s">
        <v>1006</v>
      </c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468">
        <v>19</v>
      </c>
      <c r="B109" s="448">
        <v>45421</v>
      </c>
      <c r="C109" s="259"/>
      <c r="D109" s="259" t="s">
        <v>939</v>
      </c>
      <c r="E109" s="260" t="s">
        <v>557</v>
      </c>
      <c r="F109" s="260">
        <v>66.5</v>
      </c>
      <c r="G109" s="260"/>
      <c r="H109" s="260">
        <v>76</v>
      </c>
      <c r="I109" s="261"/>
      <c r="J109" s="446" t="s">
        <v>995</v>
      </c>
      <c r="K109" s="255">
        <f>H109-F109</f>
        <v>9.5</v>
      </c>
      <c r="L109" s="256">
        <v>50</v>
      </c>
      <c r="M109" s="452">
        <v>1325</v>
      </c>
      <c r="N109" s="255">
        <v>150</v>
      </c>
      <c r="O109" s="446" t="s">
        <v>548</v>
      </c>
      <c r="P109" s="448">
        <v>45427</v>
      </c>
      <c r="Q109" s="226"/>
      <c r="R109" s="54" t="s">
        <v>1006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69"/>
      <c r="B110" s="449"/>
      <c r="C110" s="259"/>
      <c r="D110" s="259" t="s">
        <v>940</v>
      </c>
      <c r="E110" s="260" t="s">
        <v>819</v>
      </c>
      <c r="F110" s="260">
        <v>40.5</v>
      </c>
      <c r="G110" s="260"/>
      <c r="H110" s="260">
        <v>40.5</v>
      </c>
      <c r="I110" s="261"/>
      <c r="J110" s="447"/>
      <c r="K110" s="255">
        <f>H110-F110</f>
        <v>0</v>
      </c>
      <c r="L110" s="256">
        <v>50</v>
      </c>
      <c r="M110" s="453"/>
      <c r="N110" s="255">
        <v>150</v>
      </c>
      <c r="O110" s="447"/>
      <c r="P110" s="449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83">
        <v>20</v>
      </c>
      <c r="B111" s="284">
        <v>45421</v>
      </c>
      <c r="C111" s="285"/>
      <c r="D111" s="285" t="s">
        <v>941</v>
      </c>
      <c r="E111" s="286" t="s">
        <v>557</v>
      </c>
      <c r="F111" s="286">
        <v>350</v>
      </c>
      <c r="G111" s="286">
        <v>250</v>
      </c>
      <c r="H111" s="286">
        <v>265</v>
      </c>
      <c r="I111" s="287" t="s">
        <v>942</v>
      </c>
      <c r="J111" s="278" t="s">
        <v>947</v>
      </c>
      <c r="K111" s="279">
        <f t="shared" ref="K111" si="104">H111-F111</f>
        <v>-85</v>
      </c>
      <c r="L111" s="280">
        <v>50</v>
      </c>
      <c r="M111" s="281">
        <f t="shared" ref="M111:M112" si="105">(K111*N111)-L111</f>
        <v>-1325</v>
      </c>
      <c r="N111" s="279">
        <v>15</v>
      </c>
      <c r="O111" s="278" t="s">
        <v>558</v>
      </c>
      <c r="P111" s="282">
        <v>45421</v>
      </c>
      <c r="Q111" s="226"/>
      <c r="R111" s="54" t="s">
        <v>1004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32">
        <v>21</v>
      </c>
      <c r="B112" s="334">
        <v>45422</v>
      </c>
      <c r="C112" s="312"/>
      <c r="D112" s="312" t="s">
        <v>952</v>
      </c>
      <c r="E112" s="310" t="s">
        <v>557</v>
      </c>
      <c r="F112" s="310">
        <v>137.5</v>
      </c>
      <c r="G112" s="310">
        <v>80</v>
      </c>
      <c r="H112" s="310">
        <v>145</v>
      </c>
      <c r="I112" s="313" t="s">
        <v>953</v>
      </c>
      <c r="J112" s="350" t="s">
        <v>962</v>
      </c>
      <c r="K112" s="329">
        <f>H112-F112</f>
        <v>7.5</v>
      </c>
      <c r="L112" s="330">
        <v>50</v>
      </c>
      <c r="M112" s="351">
        <f t="shared" si="105"/>
        <v>137.5</v>
      </c>
      <c r="N112" s="329">
        <v>25</v>
      </c>
      <c r="O112" s="350" t="s">
        <v>565</v>
      </c>
      <c r="P112" s="311">
        <v>45425</v>
      </c>
      <c r="Q112" s="226"/>
      <c r="R112" s="54" t="s">
        <v>1004</v>
      </c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276">
        <v>22</v>
      </c>
      <c r="B113" s="275">
        <v>45422</v>
      </c>
      <c r="C113" s="259"/>
      <c r="D113" s="259" t="s">
        <v>954</v>
      </c>
      <c r="E113" s="260" t="s">
        <v>557</v>
      </c>
      <c r="F113" s="260">
        <v>295</v>
      </c>
      <c r="G113" s="260">
        <v>180</v>
      </c>
      <c r="H113" s="260">
        <v>367.5</v>
      </c>
      <c r="I113" s="261" t="s">
        <v>885</v>
      </c>
      <c r="J113" s="254" t="s">
        <v>958</v>
      </c>
      <c r="K113" s="255">
        <f>H113-F113</f>
        <v>72.5</v>
      </c>
      <c r="L113" s="256">
        <v>50</v>
      </c>
      <c r="M113" s="257">
        <f t="shared" ref="M113" si="106">(K113*N113)-L113</f>
        <v>1037.5</v>
      </c>
      <c r="N113" s="255">
        <v>15</v>
      </c>
      <c r="O113" s="254" t="s">
        <v>548</v>
      </c>
      <c r="P113" s="258">
        <v>45422</v>
      </c>
      <c r="Q113" s="226"/>
      <c r="R113" s="54" t="s">
        <v>1004</v>
      </c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276">
        <v>23</v>
      </c>
      <c r="B114" s="275">
        <v>45395</v>
      </c>
      <c r="C114" s="259"/>
      <c r="D114" s="259" t="s">
        <v>960</v>
      </c>
      <c r="E114" s="260" t="s">
        <v>557</v>
      </c>
      <c r="F114" s="260">
        <v>235</v>
      </c>
      <c r="G114" s="260">
        <v>140</v>
      </c>
      <c r="H114" s="260">
        <v>315</v>
      </c>
      <c r="I114" s="261" t="s">
        <v>921</v>
      </c>
      <c r="J114" s="254" t="s">
        <v>967</v>
      </c>
      <c r="K114" s="255">
        <f>H114-F114</f>
        <v>80</v>
      </c>
      <c r="L114" s="256">
        <v>50</v>
      </c>
      <c r="M114" s="257">
        <f t="shared" ref="M114" si="107">(K114*N114)-L114</f>
        <v>1150</v>
      </c>
      <c r="N114" s="255">
        <v>15</v>
      </c>
      <c r="O114" s="254" t="s">
        <v>548</v>
      </c>
      <c r="P114" s="258">
        <v>45425</v>
      </c>
      <c r="Q114" s="226"/>
      <c r="R114" s="54" t="s">
        <v>1004</v>
      </c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276">
        <v>24</v>
      </c>
      <c r="B115" s="275">
        <v>45425</v>
      </c>
      <c r="C115" s="259"/>
      <c r="D115" s="259" t="s">
        <v>964</v>
      </c>
      <c r="E115" s="260" t="s">
        <v>557</v>
      </c>
      <c r="F115" s="260">
        <v>117.5</v>
      </c>
      <c r="G115" s="260">
        <v>50</v>
      </c>
      <c r="H115" s="260">
        <v>152.5</v>
      </c>
      <c r="I115" s="261" t="s">
        <v>965</v>
      </c>
      <c r="J115" s="254" t="s">
        <v>966</v>
      </c>
      <c r="K115" s="255">
        <f>H115-F115</f>
        <v>35</v>
      </c>
      <c r="L115" s="256">
        <v>50</v>
      </c>
      <c r="M115" s="257">
        <f t="shared" ref="M115" si="108">(K115*N115)-L115</f>
        <v>825</v>
      </c>
      <c r="N115" s="255">
        <v>25</v>
      </c>
      <c r="O115" s="254" t="s">
        <v>548</v>
      </c>
      <c r="P115" s="258">
        <v>45425</v>
      </c>
      <c r="Q115" s="226"/>
      <c r="R115" s="54" t="s">
        <v>1004</v>
      </c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276">
        <v>25</v>
      </c>
      <c r="B116" s="275">
        <v>45425</v>
      </c>
      <c r="C116" s="259"/>
      <c r="D116" s="259" t="s">
        <v>968</v>
      </c>
      <c r="E116" s="260" t="s">
        <v>557</v>
      </c>
      <c r="F116" s="260">
        <v>25.5</v>
      </c>
      <c r="G116" s="260">
        <v>8</v>
      </c>
      <c r="H116" s="260">
        <v>37</v>
      </c>
      <c r="I116" s="261" t="s">
        <v>969</v>
      </c>
      <c r="J116" s="254" t="s">
        <v>970</v>
      </c>
      <c r="K116" s="255">
        <f>H116-F116</f>
        <v>11.5</v>
      </c>
      <c r="L116" s="256">
        <v>50</v>
      </c>
      <c r="M116" s="257">
        <f t="shared" ref="M116:M117" si="109">(K116*N116)-L116</f>
        <v>812.5</v>
      </c>
      <c r="N116" s="255">
        <v>75</v>
      </c>
      <c r="O116" s="254" t="s">
        <v>548</v>
      </c>
      <c r="P116" s="258">
        <v>45425</v>
      </c>
      <c r="Q116" s="226"/>
      <c r="R116" s="54" t="s">
        <v>1006</v>
      </c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283">
        <v>26</v>
      </c>
      <c r="B117" s="284">
        <v>45425</v>
      </c>
      <c r="C117" s="285"/>
      <c r="D117" s="285" t="s">
        <v>971</v>
      </c>
      <c r="E117" s="286" t="s">
        <v>557</v>
      </c>
      <c r="F117" s="286">
        <v>62</v>
      </c>
      <c r="G117" s="286">
        <v>30</v>
      </c>
      <c r="H117" s="286">
        <v>36</v>
      </c>
      <c r="I117" s="287" t="s">
        <v>972</v>
      </c>
      <c r="J117" s="278" t="s">
        <v>973</v>
      </c>
      <c r="K117" s="279">
        <f t="shared" ref="K117:K121" si="110">H117-F117</f>
        <v>-26</v>
      </c>
      <c r="L117" s="280">
        <v>50</v>
      </c>
      <c r="M117" s="281">
        <f t="shared" si="109"/>
        <v>-1090</v>
      </c>
      <c r="N117" s="279">
        <v>40</v>
      </c>
      <c r="O117" s="278" t="s">
        <v>558</v>
      </c>
      <c r="P117" s="282">
        <v>45425</v>
      </c>
      <c r="Q117" s="226"/>
      <c r="R117" s="54" t="s">
        <v>1006</v>
      </c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68">
        <v>27</v>
      </c>
      <c r="B118" s="448">
        <v>45425</v>
      </c>
      <c r="C118" s="259"/>
      <c r="D118" s="259" t="s">
        <v>971</v>
      </c>
      <c r="E118" s="260" t="s">
        <v>557</v>
      </c>
      <c r="F118" s="260">
        <v>96.5</v>
      </c>
      <c r="G118" s="260"/>
      <c r="H118" s="260">
        <v>140</v>
      </c>
      <c r="I118" s="261"/>
      <c r="J118" s="470" t="s">
        <v>986</v>
      </c>
      <c r="K118" s="260">
        <f t="shared" si="110"/>
        <v>43.5</v>
      </c>
      <c r="L118" s="304">
        <v>50</v>
      </c>
      <c r="M118" s="466">
        <v>480</v>
      </c>
      <c r="N118" s="260">
        <v>40</v>
      </c>
      <c r="O118" s="446" t="s">
        <v>548</v>
      </c>
      <c r="P118" s="448">
        <v>45426</v>
      </c>
      <c r="Q118" s="226"/>
      <c r="R118" s="54" t="s">
        <v>1006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469"/>
      <c r="B119" s="449"/>
      <c r="C119" s="259"/>
      <c r="D119" s="259" t="s">
        <v>979</v>
      </c>
      <c r="E119" s="260" t="s">
        <v>557</v>
      </c>
      <c r="F119" s="260">
        <v>96.5</v>
      </c>
      <c r="G119" s="260"/>
      <c r="H119" s="260">
        <v>67.5</v>
      </c>
      <c r="I119" s="261"/>
      <c r="J119" s="471"/>
      <c r="K119" s="260">
        <f t="shared" si="110"/>
        <v>-29</v>
      </c>
      <c r="L119" s="304">
        <v>50</v>
      </c>
      <c r="M119" s="467"/>
      <c r="N119" s="260">
        <v>40</v>
      </c>
      <c r="O119" s="447"/>
      <c r="P119" s="449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ht="12.75" customHeight="1">
      <c r="A120" s="468">
        <v>28</v>
      </c>
      <c r="B120" s="448">
        <v>45426</v>
      </c>
      <c r="C120" s="259"/>
      <c r="D120" s="259" t="s">
        <v>981</v>
      </c>
      <c r="E120" s="260" t="s">
        <v>557</v>
      </c>
      <c r="F120" s="260">
        <v>24</v>
      </c>
      <c r="G120" s="260"/>
      <c r="H120" s="260">
        <v>8</v>
      </c>
      <c r="I120" s="261"/>
      <c r="J120" s="470" t="s">
        <v>871</v>
      </c>
      <c r="K120" s="260">
        <f t="shared" si="110"/>
        <v>-16</v>
      </c>
      <c r="L120" s="304">
        <v>50</v>
      </c>
      <c r="M120" s="466">
        <v>920</v>
      </c>
      <c r="N120" s="260">
        <v>40</v>
      </c>
      <c r="O120" s="446" t="s">
        <v>548</v>
      </c>
      <c r="P120" s="448">
        <v>45426</v>
      </c>
      <c r="Q120" s="226"/>
      <c r="R120" s="54" t="s">
        <v>1006</v>
      </c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119"/>
      <c r="AH120" s="117"/>
      <c r="AI120" s="117"/>
      <c r="AJ120" s="118"/>
      <c r="AK120" s="118"/>
      <c r="AL120" s="118"/>
    </row>
    <row r="121" spans="1:38" ht="12.75" customHeight="1">
      <c r="A121" s="469"/>
      <c r="B121" s="449"/>
      <c r="C121" s="259"/>
      <c r="D121" s="259" t="s">
        <v>979</v>
      </c>
      <c r="E121" s="260" t="s">
        <v>557</v>
      </c>
      <c r="F121" s="260">
        <v>46</v>
      </c>
      <c r="G121" s="260"/>
      <c r="H121" s="260">
        <v>87.5</v>
      </c>
      <c r="I121" s="261"/>
      <c r="J121" s="471"/>
      <c r="K121" s="260">
        <f t="shared" si="110"/>
        <v>41.5</v>
      </c>
      <c r="L121" s="304">
        <v>50</v>
      </c>
      <c r="M121" s="467"/>
      <c r="N121" s="260">
        <v>40</v>
      </c>
      <c r="O121" s="447"/>
      <c r="P121" s="449"/>
      <c r="Q121" s="226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19"/>
      <c r="AH121" s="117"/>
      <c r="AI121" s="117"/>
      <c r="AJ121" s="118"/>
      <c r="AK121" s="118"/>
      <c r="AL121" s="118"/>
    </row>
    <row r="122" spans="1:38" ht="12.75" customHeight="1">
      <c r="A122" s="283">
        <v>29</v>
      </c>
      <c r="B122" s="284">
        <v>45427</v>
      </c>
      <c r="C122" s="285"/>
      <c r="D122" s="285" t="s">
        <v>991</v>
      </c>
      <c r="E122" s="286" t="s">
        <v>557</v>
      </c>
      <c r="F122" s="286">
        <v>87.5</v>
      </c>
      <c r="G122" s="286">
        <v>0</v>
      </c>
      <c r="H122" s="286">
        <v>35</v>
      </c>
      <c r="I122" s="287" t="s">
        <v>992</v>
      </c>
      <c r="J122" s="278" t="s">
        <v>888</v>
      </c>
      <c r="K122" s="279">
        <f t="shared" ref="K122" si="111">H122-F122</f>
        <v>-52.5</v>
      </c>
      <c r="L122" s="280">
        <v>50</v>
      </c>
      <c r="M122" s="281">
        <f t="shared" ref="M122:M123" si="112">(K122*N122)-L122</f>
        <v>-837.5</v>
      </c>
      <c r="N122" s="279">
        <v>15</v>
      </c>
      <c r="O122" s="278" t="s">
        <v>558</v>
      </c>
      <c r="P122" s="282">
        <v>45427</v>
      </c>
      <c r="Q122" s="226"/>
      <c r="R122" s="54" t="s">
        <v>1006</v>
      </c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119"/>
      <c r="AH122" s="117"/>
      <c r="AI122" s="117"/>
      <c r="AJ122" s="118"/>
      <c r="AK122" s="118"/>
      <c r="AL122" s="118"/>
    </row>
    <row r="123" spans="1:38" ht="12.75" customHeight="1">
      <c r="A123" s="371">
        <v>30</v>
      </c>
      <c r="B123" s="373">
        <v>45428</v>
      </c>
      <c r="C123" s="259"/>
      <c r="D123" s="259" t="s">
        <v>1012</v>
      </c>
      <c r="E123" s="260" t="s">
        <v>557</v>
      </c>
      <c r="F123" s="260">
        <v>47.5</v>
      </c>
      <c r="G123" s="260">
        <v>0</v>
      </c>
      <c r="H123" s="260">
        <v>117.5</v>
      </c>
      <c r="I123" s="261" t="s">
        <v>938</v>
      </c>
      <c r="J123" s="254" t="s">
        <v>729</v>
      </c>
      <c r="K123" s="255">
        <f>H123-F123</f>
        <v>70</v>
      </c>
      <c r="L123" s="256">
        <v>50</v>
      </c>
      <c r="M123" s="257">
        <f t="shared" si="112"/>
        <v>1700</v>
      </c>
      <c r="N123" s="255">
        <v>25</v>
      </c>
      <c r="O123" s="254" t="s">
        <v>548</v>
      </c>
      <c r="P123" s="375">
        <v>45428</v>
      </c>
      <c r="Q123" s="226"/>
      <c r="R123" s="54" t="s">
        <v>1004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  <c r="AG123" s="119"/>
      <c r="AH123" s="117"/>
      <c r="AI123" s="117"/>
      <c r="AJ123" s="118"/>
      <c r="AK123" s="118"/>
      <c r="AL123" s="118"/>
    </row>
    <row r="124" spans="1:38" ht="12.75" customHeight="1">
      <c r="A124" s="468">
        <v>31</v>
      </c>
      <c r="B124" s="448">
        <v>45428</v>
      </c>
      <c r="C124" s="259"/>
      <c r="D124" s="259" t="s">
        <v>1013</v>
      </c>
      <c r="E124" s="260" t="s">
        <v>557</v>
      </c>
      <c r="F124" s="260">
        <v>300</v>
      </c>
      <c r="G124" s="260"/>
      <c r="H124" s="260">
        <v>520</v>
      </c>
      <c r="I124" s="261"/>
      <c r="J124" s="446" t="s">
        <v>967</v>
      </c>
      <c r="K124" s="255">
        <f>H124-F124</f>
        <v>220</v>
      </c>
      <c r="L124" s="256">
        <v>50</v>
      </c>
      <c r="M124" s="452">
        <v>1100</v>
      </c>
      <c r="N124" s="255">
        <v>15</v>
      </c>
      <c r="O124" s="446" t="s">
        <v>548</v>
      </c>
      <c r="P124" s="448">
        <v>45428</v>
      </c>
      <c r="Q124" s="226"/>
      <c r="R124" s="54" t="s">
        <v>1004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  <c r="AG124" s="119"/>
      <c r="AH124" s="117"/>
      <c r="AI124" s="117"/>
      <c r="AJ124" s="118"/>
      <c r="AK124" s="118"/>
      <c r="AL124" s="118"/>
    </row>
    <row r="125" spans="1:38" ht="12.75" customHeight="1">
      <c r="A125" s="469"/>
      <c r="B125" s="449"/>
      <c r="C125" s="259"/>
      <c r="D125" s="259" t="s">
        <v>1014</v>
      </c>
      <c r="E125" s="260" t="s">
        <v>819</v>
      </c>
      <c r="F125" s="260">
        <v>195</v>
      </c>
      <c r="G125" s="260"/>
      <c r="H125" s="260">
        <v>335</v>
      </c>
      <c r="I125" s="261"/>
      <c r="J125" s="447"/>
      <c r="K125" s="255">
        <f>F125-H125</f>
        <v>-140</v>
      </c>
      <c r="L125" s="256">
        <v>50</v>
      </c>
      <c r="M125" s="453"/>
      <c r="N125" s="255">
        <v>15</v>
      </c>
      <c r="O125" s="447"/>
      <c r="P125" s="449"/>
      <c r="Q125" s="226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  <c r="AG125" s="119"/>
      <c r="AH125" s="117"/>
      <c r="AI125" s="117"/>
      <c r="AJ125" s="118"/>
      <c r="AK125" s="118"/>
      <c r="AL125" s="118"/>
    </row>
    <row r="126" spans="1:38" ht="12.75" customHeight="1">
      <c r="A126" s="464">
        <v>32</v>
      </c>
      <c r="B126" s="458">
        <v>45429</v>
      </c>
      <c r="C126" s="285"/>
      <c r="D126" s="285" t="s">
        <v>1055</v>
      </c>
      <c r="E126" s="286" t="s">
        <v>557</v>
      </c>
      <c r="F126" s="286">
        <v>205</v>
      </c>
      <c r="G126" s="286"/>
      <c r="H126" s="286">
        <v>49</v>
      </c>
      <c r="I126" s="287"/>
      <c r="J126" s="456" t="s">
        <v>1086</v>
      </c>
      <c r="K126" s="279">
        <f t="shared" ref="K126" si="113">H126-F126</f>
        <v>-156</v>
      </c>
      <c r="L126" s="280">
        <v>50</v>
      </c>
      <c r="M126" s="462">
        <v>-1862.5</v>
      </c>
      <c r="N126" s="279">
        <v>25</v>
      </c>
      <c r="O126" s="456" t="s">
        <v>558</v>
      </c>
      <c r="P126" s="458">
        <v>45435</v>
      </c>
      <c r="Q126" s="226"/>
      <c r="R126" s="54" t="s">
        <v>1004</v>
      </c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  <c r="AG126" s="119"/>
      <c r="AH126" s="117"/>
      <c r="AI126" s="117"/>
      <c r="AJ126" s="118"/>
      <c r="AK126" s="118"/>
      <c r="AL126" s="118"/>
    </row>
    <row r="127" spans="1:38" ht="12.75" customHeight="1">
      <c r="A127" s="465"/>
      <c r="B127" s="459"/>
      <c r="C127" s="285"/>
      <c r="D127" s="285" t="s">
        <v>1056</v>
      </c>
      <c r="E127" s="286" t="s">
        <v>819</v>
      </c>
      <c r="F127" s="286">
        <v>105</v>
      </c>
      <c r="G127" s="286"/>
      <c r="H127" s="286">
        <v>19.5</v>
      </c>
      <c r="I127" s="287"/>
      <c r="J127" s="457"/>
      <c r="K127" s="279">
        <f>F127-H127</f>
        <v>85.5</v>
      </c>
      <c r="L127" s="280">
        <v>50</v>
      </c>
      <c r="M127" s="463"/>
      <c r="N127" s="279">
        <v>25</v>
      </c>
      <c r="O127" s="457"/>
      <c r="P127" s="459"/>
      <c r="Q127" s="226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  <c r="AG127" s="119"/>
      <c r="AH127" s="117"/>
      <c r="AI127" s="117"/>
      <c r="AJ127" s="118"/>
      <c r="AK127" s="118"/>
      <c r="AL127" s="118"/>
    </row>
    <row r="128" spans="1:38" ht="12.75" customHeight="1">
      <c r="A128" s="464">
        <v>33</v>
      </c>
      <c r="B128" s="458">
        <v>45429</v>
      </c>
      <c r="C128" s="285"/>
      <c r="D128" s="285" t="s">
        <v>1057</v>
      </c>
      <c r="E128" s="286" t="s">
        <v>557</v>
      </c>
      <c r="F128" s="286">
        <v>295</v>
      </c>
      <c r="G128" s="286"/>
      <c r="H128" s="286">
        <v>195</v>
      </c>
      <c r="I128" s="287"/>
      <c r="J128" s="456" t="s">
        <v>1061</v>
      </c>
      <c r="K128" s="460">
        <v>-25</v>
      </c>
      <c r="L128" s="280">
        <v>50</v>
      </c>
      <c r="M128" s="462">
        <v>-475</v>
      </c>
      <c r="N128" s="279">
        <v>15</v>
      </c>
      <c r="O128" s="456" t="s">
        <v>558</v>
      </c>
      <c r="P128" s="458">
        <v>45433</v>
      </c>
      <c r="Q128" s="226"/>
      <c r="R128" s="54" t="s">
        <v>1004</v>
      </c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  <c r="AG128" s="119"/>
      <c r="AH128" s="117"/>
      <c r="AI128" s="117"/>
      <c r="AJ128" s="118"/>
      <c r="AK128" s="118"/>
      <c r="AL128" s="118"/>
    </row>
    <row r="129" spans="1:38" ht="12.75" customHeight="1">
      <c r="A129" s="465"/>
      <c r="B129" s="459"/>
      <c r="C129" s="285"/>
      <c r="D129" s="285" t="s">
        <v>1058</v>
      </c>
      <c r="E129" s="286" t="s">
        <v>819</v>
      </c>
      <c r="F129" s="286">
        <v>135</v>
      </c>
      <c r="G129" s="286"/>
      <c r="H129" s="286">
        <v>60</v>
      </c>
      <c r="I129" s="287"/>
      <c r="J129" s="457"/>
      <c r="K129" s="461"/>
      <c r="L129" s="280">
        <v>50</v>
      </c>
      <c r="M129" s="463"/>
      <c r="N129" s="279">
        <v>15</v>
      </c>
      <c r="O129" s="457"/>
      <c r="P129" s="459"/>
      <c r="Q129" s="226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  <c r="AG129" s="119"/>
      <c r="AH129" s="117"/>
      <c r="AI129" s="117"/>
      <c r="AJ129" s="118"/>
      <c r="AK129" s="118"/>
      <c r="AL129" s="118"/>
    </row>
    <row r="130" spans="1:38" ht="12.75" customHeight="1">
      <c r="A130" s="392">
        <v>34</v>
      </c>
      <c r="B130" s="387">
        <v>45435</v>
      </c>
      <c r="C130" s="285"/>
      <c r="D130" s="285" t="s">
        <v>1077</v>
      </c>
      <c r="E130" s="286" t="s">
        <v>557</v>
      </c>
      <c r="F130" s="286">
        <v>52.5</v>
      </c>
      <c r="G130" s="286">
        <v>0</v>
      </c>
      <c r="H130" s="286">
        <v>10</v>
      </c>
      <c r="I130" s="287" t="s">
        <v>938</v>
      </c>
      <c r="J130" s="278" t="s">
        <v>1078</v>
      </c>
      <c r="K130" s="279">
        <f t="shared" ref="K130" si="114">H130-F130</f>
        <v>-42.5</v>
      </c>
      <c r="L130" s="280">
        <v>50</v>
      </c>
      <c r="M130" s="281">
        <f t="shared" ref="M130:M131" si="115">(K130*N130)-L130</f>
        <v>-1112.5</v>
      </c>
      <c r="N130" s="279">
        <v>25</v>
      </c>
      <c r="O130" s="278" t="s">
        <v>558</v>
      </c>
      <c r="P130" s="282">
        <v>45435</v>
      </c>
      <c r="Q130" s="226"/>
      <c r="R130" s="54" t="s">
        <v>1005</v>
      </c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  <c r="AE130" s="54"/>
      <c r="AF130" s="37"/>
      <c r="AG130" s="119"/>
      <c r="AH130" s="117"/>
      <c r="AI130" s="117"/>
      <c r="AJ130" s="118"/>
      <c r="AK130" s="118"/>
      <c r="AL130" s="118"/>
    </row>
    <row r="131" spans="1:38" ht="12.75" customHeight="1">
      <c r="A131" s="399">
        <v>35</v>
      </c>
      <c r="B131" s="398">
        <v>45439</v>
      </c>
      <c r="C131" s="259"/>
      <c r="D131" s="259" t="s">
        <v>1102</v>
      </c>
      <c r="E131" s="260" t="s">
        <v>557</v>
      </c>
      <c r="F131" s="260">
        <v>60</v>
      </c>
      <c r="G131" s="260">
        <v>20</v>
      </c>
      <c r="H131" s="260">
        <v>92.5</v>
      </c>
      <c r="I131" s="261" t="s">
        <v>1103</v>
      </c>
      <c r="J131" s="254" t="s">
        <v>710</v>
      </c>
      <c r="K131" s="255">
        <f>H131-F131</f>
        <v>32.5</v>
      </c>
      <c r="L131" s="256">
        <v>50</v>
      </c>
      <c r="M131" s="257">
        <f t="shared" si="115"/>
        <v>1250</v>
      </c>
      <c r="N131" s="255">
        <v>40</v>
      </c>
      <c r="O131" s="254" t="s">
        <v>548</v>
      </c>
      <c r="P131" s="400">
        <v>45439</v>
      </c>
      <c r="Q131" s="226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  <c r="AE131" s="54"/>
      <c r="AF131" s="37"/>
      <c r="AG131" s="119"/>
      <c r="AH131" s="117"/>
      <c r="AI131" s="117"/>
      <c r="AJ131" s="118"/>
      <c r="AK131" s="118"/>
      <c r="AL131" s="118"/>
    </row>
    <row r="132" spans="1:38" ht="12.75" customHeight="1">
      <c r="A132" s="402">
        <v>36</v>
      </c>
      <c r="B132" s="401">
        <v>45440</v>
      </c>
      <c r="C132" s="285"/>
      <c r="D132" s="285" t="s">
        <v>1102</v>
      </c>
      <c r="E132" s="286" t="s">
        <v>557</v>
      </c>
      <c r="F132" s="286">
        <v>37</v>
      </c>
      <c r="G132" s="286">
        <v>8</v>
      </c>
      <c r="H132" s="286">
        <v>8</v>
      </c>
      <c r="I132" s="287" t="s">
        <v>1114</v>
      </c>
      <c r="J132" s="278" t="s">
        <v>994</v>
      </c>
      <c r="K132" s="279">
        <f t="shared" ref="K132" si="116">H132-F132</f>
        <v>-29</v>
      </c>
      <c r="L132" s="280">
        <v>50</v>
      </c>
      <c r="M132" s="281">
        <f t="shared" ref="M132" si="117">(K132*N132)-L132</f>
        <v>-1210</v>
      </c>
      <c r="N132" s="279">
        <v>40</v>
      </c>
      <c r="O132" s="278" t="s">
        <v>558</v>
      </c>
      <c r="P132" s="282">
        <v>45440</v>
      </c>
      <c r="Q132" s="226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  <c r="AE132" s="54"/>
      <c r="AF132" s="37"/>
      <c r="AG132" s="119"/>
      <c r="AH132" s="117"/>
      <c r="AI132" s="117"/>
      <c r="AJ132" s="118"/>
      <c r="AK132" s="118"/>
      <c r="AL132" s="118"/>
    </row>
    <row r="133" spans="1:38" ht="12.75" customHeight="1">
      <c r="A133" s="464">
        <v>37</v>
      </c>
      <c r="B133" s="458">
        <v>45440</v>
      </c>
      <c r="C133" s="285"/>
      <c r="D133" s="285" t="s">
        <v>1119</v>
      </c>
      <c r="E133" s="286" t="s">
        <v>557</v>
      </c>
      <c r="F133" s="286">
        <v>46</v>
      </c>
      <c r="G133" s="286"/>
      <c r="H133" s="286">
        <v>40.5</v>
      </c>
      <c r="I133" s="287"/>
      <c r="J133" s="456" t="s">
        <v>910</v>
      </c>
      <c r="K133" s="279">
        <f t="shared" ref="K133:K135" si="118">H133-F133</f>
        <v>-5.5</v>
      </c>
      <c r="L133" s="280">
        <v>50</v>
      </c>
      <c r="M133" s="462">
        <v>-700</v>
      </c>
      <c r="N133" s="279">
        <v>40</v>
      </c>
      <c r="O133" s="456" t="s">
        <v>558</v>
      </c>
      <c r="P133" s="458">
        <v>45440</v>
      </c>
      <c r="Q133" s="226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  <c r="AE133" s="54"/>
      <c r="AF133" s="37"/>
      <c r="AG133" s="119"/>
      <c r="AH133" s="117"/>
      <c r="AI133" s="117"/>
      <c r="AJ133" s="118"/>
      <c r="AK133" s="118"/>
      <c r="AL133" s="118"/>
    </row>
    <row r="134" spans="1:38" ht="12.75" customHeight="1">
      <c r="A134" s="465"/>
      <c r="B134" s="459"/>
      <c r="C134" s="285"/>
      <c r="D134" s="285" t="s">
        <v>1120</v>
      </c>
      <c r="E134" s="286" t="s">
        <v>557</v>
      </c>
      <c r="F134" s="286">
        <v>20</v>
      </c>
      <c r="G134" s="286"/>
      <c r="H134" s="286">
        <v>10.5</v>
      </c>
      <c r="I134" s="287"/>
      <c r="J134" s="457"/>
      <c r="K134" s="279">
        <f t="shared" si="118"/>
        <v>-9.5</v>
      </c>
      <c r="L134" s="280">
        <v>50</v>
      </c>
      <c r="M134" s="463"/>
      <c r="N134" s="279">
        <v>40</v>
      </c>
      <c r="O134" s="457"/>
      <c r="P134" s="459"/>
      <c r="Q134" s="226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  <c r="AE134" s="54"/>
      <c r="AF134" s="37"/>
      <c r="AG134" s="119"/>
      <c r="AH134" s="117"/>
      <c r="AI134" s="117"/>
      <c r="AJ134" s="118"/>
      <c r="AK134" s="118"/>
      <c r="AL134" s="118"/>
    </row>
    <row r="135" spans="1:38" ht="12.75" customHeight="1">
      <c r="A135" s="406">
        <v>38</v>
      </c>
      <c r="B135" s="404">
        <v>45441</v>
      </c>
      <c r="C135" s="285"/>
      <c r="D135" s="359" t="s">
        <v>1127</v>
      </c>
      <c r="E135" s="286" t="s">
        <v>557</v>
      </c>
      <c r="F135" s="286">
        <v>117.5</v>
      </c>
      <c r="G135" s="286">
        <v>60</v>
      </c>
      <c r="H135" s="286">
        <v>60</v>
      </c>
      <c r="I135" s="287" t="s">
        <v>1128</v>
      </c>
      <c r="J135" s="278" t="s">
        <v>1129</v>
      </c>
      <c r="K135" s="279">
        <f t="shared" si="118"/>
        <v>-57.5</v>
      </c>
      <c r="L135" s="280">
        <v>50</v>
      </c>
      <c r="M135" s="281">
        <f t="shared" ref="M135" si="119">(K135*N135)-L135</f>
        <v>-1487.5</v>
      </c>
      <c r="N135" s="279">
        <v>25</v>
      </c>
      <c r="O135" s="278" t="s">
        <v>558</v>
      </c>
      <c r="P135" s="282">
        <v>45441</v>
      </c>
      <c r="Q135" s="226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  <c r="AE135" s="54"/>
      <c r="AF135" s="37"/>
      <c r="AG135" s="119"/>
      <c r="AH135" s="117"/>
      <c r="AI135" s="117"/>
      <c r="AJ135" s="118"/>
      <c r="AK135" s="118"/>
      <c r="AL135" s="118"/>
    </row>
    <row r="136" spans="1:38" ht="12.75" customHeight="1">
      <c r="A136" s="412">
        <v>39</v>
      </c>
      <c r="B136" s="411">
        <v>45442</v>
      </c>
      <c r="C136" s="285"/>
      <c r="D136" s="359" t="s">
        <v>1155</v>
      </c>
      <c r="E136" s="286" t="s">
        <v>557</v>
      </c>
      <c r="F136" s="286">
        <v>31.5</v>
      </c>
      <c r="G136" s="286">
        <v>0</v>
      </c>
      <c r="H136" s="286">
        <v>0</v>
      </c>
      <c r="I136" s="287" t="s">
        <v>1156</v>
      </c>
      <c r="J136" s="278" t="s">
        <v>1157</v>
      </c>
      <c r="K136" s="279">
        <f t="shared" ref="K136" si="120">H136-F136</f>
        <v>-31.5</v>
      </c>
      <c r="L136" s="280">
        <v>25</v>
      </c>
      <c r="M136" s="281">
        <f t="shared" ref="M136" si="121">(K136*N136)-L136</f>
        <v>-812.5</v>
      </c>
      <c r="N136" s="279">
        <v>25</v>
      </c>
      <c r="O136" s="278" t="s">
        <v>558</v>
      </c>
      <c r="P136" s="282">
        <v>45442</v>
      </c>
      <c r="Q136" s="226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  <c r="AE136" s="54"/>
      <c r="AF136" s="37"/>
      <c r="AG136" s="119"/>
      <c r="AH136" s="117"/>
      <c r="AI136" s="117"/>
      <c r="AJ136" s="118"/>
      <c r="AK136" s="118"/>
      <c r="AL136" s="118"/>
    </row>
    <row r="137" spans="1:38" ht="12.75" customHeight="1">
      <c r="A137" s="389"/>
      <c r="B137" s="391"/>
      <c r="C137" s="227"/>
      <c r="D137" s="335"/>
      <c r="E137" s="183"/>
      <c r="F137" s="183"/>
      <c r="G137" s="183"/>
      <c r="H137" s="183"/>
      <c r="I137" s="185"/>
      <c r="J137" s="394"/>
      <c r="K137" s="183"/>
      <c r="L137" s="186"/>
      <c r="M137" s="253"/>
      <c r="N137" s="183"/>
      <c r="O137" s="394"/>
      <c r="P137" s="391"/>
      <c r="Q137" s="226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  <c r="AE137" s="54"/>
      <c r="AF137" s="37"/>
      <c r="AG137" s="119"/>
      <c r="AH137" s="117"/>
      <c r="AI137" s="117"/>
      <c r="AJ137" s="118"/>
      <c r="AK137" s="118"/>
      <c r="AL137" s="118"/>
    </row>
    <row r="138" spans="1:38" s="247" customFormat="1" ht="12.75" customHeight="1">
      <c r="A138" s="239"/>
      <c r="B138" s="240"/>
      <c r="C138" s="241"/>
      <c r="D138" s="241"/>
      <c r="E138" s="239"/>
      <c r="F138" s="239"/>
      <c r="G138" s="239"/>
      <c r="H138" s="239"/>
      <c r="I138" s="242"/>
      <c r="J138" s="242"/>
      <c r="K138" s="239"/>
      <c r="L138" s="249"/>
      <c r="M138" s="248"/>
      <c r="N138" s="239"/>
      <c r="O138" s="242"/>
      <c r="P138" s="240"/>
      <c r="Q138" s="243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  <c r="AE138" s="54"/>
      <c r="AF138" s="37"/>
      <c r="AG138" s="246"/>
      <c r="AH138" s="244"/>
      <c r="AI138" s="244"/>
      <c r="AJ138" s="245"/>
      <c r="AK138" s="245"/>
      <c r="AL138" s="245"/>
    </row>
    <row r="139" spans="1:38" ht="38.25" customHeight="1">
      <c r="A139" s="91" t="s">
        <v>569</v>
      </c>
      <c r="B139" s="124"/>
      <c r="C139" s="124"/>
      <c r="D139" s="125"/>
      <c r="E139" s="109"/>
      <c r="F139" s="6"/>
      <c r="G139" s="6"/>
      <c r="H139" s="110"/>
      <c r="I139" s="126"/>
      <c r="J139" s="1"/>
      <c r="K139" s="6"/>
      <c r="L139" s="6"/>
      <c r="M139" s="6"/>
      <c r="N139" s="1"/>
      <c r="O139" s="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  <c r="AE139" s="54"/>
      <c r="AF139" s="37"/>
      <c r="AG139" s="1"/>
      <c r="AH139" s="1"/>
      <c r="AI139" s="1"/>
      <c r="AJ139" s="6"/>
      <c r="AK139" s="1"/>
    </row>
    <row r="140" spans="1:38" ht="38.25">
      <c r="A140" s="92" t="s">
        <v>16</v>
      </c>
      <c r="B140" s="93" t="s">
        <v>522</v>
      </c>
      <c r="C140" s="93"/>
      <c r="D140" s="94" t="s">
        <v>533</v>
      </c>
      <c r="E140" s="93" t="s">
        <v>534</v>
      </c>
      <c r="F140" s="93" t="s">
        <v>535</v>
      </c>
      <c r="G140" s="93" t="s">
        <v>536</v>
      </c>
      <c r="H140" s="93" t="s">
        <v>537</v>
      </c>
      <c r="I140" s="93" t="s">
        <v>538</v>
      </c>
      <c r="J140" s="92" t="s">
        <v>539</v>
      </c>
      <c r="K140" s="113" t="s">
        <v>556</v>
      </c>
      <c r="L140" s="114" t="s">
        <v>541</v>
      </c>
      <c r="M140" s="95" t="s">
        <v>542</v>
      </c>
      <c r="N140" s="93" t="s">
        <v>543</v>
      </c>
      <c r="O140" s="94" t="s">
        <v>544</v>
      </c>
      <c r="P140" s="193" t="s">
        <v>545</v>
      </c>
      <c r="Q140" s="195" t="s">
        <v>813</v>
      </c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  <c r="AE140" s="54"/>
      <c r="AF140" s="37"/>
      <c r="AG140" s="37"/>
      <c r="AH140" s="37"/>
      <c r="AI140" s="37"/>
      <c r="AJ140" s="37"/>
      <c r="AK140" s="37"/>
      <c r="AL140" s="37"/>
    </row>
    <row r="141" spans="1:38" ht="12.75" customHeight="1">
      <c r="A141" s="183">
        <v>1</v>
      </c>
      <c r="B141" s="184">
        <v>45356</v>
      </c>
      <c r="C141" s="227"/>
      <c r="D141" s="227" t="s">
        <v>295</v>
      </c>
      <c r="E141" s="183" t="s">
        <v>996</v>
      </c>
      <c r="F141" s="433">
        <v>38.94</v>
      </c>
      <c r="G141" s="183">
        <v>34.64</v>
      </c>
      <c r="H141" s="183"/>
      <c r="I141" s="183" t="s">
        <v>1131</v>
      </c>
      <c r="J141" s="183" t="s">
        <v>547</v>
      </c>
      <c r="K141" s="183"/>
      <c r="L141" s="251"/>
      <c r="M141" s="252"/>
      <c r="N141" s="183"/>
      <c r="O141" s="231"/>
      <c r="P141" s="186">
        <f>VLOOKUP(D141,'MidCap Intra'!$B$11:$C$571,2,0)</f>
        <v>36.85</v>
      </c>
      <c r="Q141" s="250"/>
      <c r="R141" s="54" t="s">
        <v>1004</v>
      </c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  <c r="AE141" s="54"/>
      <c r="AF141" s="37"/>
    </row>
    <row r="142" spans="1:38" ht="12.75" customHeight="1">
      <c r="A142" s="183">
        <v>2</v>
      </c>
      <c r="B142" s="184">
        <v>45390</v>
      </c>
      <c r="C142" s="227"/>
      <c r="D142" s="227" t="s">
        <v>850</v>
      </c>
      <c r="E142" s="183" t="s">
        <v>546</v>
      </c>
      <c r="F142" s="183" t="s">
        <v>1000</v>
      </c>
      <c r="G142" s="183">
        <v>1770</v>
      </c>
      <c r="H142" s="183"/>
      <c r="I142" s="183" t="s">
        <v>845</v>
      </c>
      <c r="J142" s="183" t="s">
        <v>547</v>
      </c>
      <c r="K142" s="183"/>
      <c r="L142" s="251"/>
      <c r="M142" s="252"/>
      <c r="N142" s="183"/>
      <c r="O142" s="231"/>
      <c r="P142" s="186"/>
      <c r="Q142" s="250"/>
      <c r="R142" s="54" t="s">
        <v>1004</v>
      </c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  <c r="AE142" s="54"/>
      <c r="AF142" s="37"/>
    </row>
    <row r="143" spans="1:38" ht="12.75" customHeight="1">
      <c r="A143" s="183">
        <v>3</v>
      </c>
      <c r="B143" s="184">
        <v>45436</v>
      </c>
      <c r="C143" s="227"/>
      <c r="D143" s="227" t="s">
        <v>148</v>
      </c>
      <c r="E143" s="183" t="s">
        <v>546</v>
      </c>
      <c r="F143" s="183" t="s">
        <v>1091</v>
      </c>
      <c r="G143" s="183">
        <v>290</v>
      </c>
      <c r="H143" s="183"/>
      <c r="I143" s="183" t="s">
        <v>1092</v>
      </c>
      <c r="J143" s="183" t="s">
        <v>547</v>
      </c>
      <c r="K143" s="183"/>
      <c r="L143" s="251"/>
      <c r="M143" s="252"/>
      <c r="N143" s="183"/>
      <c r="O143" s="231"/>
      <c r="P143" s="186">
        <f>VLOOKUP(D143,'MidCap Intra'!$B$11:$C$571,2,0)</f>
        <v>343.75</v>
      </c>
      <c r="Q143" s="250"/>
      <c r="R143" s="54" t="s">
        <v>1004</v>
      </c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  <c r="AE143" s="54"/>
      <c r="AF143" s="37"/>
    </row>
    <row r="144" spans="1:38" ht="12.75" customHeight="1">
      <c r="A144" s="183"/>
      <c r="B144" s="184"/>
      <c r="C144" s="227"/>
      <c r="D144" s="227"/>
      <c r="E144" s="183"/>
      <c r="F144" s="183"/>
      <c r="G144" s="183"/>
      <c r="H144" s="183"/>
      <c r="I144" s="183"/>
      <c r="J144" s="183"/>
      <c r="K144" s="183"/>
      <c r="L144" s="251"/>
      <c r="M144" s="252"/>
      <c r="N144" s="183"/>
      <c r="O144" s="231"/>
      <c r="P144" s="186"/>
      <c r="Q144" s="250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  <c r="AE144" s="54"/>
      <c r="AF144" s="37"/>
    </row>
    <row r="145" spans="1:32" ht="12.75" customHeight="1">
      <c r="A145" s="183"/>
      <c r="B145" s="184"/>
      <c r="C145" s="227"/>
      <c r="D145" s="227"/>
      <c r="E145" s="183"/>
      <c r="F145" s="183"/>
      <c r="G145" s="183"/>
      <c r="H145" s="183"/>
      <c r="I145" s="183"/>
      <c r="J145" s="183"/>
      <c r="K145" s="183"/>
      <c r="L145" s="251"/>
      <c r="M145" s="252"/>
      <c r="N145" s="183"/>
      <c r="O145" s="231"/>
      <c r="P145" s="184"/>
      <c r="Q145" s="250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  <c r="AE145" s="54"/>
      <c r="AF145" s="37"/>
    </row>
    <row r="146" spans="1:32" ht="12.75" customHeight="1">
      <c r="A146" s="103" t="s">
        <v>549</v>
      </c>
      <c r="B146" s="103"/>
      <c r="C146" s="103"/>
      <c r="D146" s="54"/>
      <c r="E146" s="37"/>
      <c r="F146" s="108" t="s">
        <v>551</v>
      </c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  <c r="AE146" s="54"/>
      <c r="AF146" s="37"/>
    </row>
    <row r="147" spans="1:32" ht="12.75" customHeight="1">
      <c r="A147" s="107" t="s">
        <v>550</v>
      </c>
      <c r="B147" s="103"/>
      <c r="C147" s="103"/>
      <c r="D147" s="54"/>
      <c r="E147" s="37"/>
      <c r="F147" s="108" t="s">
        <v>554</v>
      </c>
      <c r="G147" s="54"/>
      <c r="H147" s="54" t="s">
        <v>571</v>
      </c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  <c r="AE147" s="54"/>
      <c r="AF147" s="37"/>
    </row>
    <row r="148" spans="1:32" ht="12.75" customHeight="1">
      <c r="A148" s="54"/>
      <c r="B148" s="54"/>
      <c r="C148" s="103"/>
      <c r="D148" s="54"/>
      <c r="E148" s="37"/>
      <c r="F148" s="108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  <c r="AE148" s="54"/>
      <c r="AF148" s="37"/>
    </row>
    <row r="149" spans="1:32" ht="12.75" customHeight="1">
      <c r="A149" s="54"/>
      <c r="B149" s="54"/>
      <c r="C149" s="103"/>
      <c r="D149" s="54"/>
      <c r="E149" s="37"/>
      <c r="F149" s="108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2" ht="12.75" customHeight="1">
      <c r="A150" s="54"/>
      <c r="B150" s="54"/>
      <c r="C150" s="103"/>
      <c r="D150" s="54"/>
      <c r="E150" s="37"/>
      <c r="F150" s="108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2" ht="12.75" customHeight="1">
      <c r="A151" s="54"/>
      <c r="B151" s="54"/>
      <c r="C151" s="103"/>
      <c r="D151" s="54"/>
      <c r="E151" s="37"/>
      <c r="F151" s="108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2" ht="12.75" customHeight="1">
      <c r="A152" s="54"/>
      <c r="B152" s="54"/>
      <c r="C152" s="103"/>
      <c r="D152" s="54"/>
      <c r="E152" s="37"/>
      <c r="F152" s="108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2" ht="12.75" customHeight="1">
      <c r="A153" s="54"/>
      <c r="B153" s="54"/>
      <c r="C153" s="103"/>
      <c r="D153" s="54"/>
      <c r="E153" s="37"/>
      <c r="F153" s="108"/>
      <c r="G153" s="54"/>
      <c r="H153" s="37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2" ht="12.75" customHeight="1">
      <c r="A154" s="54"/>
      <c r="B154" s="54"/>
      <c r="C154" s="103"/>
      <c r="D154" s="54"/>
      <c r="E154" s="37"/>
      <c r="F154" s="108"/>
      <c r="G154" s="54"/>
      <c r="H154" s="37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2" ht="12.75" customHeight="1">
      <c r="A155" s="54"/>
      <c r="B155" s="54"/>
      <c r="C155" s="97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2" ht="38.25" customHeight="1">
      <c r="A156" s="37"/>
      <c r="B156" s="127" t="s">
        <v>572</v>
      </c>
      <c r="C156" s="127"/>
      <c r="D156" s="54"/>
      <c r="E156" s="127"/>
      <c r="F156" s="6"/>
      <c r="G156" s="6"/>
      <c r="H156" s="111"/>
      <c r="I156" s="6"/>
      <c r="J156" s="111"/>
      <c r="K156" s="112"/>
      <c r="L156" s="6"/>
      <c r="M156" s="6"/>
      <c r="N156" s="1"/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2" ht="12.75" customHeight="1">
      <c r="A157" s="92" t="s">
        <v>16</v>
      </c>
      <c r="B157" s="93" t="s">
        <v>522</v>
      </c>
      <c r="C157" s="93"/>
      <c r="D157" s="94" t="s">
        <v>533</v>
      </c>
      <c r="E157" s="93" t="s">
        <v>534</v>
      </c>
      <c r="F157" s="93" t="s">
        <v>535</v>
      </c>
      <c r="G157" s="93" t="s">
        <v>573</v>
      </c>
      <c r="H157" s="93" t="s">
        <v>574</v>
      </c>
      <c r="I157" s="93" t="s">
        <v>538</v>
      </c>
      <c r="J157" s="128" t="s">
        <v>539</v>
      </c>
      <c r="K157" s="93" t="s">
        <v>540</v>
      </c>
      <c r="L157" s="93" t="s">
        <v>575</v>
      </c>
      <c r="M157" s="93" t="s">
        <v>543</v>
      </c>
      <c r="N157" s="94" t="s">
        <v>544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2" ht="12.75" customHeight="1">
      <c r="A158" s="129">
        <v>1</v>
      </c>
      <c r="B158" s="130">
        <v>41579</v>
      </c>
      <c r="C158" s="130"/>
      <c r="D158" s="131" t="s">
        <v>576</v>
      </c>
      <c r="E158" s="132" t="s">
        <v>546</v>
      </c>
      <c r="F158" s="133">
        <v>82</v>
      </c>
      <c r="G158" s="132" t="s">
        <v>577</v>
      </c>
      <c r="H158" s="132">
        <v>100</v>
      </c>
      <c r="I158" s="134">
        <v>100</v>
      </c>
      <c r="J158" s="135" t="s">
        <v>578</v>
      </c>
      <c r="K158" s="136">
        <f t="shared" ref="K158:K189" si="122">H158-F158</f>
        <v>18</v>
      </c>
      <c r="L158" s="137">
        <f t="shared" ref="L158:L189" si="123">K158/F158</f>
        <v>0.21951219512195122</v>
      </c>
      <c r="M158" s="132" t="s">
        <v>548</v>
      </c>
      <c r="N158" s="138">
        <v>42657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2" ht="12.75" customHeight="1">
      <c r="A159" s="129">
        <v>2</v>
      </c>
      <c r="B159" s="130">
        <v>41794</v>
      </c>
      <c r="C159" s="130"/>
      <c r="D159" s="131" t="s">
        <v>579</v>
      </c>
      <c r="E159" s="132" t="s">
        <v>557</v>
      </c>
      <c r="F159" s="133">
        <v>257</v>
      </c>
      <c r="G159" s="132" t="s">
        <v>577</v>
      </c>
      <c r="H159" s="132">
        <v>300</v>
      </c>
      <c r="I159" s="134">
        <v>300</v>
      </c>
      <c r="J159" s="135" t="s">
        <v>578</v>
      </c>
      <c r="K159" s="136">
        <f t="shared" si="122"/>
        <v>43</v>
      </c>
      <c r="L159" s="137">
        <f t="shared" si="123"/>
        <v>0.16731517509727625</v>
      </c>
      <c r="M159" s="132" t="s">
        <v>548</v>
      </c>
      <c r="N159" s="138">
        <v>41822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2" ht="12.75" customHeight="1">
      <c r="A160" s="129">
        <v>3</v>
      </c>
      <c r="B160" s="130">
        <v>41828</v>
      </c>
      <c r="C160" s="130"/>
      <c r="D160" s="131" t="s">
        <v>580</v>
      </c>
      <c r="E160" s="132" t="s">
        <v>557</v>
      </c>
      <c r="F160" s="133">
        <v>393</v>
      </c>
      <c r="G160" s="132" t="s">
        <v>577</v>
      </c>
      <c r="H160" s="132">
        <v>468</v>
      </c>
      <c r="I160" s="134">
        <v>468</v>
      </c>
      <c r="J160" s="135" t="s">
        <v>578</v>
      </c>
      <c r="K160" s="136">
        <f t="shared" si="122"/>
        <v>75</v>
      </c>
      <c r="L160" s="137">
        <f t="shared" si="123"/>
        <v>0.19083969465648856</v>
      </c>
      <c r="M160" s="132" t="s">
        <v>548</v>
      </c>
      <c r="N160" s="138">
        <v>41863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</v>
      </c>
      <c r="B161" s="130">
        <v>41857</v>
      </c>
      <c r="C161" s="130"/>
      <c r="D161" s="131" t="s">
        <v>581</v>
      </c>
      <c r="E161" s="132" t="s">
        <v>557</v>
      </c>
      <c r="F161" s="133">
        <v>205</v>
      </c>
      <c r="G161" s="132" t="s">
        <v>577</v>
      </c>
      <c r="H161" s="132">
        <v>275</v>
      </c>
      <c r="I161" s="134">
        <v>250</v>
      </c>
      <c r="J161" s="135" t="s">
        <v>578</v>
      </c>
      <c r="K161" s="136">
        <f t="shared" si="122"/>
        <v>70</v>
      </c>
      <c r="L161" s="137">
        <f t="shared" si="123"/>
        <v>0.34146341463414637</v>
      </c>
      <c r="M161" s="132" t="s">
        <v>548</v>
      </c>
      <c r="N161" s="138">
        <v>41962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5</v>
      </c>
      <c r="B162" s="130">
        <v>41886</v>
      </c>
      <c r="C162" s="130"/>
      <c r="D162" s="131" t="s">
        <v>582</v>
      </c>
      <c r="E162" s="132" t="s">
        <v>557</v>
      </c>
      <c r="F162" s="133">
        <v>162</v>
      </c>
      <c r="G162" s="132" t="s">
        <v>577</v>
      </c>
      <c r="H162" s="132">
        <v>190</v>
      </c>
      <c r="I162" s="134">
        <v>190</v>
      </c>
      <c r="J162" s="135" t="s">
        <v>578</v>
      </c>
      <c r="K162" s="136">
        <f t="shared" si="122"/>
        <v>28</v>
      </c>
      <c r="L162" s="137">
        <f t="shared" si="123"/>
        <v>0.1728395061728395</v>
      </c>
      <c r="M162" s="132" t="s">
        <v>548</v>
      </c>
      <c r="N162" s="138">
        <v>42006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6</v>
      </c>
      <c r="B163" s="130">
        <v>41886</v>
      </c>
      <c r="C163" s="130"/>
      <c r="D163" s="131" t="s">
        <v>583</v>
      </c>
      <c r="E163" s="132" t="s">
        <v>557</v>
      </c>
      <c r="F163" s="133">
        <v>75</v>
      </c>
      <c r="G163" s="132" t="s">
        <v>577</v>
      </c>
      <c r="H163" s="132">
        <v>91.5</v>
      </c>
      <c r="I163" s="134" t="s">
        <v>570</v>
      </c>
      <c r="J163" s="135" t="s">
        <v>584</v>
      </c>
      <c r="K163" s="136">
        <f t="shared" si="122"/>
        <v>16.5</v>
      </c>
      <c r="L163" s="137">
        <f t="shared" si="123"/>
        <v>0.22</v>
      </c>
      <c r="M163" s="132" t="s">
        <v>548</v>
      </c>
      <c r="N163" s="138">
        <v>41954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7</v>
      </c>
      <c r="B164" s="130">
        <v>41913</v>
      </c>
      <c r="C164" s="130"/>
      <c r="D164" s="131" t="s">
        <v>585</v>
      </c>
      <c r="E164" s="132" t="s">
        <v>557</v>
      </c>
      <c r="F164" s="133">
        <v>850</v>
      </c>
      <c r="G164" s="132" t="s">
        <v>577</v>
      </c>
      <c r="H164" s="132">
        <v>982.5</v>
      </c>
      <c r="I164" s="134">
        <v>1050</v>
      </c>
      <c r="J164" s="135" t="s">
        <v>586</v>
      </c>
      <c r="K164" s="136">
        <f t="shared" si="122"/>
        <v>132.5</v>
      </c>
      <c r="L164" s="137">
        <f t="shared" si="123"/>
        <v>0.15588235294117647</v>
      </c>
      <c r="M164" s="132" t="s">
        <v>548</v>
      </c>
      <c r="N164" s="138">
        <v>42039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8</v>
      </c>
      <c r="B165" s="130">
        <v>41913</v>
      </c>
      <c r="C165" s="130"/>
      <c r="D165" s="131" t="s">
        <v>587</v>
      </c>
      <c r="E165" s="132" t="s">
        <v>557</v>
      </c>
      <c r="F165" s="133">
        <v>475</v>
      </c>
      <c r="G165" s="132" t="s">
        <v>577</v>
      </c>
      <c r="H165" s="132">
        <v>515</v>
      </c>
      <c r="I165" s="134">
        <v>600</v>
      </c>
      <c r="J165" s="135" t="s">
        <v>588</v>
      </c>
      <c r="K165" s="136">
        <f t="shared" si="122"/>
        <v>40</v>
      </c>
      <c r="L165" s="137">
        <f t="shared" si="123"/>
        <v>8.4210526315789472E-2</v>
      </c>
      <c r="M165" s="132" t="s">
        <v>548</v>
      </c>
      <c r="N165" s="138">
        <v>41939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9</v>
      </c>
      <c r="B166" s="130">
        <v>41913</v>
      </c>
      <c r="C166" s="130"/>
      <c r="D166" s="131" t="s">
        <v>589</v>
      </c>
      <c r="E166" s="132" t="s">
        <v>557</v>
      </c>
      <c r="F166" s="133">
        <v>86</v>
      </c>
      <c r="G166" s="132" t="s">
        <v>577</v>
      </c>
      <c r="H166" s="132">
        <v>99</v>
      </c>
      <c r="I166" s="134">
        <v>140</v>
      </c>
      <c r="J166" s="135" t="s">
        <v>590</v>
      </c>
      <c r="K166" s="136">
        <f t="shared" si="122"/>
        <v>13</v>
      </c>
      <c r="L166" s="137">
        <f t="shared" si="123"/>
        <v>0.15116279069767441</v>
      </c>
      <c r="M166" s="132" t="s">
        <v>548</v>
      </c>
      <c r="N166" s="138">
        <v>41939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10</v>
      </c>
      <c r="B167" s="130">
        <v>41926</v>
      </c>
      <c r="C167" s="130"/>
      <c r="D167" s="131" t="s">
        <v>591</v>
      </c>
      <c r="E167" s="132" t="s">
        <v>557</v>
      </c>
      <c r="F167" s="133">
        <v>496.6</v>
      </c>
      <c r="G167" s="132" t="s">
        <v>577</v>
      </c>
      <c r="H167" s="132">
        <v>621</v>
      </c>
      <c r="I167" s="134">
        <v>580</v>
      </c>
      <c r="J167" s="135" t="s">
        <v>578</v>
      </c>
      <c r="K167" s="136">
        <f t="shared" si="122"/>
        <v>124.39999999999998</v>
      </c>
      <c r="L167" s="137">
        <f t="shared" si="123"/>
        <v>0.25050342327829234</v>
      </c>
      <c r="M167" s="132" t="s">
        <v>548</v>
      </c>
      <c r="N167" s="138">
        <v>42605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11</v>
      </c>
      <c r="B168" s="130">
        <v>41926</v>
      </c>
      <c r="C168" s="130"/>
      <c r="D168" s="131" t="s">
        <v>592</v>
      </c>
      <c r="E168" s="132" t="s">
        <v>557</v>
      </c>
      <c r="F168" s="133">
        <v>2481.9</v>
      </c>
      <c r="G168" s="132" t="s">
        <v>577</v>
      </c>
      <c r="H168" s="132">
        <v>2840</v>
      </c>
      <c r="I168" s="134">
        <v>2870</v>
      </c>
      <c r="J168" s="135" t="s">
        <v>593</v>
      </c>
      <c r="K168" s="136">
        <f t="shared" si="122"/>
        <v>358.09999999999991</v>
      </c>
      <c r="L168" s="137">
        <f t="shared" si="123"/>
        <v>0.14428462065353154</v>
      </c>
      <c r="M168" s="132" t="s">
        <v>548</v>
      </c>
      <c r="N168" s="138">
        <v>42017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12</v>
      </c>
      <c r="B169" s="130">
        <v>41928</v>
      </c>
      <c r="C169" s="130"/>
      <c r="D169" s="131" t="s">
        <v>594</v>
      </c>
      <c r="E169" s="132" t="s">
        <v>557</v>
      </c>
      <c r="F169" s="133">
        <v>84.5</v>
      </c>
      <c r="G169" s="132" t="s">
        <v>577</v>
      </c>
      <c r="H169" s="132">
        <v>93</v>
      </c>
      <c r="I169" s="134">
        <v>110</v>
      </c>
      <c r="J169" s="135" t="s">
        <v>595</v>
      </c>
      <c r="K169" s="136">
        <f t="shared" si="122"/>
        <v>8.5</v>
      </c>
      <c r="L169" s="137">
        <f t="shared" si="123"/>
        <v>0.10059171597633136</v>
      </c>
      <c r="M169" s="132" t="s">
        <v>548</v>
      </c>
      <c r="N169" s="138">
        <v>41939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13</v>
      </c>
      <c r="B170" s="130">
        <v>41928</v>
      </c>
      <c r="C170" s="130"/>
      <c r="D170" s="131" t="s">
        <v>596</v>
      </c>
      <c r="E170" s="132" t="s">
        <v>557</v>
      </c>
      <c r="F170" s="133">
        <v>401</v>
      </c>
      <c r="G170" s="132" t="s">
        <v>577</v>
      </c>
      <c r="H170" s="132">
        <v>428</v>
      </c>
      <c r="I170" s="134">
        <v>450</v>
      </c>
      <c r="J170" s="135" t="s">
        <v>597</v>
      </c>
      <c r="K170" s="136">
        <f t="shared" si="122"/>
        <v>27</v>
      </c>
      <c r="L170" s="137">
        <f t="shared" si="123"/>
        <v>6.7331670822942641E-2</v>
      </c>
      <c r="M170" s="132" t="s">
        <v>548</v>
      </c>
      <c r="N170" s="138">
        <v>42020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14</v>
      </c>
      <c r="B171" s="130">
        <v>41928</v>
      </c>
      <c r="C171" s="130"/>
      <c r="D171" s="131" t="s">
        <v>598</v>
      </c>
      <c r="E171" s="132" t="s">
        <v>557</v>
      </c>
      <c r="F171" s="133">
        <v>101</v>
      </c>
      <c r="G171" s="132" t="s">
        <v>577</v>
      </c>
      <c r="H171" s="132">
        <v>112</v>
      </c>
      <c r="I171" s="134">
        <v>120</v>
      </c>
      <c r="J171" s="135" t="s">
        <v>599</v>
      </c>
      <c r="K171" s="136">
        <f t="shared" si="122"/>
        <v>11</v>
      </c>
      <c r="L171" s="137">
        <f t="shared" si="123"/>
        <v>0.10891089108910891</v>
      </c>
      <c r="M171" s="132" t="s">
        <v>548</v>
      </c>
      <c r="N171" s="138">
        <v>41939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15</v>
      </c>
      <c r="B172" s="130">
        <v>41954</v>
      </c>
      <c r="C172" s="130"/>
      <c r="D172" s="131" t="s">
        <v>600</v>
      </c>
      <c r="E172" s="132" t="s">
        <v>557</v>
      </c>
      <c r="F172" s="133">
        <v>59</v>
      </c>
      <c r="G172" s="132" t="s">
        <v>577</v>
      </c>
      <c r="H172" s="132">
        <v>76</v>
      </c>
      <c r="I172" s="134">
        <v>76</v>
      </c>
      <c r="J172" s="135" t="s">
        <v>578</v>
      </c>
      <c r="K172" s="136">
        <f t="shared" si="122"/>
        <v>17</v>
      </c>
      <c r="L172" s="137">
        <f t="shared" si="123"/>
        <v>0.28813559322033899</v>
      </c>
      <c r="M172" s="132" t="s">
        <v>548</v>
      </c>
      <c r="N172" s="138">
        <v>43032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16</v>
      </c>
      <c r="B173" s="130">
        <v>41954</v>
      </c>
      <c r="C173" s="130"/>
      <c r="D173" s="131" t="s">
        <v>589</v>
      </c>
      <c r="E173" s="132" t="s">
        <v>557</v>
      </c>
      <c r="F173" s="133">
        <v>99</v>
      </c>
      <c r="G173" s="132" t="s">
        <v>577</v>
      </c>
      <c r="H173" s="132">
        <v>120</v>
      </c>
      <c r="I173" s="134">
        <v>120</v>
      </c>
      <c r="J173" s="135" t="s">
        <v>566</v>
      </c>
      <c r="K173" s="136">
        <f t="shared" si="122"/>
        <v>21</v>
      </c>
      <c r="L173" s="137">
        <f t="shared" si="123"/>
        <v>0.21212121212121213</v>
      </c>
      <c r="M173" s="132" t="s">
        <v>548</v>
      </c>
      <c r="N173" s="138">
        <v>41960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17</v>
      </c>
      <c r="B174" s="130">
        <v>41956</v>
      </c>
      <c r="C174" s="130"/>
      <c r="D174" s="131" t="s">
        <v>601</v>
      </c>
      <c r="E174" s="132" t="s">
        <v>557</v>
      </c>
      <c r="F174" s="133">
        <v>22</v>
      </c>
      <c r="G174" s="132" t="s">
        <v>577</v>
      </c>
      <c r="H174" s="132">
        <v>33.549999999999997</v>
      </c>
      <c r="I174" s="134">
        <v>32</v>
      </c>
      <c r="J174" s="135" t="s">
        <v>602</v>
      </c>
      <c r="K174" s="136">
        <f t="shared" si="122"/>
        <v>11.549999999999997</v>
      </c>
      <c r="L174" s="137">
        <f t="shared" si="123"/>
        <v>0.52499999999999991</v>
      </c>
      <c r="M174" s="132" t="s">
        <v>548</v>
      </c>
      <c r="N174" s="138">
        <v>42188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18</v>
      </c>
      <c r="B175" s="130">
        <v>41976</v>
      </c>
      <c r="C175" s="130"/>
      <c r="D175" s="131" t="s">
        <v>603</v>
      </c>
      <c r="E175" s="132" t="s">
        <v>557</v>
      </c>
      <c r="F175" s="133">
        <v>440</v>
      </c>
      <c r="G175" s="132" t="s">
        <v>577</v>
      </c>
      <c r="H175" s="132">
        <v>520</v>
      </c>
      <c r="I175" s="134">
        <v>520</v>
      </c>
      <c r="J175" s="135" t="s">
        <v>604</v>
      </c>
      <c r="K175" s="136">
        <f t="shared" si="122"/>
        <v>80</v>
      </c>
      <c r="L175" s="137">
        <f t="shared" si="123"/>
        <v>0.18181818181818182</v>
      </c>
      <c r="M175" s="132" t="s">
        <v>548</v>
      </c>
      <c r="N175" s="138">
        <v>42208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19</v>
      </c>
      <c r="B176" s="130">
        <v>41976</v>
      </c>
      <c r="C176" s="130"/>
      <c r="D176" s="131" t="s">
        <v>605</v>
      </c>
      <c r="E176" s="132" t="s">
        <v>557</v>
      </c>
      <c r="F176" s="133">
        <v>360</v>
      </c>
      <c r="G176" s="132" t="s">
        <v>577</v>
      </c>
      <c r="H176" s="132">
        <v>427</v>
      </c>
      <c r="I176" s="134">
        <v>425</v>
      </c>
      <c r="J176" s="135" t="s">
        <v>606</v>
      </c>
      <c r="K176" s="136">
        <f t="shared" si="122"/>
        <v>67</v>
      </c>
      <c r="L176" s="137">
        <f t="shared" si="123"/>
        <v>0.18611111111111112</v>
      </c>
      <c r="M176" s="132" t="s">
        <v>548</v>
      </c>
      <c r="N176" s="138">
        <v>42058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20</v>
      </c>
      <c r="B177" s="130">
        <v>42012</v>
      </c>
      <c r="C177" s="130"/>
      <c r="D177" s="131" t="s">
        <v>607</v>
      </c>
      <c r="E177" s="132" t="s">
        <v>557</v>
      </c>
      <c r="F177" s="133">
        <v>360</v>
      </c>
      <c r="G177" s="132" t="s">
        <v>577</v>
      </c>
      <c r="H177" s="132">
        <v>455</v>
      </c>
      <c r="I177" s="134">
        <v>420</v>
      </c>
      <c r="J177" s="135" t="s">
        <v>608</v>
      </c>
      <c r="K177" s="136">
        <f t="shared" si="122"/>
        <v>95</v>
      </c>
      <c r="L177" s="137">
        <f t="shared" si="123"/>
        <v>0.2638888888888889</v>
      </c>
      <c r="M177" s="132" t="s">
        <v>548</v>
      </c>
      <c r="N177" s="138">
        <v>42024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21</v>
      </c>
      <c r="B178" s="130">
        <v>42012</v>
      </c>
      <c r="C178" s="130"/>
      <c r="D178" s="131" t="s">
        <v>609</v>
      </c>
      <c r="E178" s="132" t="s">
        <v>557</v>
      </c>
      <c r="F178" s="133">
        <v>130</v>
      </c>
      <c r="G178" s="132"/>
      <c r="H178" s="132">
        <v>175.5</v>
      </c>
      <c r="I178" s="134">
        <v>165</v>
      </c>
      <c r="J178" s="135" t="s">
        <v>610</v>
      </c>
      <c r="K178" s="136">
        <f t="shared" si="122"/>
        <v>45.5</v>
      </c>
      <c r="L178" s="137">
        <f t="shared" si="123"/>
        <v>0.35</v>
      </c>
      <c r="M178" s="132" t="s">
        <v>548</v>
      </c>
      <c r="N178" s="138">
        <v>43088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22</v>
      </c>
      <c r="B179" s="130">
        <v>42040</v>
      </c>
      <c r="C179" s="130"/>
      <c r="D179" s="131" t="s">
        <v>388</v>
      </c>
      <c r="E179" s="132" t="s">
        <v>546</v>
      </c>
      <c r="F179" s="133">
        <v>98</v>
      </c>
      <c r="G179" s="132"/>
      <c r="H179" s="132">
        <v>120</v>
      </c>
      <c r="I179" s="134">
        <v>120</v>
      </c>
      <c r="J179" s="135" t="s">
        <v>578</v>
      </c>
      <c r="K179" s="136">
        <f t="shared" si="122"/>
        <v>22</v>
      </c>
      <c r="L179" s="137">
        <f t="shared" si="123"/>
        <v>0.22448979591836735</v>
      </c>
      <c r="M179" s="132" t="s">
        <v>548</v>
      </c>
      <c r="N179" s="138">
        <v>42753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23</v>
      </c>
      <c r="B180" s="130">
        <v>42040</v>
      </c>
      <c r="C180" s="130"/>
      <c r="D180" s="131" t="s">
        <v>611</v>
      </c>
      <c r="E180" s="132" t="s">
        <v>546</v>
      </c>
      <c r="F180" s="133">
        <v>196</v>
      </c>
      <c r="G180" s="132"/>
      <c r="H180" s="132">
        <v>262</v>
      </c>
      <c r="I180" s="134">
        <v>255</v>
      </c>
      <c r="J180" s="135" t="s">
        <v>578</v>
      </c>
      <c r="K180" s="136">
        <f t="shared" si="122"/>
        <v>66</v>
      </c>
      <c r="L180" s="137">
        <f t="shared" si="123"/>
        <v>0.33673469387755101</v>
      </c>
      <c r="M180" s="132" t="s">
        <v>548</v>
      </c>
      <c r="N180" s="138">
        <v>42599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24</v>
      </c>
      <c r="B181" s="140">
        <v>42067</v>
      </c>
      <c r="C181" s="140"/>
      <c r="D181" s="141" t="s">
        <v>387</v>
      </c>
      <c r="E181" s="142" t="s">
        <v>546</v>
      </c>
      <c r="F181" s="143">
        <v>235</v>
      </c>
      <c r="G181" s="143"/>
      <c r="H181" s="144">
        <v>77</v>
      </c>
      <c r="I181" s="144" t="s">
        <v>612</v>
      </c>
      <c r="J181" s="145" t="s">
        <v>613</v>
      </c>
      <c r="K181" s="146">
        <f t="shared" si="122"/>
        <v>-158</v>
      </c>
      <c r="L181" s="147">
        <f t="shared" si="123"/>
        <v>-0.67234042553191486</v>
      </c>
      <c r="M181" s="143" t="s">
        <v>558</v>
      </c>
      <c r="N181" s="140">
        <v>43522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25</v>
      </c>
      <c r="B182" s="130">
        <v>42067</v>
      </c>
      <c r="C182" s="130"/>
      <c r="D182" s="131" t="s">
        <v>614</v>
      </c>
      <c r="E182" s="132" t="s">
        <v>546</v>
      </c>
      <c r="F182" s="133">
        <v>185</v>
      </c>
      <c r="G182" s="132"/>
      <c r="H182" s="132">
        <v>224</v>
      </c>
      <c r="I182" s="134" t="s">
        <v>615</v>
      </c>
      <c r="J182" s="135" t="s">
        <v>578</v>
      </c>
      <c r="K182" s="136">
        <f t="shared" si="122"/>
        <v>39</v>
      </c>
      <c r="L182" s="137">
        <f t="shared" si="123"/>
        <v>0.21081081081081082</v>
      </c>
      <c r="M182" s="132" t="s">
        <v>548</v>
      </c>
      <c r="N182" s="138">
        <v>42647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26</v>
      </c>
      <c r="B183" s="140">
        <v>42090</v>
      </c>
      <c r="C183" s="140"/>
      <c r="D183" s="148" t="s">
        <v>616</v>
      </c>
      <c r="E183" s="143" t="s">
        <v>546</v>
      </c>
      <c r="F183" s="143">
        <v>49.5</v>
      </c>
      <c r="G183" s="144"/>
      <c r="H183" s="144">
        <v>15.85</v>
      </c>
      <c r="I183" s="144">
        <v>67</v>
      </c>
      <c r="J183" s="145" t="s">
        <v>617</v>
      </c>
      <c r="K183" s="144">
        <f t="shared" si="122"/>
        <v>-33.65</v>
      </c>
      <c r="L183" s="149">
        <f t="shared" si="123"/>
        <v>-0.67979797979797973</v>
      </c>
      <c r="M183" s="143" t="s">
        <v>558</v>
      </c>
      <c r="N183" s="150">
        <v>43627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27</v>
      </c>
      <c r="B184" s="130">
        <v>42093</v>
      </c>
      <c r="C184" s="130"/>
      <c r="D184" s="131" t="s">
        <v>618</v>
      </c>
      <c r="E184" s="132" t="s">
        <v>546</v>
      </c>
      <c r="F184" s="133">
        <v>183.5</v>
      </c>
      <c r="G184" s="132"/>
      <c r="H184" s="132">
        <v>219</v>
      </c>
      <c r="I184" s="134">
        <v>218</v>
      </c>
      <c r="J184" s="135" t="s">
        <v>619</v>
      </c>
      <c r="K184" s="136">
        <f t="shared" si="122"/>
        <v>35.5</v>
      </c>
      <c r="L184" s="137">
        <f t="shared" si="123"/>
        <v>0.19346049046321526</v>
      </c>
      <c r="M184" s="132" t="s">
        <v>548</v>
      </c>
      <c r="N184" s="138">
        <v>42103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28</v>
      </c>
      <c r="B185" s="130">
        <v>42114</v>
      </c>
      <c r="C185" s="130"/>
      <c r="D185" s="131" t="s">
        <v>620</v>
      </c>
      <c r="E185" s="132" t="s">
        <v>546</v>
      </c>
      <c r="F185" s="133">
        <f>(227+237)/2</f>
        <v>232</v>
      </c>
      <c r="G185" s="132"/>
      <c r="H185" s="132">
        <v>298</v>
      </c>
      <c r="I185" s="134">
        <v>298</v>
      </c>
      <c r="J185" s="135" t="s">
        <v>578</v>
      </c>
      <c r="K185" s="136">
        <f t="shared" si="122"/>
        <v>66</v>
      </c>
      <c r="L185" s="137">
        <f t="shared" si="123"/>
        <v>0.28448275862068967</v>
      </c>
      <c r="M185" s="132" t="s">
        <v>548</v>
      </c>
      <c r="N185" s="138">
        <v>42823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29</v>
      </c>
      <c r="B186" s="130">
        <v>42128</v>
      </c>
      <c r="C186" s="130"/>
      <c r="D186" s="131" t="s">
        <v>621</v>
      </c>
      <c r="E186" s="132" t="s">
        <v>557</v>
      </c>
      <c r="F186" s="133">
        <v>385</v>
      </c>
      <c r="G186" s="132"/>
      <c r="H186" s="132">
        <f>212.5+331</f>
        <v>543.5</v>
      </c>
      <c r="I186" s="134">
        <v>510</v>
      </c>
      <c r="J186" s="135" t="s">
        <v>622</v>
      </c>
      <c r="K186" s="136">
        <f t="shared" si="122"/>
        <v>158.5</v>
      </c>
      <c r="L186" s="137">
        <f t="shared" si="123"/>
        <v>0.41168831168831171</v>
      </c>
      <c r="M186" s="132" t="s">
        <v>548</v>
      </c>
      <c r="N186" s="138">
        <v>42235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30</v>
      </c>
      <c r="B187" s="130">
        <v>42128</v>
      </c>
      <c r="C187" s="130"/>
      <c r="D187" s="131" t="s">
        <v>623</v>
      </c>
      <c r="E187" s="132" t="s">
        <v>557</v>
      </c>
      <c r="F187" s="133">
        <v>115.5</v>
      </c>
      <c r="G187" s="132"/>
      <c r="H187" s="132">
        <v>146</v>
      </c>
      <c r="I187" s="134">
        <v>142</v>
      </c>
      <c r="J187" s="135" t="s">
        <v>624</v>
      </c>
      <c r="K187" s="136">
        <f t="shared" si="122"/>
        <v>30.5</v>
      </c>
      <c r="L187" s="137">
        <f t="shared" si="123"/>
        <v>0.26406926406926406</v>
      </c>
      <c r="M187" s="132" t="s">
        <v>548</v>
      </c>
      <c r="N187" s="138">
        <v>42202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31</v>
      </c>
      <c r="B188" s="130">
        <v>42151</v>
      </c>
      <c r="C188" s="130"/>
      <c r="D188" s="131" t="s">
        <v>502</v>
      </c>
      <c r="E188" s="132" t="s">
        <v>557</v>
      </c>
      <c r="F188" s="133">
        <v>237.5</v>
      </c>
      <c r="G188" s="132"/>
      <c r="H188" s="132">
        <v>279.5</v>
      </c>
      <c r="I188" s="134">
        <v>278</v>
      </c>
      <c r="J188" s="135" t="s">
        <v>578</v>
      </c>
      <c r="K188" s="136">
        <f t="shared" si="122"/>
        <v>42</v>
      </c>
      <c r="L188" s="137">
        <f t="shared" si="123"/>
        <v>0.17684210526315788</v>
      </c>
      <c r="M188" s="132" t="s">
        <v>548</v>
      </c>
      <c r="N188" s="138">
        <v>42222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32</v>
      </c>
      <c r="B189" s="130">
        <v>42174</v>
      </c>
      <c r="C189" s="130"/>
      <c r="D189" s="131" t="s">
        <v>596</v>
      </c>
      <c r="E189" s="132" t="s">
        <v>546</v>
      </c>
      <c r="F189" s="133">
        <v>340</v>
      </c>
      <c r="G189" s="132"/>
      <c r="H189" s="132">
        <v>448</v>
      </c>
      <c r="I189" s="134">
        <v>448</v>
      </c>
      <c r="J189" s="135" t="s">
        <v>578</v>
      </c>
      <c r="K189" s="136">
        <f t="shared" si="122"/>
        <v>108</v>
      </c>
      <c r="L189" s="137">
        <f t="shared" si="123"/>
        <v>0.31764705882352939</v>
      </c>
      <c r="M189" s="132" t="s">
        <v>548</v>
      </c>
      <c r="N189" s="138">
        <v>43018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33</v>
      </c>
      <c r="B190" s="130">
        <v>42191</v>
      </c>
      <c r="C190" s="130"/>
      <c r="D190" s="131" t="s">
        <v>625</v>
      </c>
      <c r="E190" s="132" t="s">
        <v>546</v>
      </c>
      <c r="F190" s="133">
        <v>390</v>
      </c>
      <c r="G190" s="132"/>
      <c r="H190" s="132">
        <v>460</v>
      </c>
      <c r="I190" s="134">
        <v>460</v>
      </c>
      <c r="J190" s="135" t="s">
        <v>578</v>
      </c>
      <c r="K190" s="136">
        <f t="shared" ref="K190:K210" si="124">H190-F190</f>
        <v>70</v>
      </c>
      <c r="L190" s="137">
        <f t="shared" ref="L190:L210" si="125">K190/F190</f>
        <v>0.17948717948717949</v>
      </c>
      <c r="M190" s="132" t="s">
        <v>548</v>
      </c>
      <c r="N190" s="138">
        <v>42478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34</v>
      </c>
      <c r="B191" s="140">
        <v>42195</v>
      </c>
      <c r="C191" s="140"/>
      <c r="D191" s="141" t="s">
        <v>626</v>
      </c>
      <c r="E191" s="142" t="s">
        <v>546</v>
      </c>
      <c r="F191" s="143">
        <v>122.5</v>
      </c>
      <c r="G191" s="143"/>
      <c r="H191" s="144">
        <v>61</v>
      </c>
      <c r="I191" s="144">
        <v>172</v>
      </c>
      <c r="J191" s="145" t="s">
        <v>627</v>
      </c>
      <c r="K191" s="146">
        <f t="shared" si="124"/>
        <v>-61.5</v>
      </c>
      <c r="L191" s="147">
        <f t="shared" si="125"/>
        <v>-0.50204081632653064</v>
      </c>
      <c r="M191" s="143" t="s">
        <v>558</v>
      </c>
      <c r="N191" s="140">
        <v>43333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35</v>
      </c>
      <c r="B192" s="130">
        <v>42219</v>
      </c>
      <c r="C192" s="130"/>
      <c r="D192" s="131" t="s">
        <v>628</v>
      </c>
      <c r="E192" s="132" t="s">
        <v>546</v>
      </c>
      <c r="F192" s="133">
        <v>297.5</v>
      </c>
      <c r="G192" s="132"/>
      <c r="H192" s="132">
        <v>350</v>
      </c>
      <c r="I192" s="134">
        <v>360</v>
      </c>
      <c r="J192" s="135" t="s">
        <v>629</v>
      </c>
      <c r="K192" s="136">
        <f t="shared" si="124"/>
        <v>52.5</v>
      </c>
      <c r="L192" s="137">
        <f t="shared" si="125"/>
        <v>0.17647058823529413</v>
      </c>
      <c r="M192" s="132" t="s">
        <v>548</v>
      </c>
      <c r="N192" s="138">
        <v>42232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36</v>
      </c>
      <c r="B193" s="130">
        <v>42219</v>
      </c>
      <c r="C193" s="130"/>
      <c r="D193" s="131" t="s">
        <v>630</v>
      </c>
      <c r="E193" s="132" t="s">
        <v>546</v>
      </c>
      <c r="F193" s="133">
        <v>115.5</v>
      </c>
      <c r="G193" s="132"/>
      <c r="H193" s="132">
        <v>149</v>
      </c>
      <c r="I193" s="134">
        <v>140</v>
      </c>
      <c r="J193" s="135" t="s">
        <v>631</v>
      </c>
      <c r="K193" s="136">
        <f t="shared" si="124"/>
        <v>33.5</v>
      </c>
      <c r="L193" s="137">
        <f t="shared" si="125"/>
        <v>0.29004329004329005</v>
      </c>
      <c r="M193" s="132" t="s">
        <v>548</v>
      </c>
      <c r="N193" s="138">
        <v>42740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37</v>
      </c>
      <c r="B194" s="130">
        <v>42251</v>
      </c>
      <c r="C194" s="130"/>
      <c r="D194" s="131" t="s">
        <v>502</v>
      </c>
      <c r="E194" s="132" t="s">
        <v>546</v>
      </c>
      <c r="F194" s="133">
        <v>226</v>
      </c>
      <c r="G194" s="132"/>
      <c r="H194" s="132">
        <v>292</v>
      </c>
      <c r="I194" s="134">
        <v>292</v>
      </c>
      <c r="J194" s="135" t="s">
        <v>632</v>
      </c>
      <c r="K194" s="136">
        <f t="shared" si="124"/>
        <v>66</v>
      </c>
      <c r="L194" s="137">
        <f t="shared" si="125"/>
        <v>0.29203539823008851</v>
      </c>
      <c r="M194" s="132" t="s">
        <v>548</v>
      </c>
      <c r="N194" s="138">
        <v>42286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38</v>
      </c>
      <c r="B195" s="130">
        <v>42254</v>
      </c>
      <c r="C195" s="130"/>
      <c r="D195" s="131" t="s">
        <v>620</v>
      </c>
      <c r="E195" s="132" t="s">
        <v>546</v>
      </c>
      <c r="F195" s="133">
        <v>232.5</v>
      </c>
      <c r="G195" s="132"/>
      <c r="H195" s="132">
        <v>312.5</v>
      </c>
      <c r="I195" s="134">
        <v>310</v>
      </c>
      <c r="J195" s="135" t="s">
        <v>578</v>
      </c>
      <c r="K195" s="136">
        <f t="shared" si="124"/>
        <v>80</v>
      </c>
      <c r="L195" s="137">
        <f t="shared" si="125"/>
        <v>0.34408602150537637</v>
      </c>
      <c r="M195" s="132" t="s">
        <v>548</v>
      </c>
      <c r="N195" s="138">
        <v>42823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39</v>
      </c>
      <c r="B196" s="130">
        <v>42268</v>
      </c>
      <c r="C196" s="130"/>
      <c r="D196" s="131" t="s">
        <v>633</v>
      </c>
      <c r="E196" s="132" t="s">
        <v>546</v>
      </c>
      <c r="F196" s="133">
        <v>196.5</v>
      </c>
      <c r="G196" s="132"/>
      <c r="H196" s="132">
        <v>238</v>
      </c>
      <c r="I196" s="134">
        <v>238</v>
      </c>
      <c r="J196" s="135" t="s">
        <v>632</v>
      </c>
      <c r="K196" s="136">
        <f t="shared" si="124"/>
        <v>41.5</v>
      </c>
      <c r="L196" s="137">
        <f t="shared" si="125"/>
        <v>0.21119592875318066</v>
      </c>
      <c r="M196" s="132" t="s">
        <v>548</v>
      </c>
      <c r="N196" s="138">
        <v>42291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40</v>
      </c>
      <c r="B197" s="130">
        <v>42271</v>
      </c>
      <c r="C197" s="130"/>
      <c r="D197" s="131" t="s">
        <v>576</v>
      </c>
      <c r="E197" s="132" t="s">
        <v>546</v>
      </c>
      <c r="F197" s="133">
        <v>65</v>
      </c>
      <c r="G197" s="132"/>
      <c r="H197" s="132">
        <v>82</v>
      </c>
      <c r="I197" s="134">
        <v>82</v>
      </c>
      <c r="J197" s="135" t="s">
        <v>632</v>
      </c>
      <c r="K197" s="136">
        <f t="shared" si="124"/>
        <v>17</v>
      </c>
      <c r="L197" s="137">
        <f t="shared" si="125"/>
        <v>0.26153846153846155</v>
      </c>
      <c r="M197" s="132" t="s">
        <v>548</v>
      </c>
      <c r="N197" s="138">
        <v>42578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41</v>
      </c>
      <c r="B198" s="130">
        <v>42291</v>
      </c>
      <c r="C198" s="130"/>
      <c r="D198" s="131" t="s">
        <v>634</v>
      </c>
      <c r="E198" s="132" t="s">
        <v>546</v>
      </c>
      <c r="F198" s="133">
        <v>144</v>
      </c>
      <c r="G198" s="132"/>
      <c r="H198" s="132">
        <v>182.5</v>
      </c>
      <c r="I198" s="134">
        <v>181</v>
      </c>
      <c r="J198" s="135" t="s">
        <v>632</v>
      </c>
      <c r="K198" s="136">
        <f t="shared" si="124"/>
        <v>38.5</v>
      </c>
      <c r="L198" s="137">
        <f t="shared" si="125"/>
        <v>0.2673611111111111</v>
      </c>
      <c r="M198" s="132" t="s">
        <v>548</v>
      </c>
      <c r="N198" s="138">
        <v>42817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42</v>
      </c>
      <c r="B199" s="130">
        <v>42291</v>
      </c>
      <c r="C199" s="130"/>
      <c r="D199" s="131" t="s">
        <v>635</v>
      </c>
      <c r="E199" s="132" t="s">
        <v>546</v>
      </c>
      <c r="F199" s="133">
        <v>264</v>
      </c>
      <c r="G199" s="132"/>
      <c r="H199" s="132">
        <v>311</v>
      </c>
      <c r="I199" s="134">
        <v>311</v>
      </c>
      <c r="J199" s="135" t="s">
        <v>632</v>
      </c>
      <c r="K199" s="136">
        <f t="shared" si="124"/>
        <v>47</v>
      </c>
      <c r="L199" s="137">
        <f t="shared" si="125"/>
        <v>0.17803030303030304</v>
      </c>
      <c r="M199" s="132" t="s">
        <v>548</v>
      </c>
      <c r="N199" s="138">
        <v>42604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43</v>
      </c>
      <c r="B200" s="130">
        <v>42318</v>
      </c>
      <c r="C200" s="130"/>
      <c r="D200" s="131" t="s">
        <v>636</v>
      </c>
      <c r="E200" s="132" t="s">
        <v>557</v>
      </c>
      <c r="F200" s="133">
        <v>549.5</v>
      </c>
      <c r="G200" s="132"/>
      <c r="H200" s="132">
        <v>630</v>
      </c>
      <c r="I200" s="134">
        <v>630</v>
      </c>
      <c r="J200" s="135" t="s">
        <v>632</v>
      </c>
      <c r="K200" s="136">
        <f t="shared" si="124"/>
        <v>80.5</v>
      </c>
      <c r="L200" s="137">
        <f t="shared" si="125"/>
        <v>0.1464968152866242</v>
      </c>
      <c r="M200" s="132" t="s">
        <v>548</v>
      </c>
      <c r="N200" s="138">
        <v>42419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44</v>
      </c>
      <c r="B201" s="130">
        <v>42342</v>
      </c>
      <c r="C201" s="130"/>
      <c r="D201" s="131" t="s">
        <v>637</v>
      </c>
      <c r="E201" s="132" t="s">
        <v>546</v>
      </c>
      <c r="F201" s="133">
        <v>1027.5</v>
      </c>
      <c r="G201" s="132"/>
      <c r="H201" s="132">
        <v>1315</v>
      </c>
      <c r="I201" s="134">
        <v>1250</v>
      </c>
      <c r="J201" s="135" t="s">
        <v>632</v>
      </c>
      <c r="K201" s="136">
        <f t="shared" si="124"/>
        <v>287.5</v>
      </c>
      <c r="L201" s="137">
        <f t="shared" si="125"/>
        <v>0.27980535279805352</v>
      </c>
      <c r="M201" s="132" t="s">
        <v>548</v>
      </c>
      <c r="N201" s="138">
        <v>43244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45</v>
      </c>
      <c r="B202" s="130">
        <v>42367</v>
      </c>
      <c r="C202" s="130"/>
      <c r="D202" s="131" t="s">
        <v>638</v>
      </c>
      <c r="E202" s="132" t="s">
        <v>546</v>
      </c>
      <c r="F202" s="133">
        <v>465</v>
      </c>
      <c r="G202" s="132"/>
      <c r="H202" s="132">
        <v>540</v>
      </c>
      <c r="I202" s="134">
        <v>540</v>
      </c>
      <c r="J202" s="135" t="s">
        <v>632</v>
      </c>
      <c r="K202" s="136">
        <f t="shared" si="124"/>
        <v>75</v>
      </c>
      <c r="L202" s="137">
        <f t="shared" si="125"/>
        <v>0.16129032258064516</v>
      </c>
      <c r="M202" s="132" t="s">
        <v>548</v>
      </c>
      <c r="N202" s="138">
        <v>42530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46</v>
      </c>
      <c r="B203" s="130">
        <v>42380</v>
      </c>
      <c r="C203" s="130"/>
      <c r="D203" s="131" t="s">
        <v>388</v>
      </c>
      <c r="E203" s="132" t="s">
        <v>557</v>
      </c>
      <c r="F203" s="133">
        <v>81</v>
      </c>
      <c r="G203" s="132"/>
      <c r="H203" s="132">
        <v>110</v>
      </c>
      <c r="I203" s="134">
        <v>110</v>
      </c>
      <c r="J203" s="135" t="s">
        <v>632</v>
      </c>
      <c r="K203" s="136">
        <f t="shared" si="124"/>
        <v>29</v>
      </c>
      <c r="L203" s="137">
        <f t="shared" si="125"/>
        <v>0.35802469135802467</v>
      </c>
      <c r="M203" s="132" t="s">
        <v>548</v>
      </c>
      <c r="N203" s="138">
        <v>42745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47</v>
      </c>
      <c r="B204" s="130">
        <v>42382</v>
      </c>
      <c r="C204" s="130"/>
      <c r="D204" s="131" t="s">
        <v>639</v>
      </c>
      <c r="E204" s="132" t="s">
        <v>557</v>
      </c>
      <c r="F204" s="133">
        <v>417.5</v>
      </c>
      <c r="G204" s="132"/>
      <c r="H204" s="132">
        <v>547</v>
      </c>
      <c r="I204" s="134">
        <v>535</v>
      </c>
      <c r="J204" s="135" t="s">
        <v>632</v>
      </c>
      <c r="K204" s="136">
        <f t="shared" si="124"/>
        <v>129.5</v>
      </c>
      <c r="L204" s="137">
        <f t="shared" si="125"/>
        <v>0.31017964071856285</v>
      </c>
      <c r="M204" s="132" t="s">
        <v>548</v>
      </c>
      <c r="N204" s="138">
        <v>42578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48</v>
      </c>
      <c r="B205" s="130">
        <v>42408</v>
      </c>
      <c r="C205" s="130"/>
      <c r="D205" s="131" t="s">
        <v>640</v>
      </c>
      <c r="E205" s="132" t="s">
        <v>546</v>
      </c>
      <c r="F205" s="133">
        <v>650</v>
      </c>
      <c r="G205" s="132"/>
      <c r="H205" s="132">
        <v>800</v>
      </c>
      <c r="I205" s="134">
        <v>800</v>
      </c>
      <c r="J205" s="135" t="s">
        <v>632</v>
      </c>
      <c r="K205" s="136">
        <f t="shared" si="124"/>
        <v>150</v>
      </c>
      <c r="L205" s="137">
        <f t="shared" si="125"/>
        <v>0.23076923076923078</v>
      </c>
      <c r="M205" s="132" t="s">
        <v>548</v>
      </c>
      <c r="N205" s="138">
        <v>43154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49</v>
      </c>
      <c r="B206" s="130">
        <v>42433</v>
      </c>
      <c r="C206" s="130"/>
      <c r="D206" s="131" t="s">
        <v>232</v>
      </c>
      <c r="E206" s="132" t="s">
        <v>546</v>
      </c>
      <c r="F206" s="133">
        <v>437.5</v>
      </c>
      <c r="G206" s="132"/>
      <c r="H206" s="132">
        <v>504.5</v>
      </c>
      <c r="I206" s="134">
        <v>522</v>
      </c>
      <c r="J206" s="135" t="s">
        <v>641</v>
      </c>
      <c r="K206" s="136">
        <f t="shared" si="124"/>
        <v>67</v>
      </c>
      <c r="L206" s="137">
        <f t="shared" si="125"/>
        <v>0.15314285714285714</v>
      </c>
      <c r="M206" s="132" t="s">
        <v>548</v>
      </c>
      <c r="N206" s="138">
        <v>42480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50</v>
      </c>
      <c r="B207" s="130">
        <v>42438</v>
      </c>
      <c r="C207" s="130"/>
      <c r="D207" s="131" t="s">
        <v>642</v>
      </c>
      <c r="E207" s="132" t="s">
        <v>546</v>
      </c>
      <c r="F207" s="133">
        <v>189.5</v>
      </c>
      <c r="G207" s="132"/>
      <c r="H207" s="132">
        <v>218</v>
      </c>
      <c r="I207" s="134">
        <v>218</v>
      </c>
      <c r="J207" s="135" t="s">
        <v>632</v>
      </c>
      <c r="K207" s="136">
        <f t="shared" si="124"/>
        <v>28.5</v>
      </c>
      <c r="L207" s="137">
        <f t="shared" si="125"/>
        <v>0.15039577836411611</v>
      </c>
      <c r="M207" s="132" t="s">
        <v>548</v>
      </c>
      <c r="N207" s="138">
        <v>43034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51</v>
      </c>
      <c r="B208" s="140">
        <v>42471</v>
      </c>
      <c r="C208" s="140"/>
      <c r="D208" s="148" t="s">
        <v>643</v>
      </c>
      <c r="E208" s="143" t="s">
        <v>546</v>
      </c>
      <c r="F208" s="143">
        <v>36.5</v>
      </c>
      <c r="G208" s="144"/>
      <c r="H208" s="144">
        <v>15.85</v>
      </c>
      <c r="I208" s="144">
        <v>60</v>
      </c>
      <c r="J208" s="145" t="s">
        <v>644</v>
      </c>
      <c r="K208" s="146">
        <f t="shared" si="124"/>
        <v>-20.65</v>
      </c>
      <c r="L208" s="147">
        <f t="shared" si="125"/>
        <v>-0.5657534246575342</v>
      </c>
      <c r="M208" s="143" t="s">
        <v>558</v>
      </c>
      <c r="N208" s="151">
        <v>43627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52</v>
      </c>
      <c r="B209" s="130">
        <v>42472</v>
      </c>
      <c r="C209" s="130"/>
      <c r="D209" s="131" t="s">
        <v>645</v>
      </c>
      <c r="E209" s="132" t="s">
        <v>546</v>
      </c>
      <c r="F209" s="133">
        <v>93</v>
      </c>
      <c r="G209" s="132"/>
      <c r="H209" s="132">
        <v>149</v>
      </c>
      <c r="I209" s="134">
        <v>140</v>
      </c>
      <c r="J209" s="135" t="s">
        <v>646</v>
      </c>
      <c r="K209" s="136">
        <f t="shared" si="124"/>
        <v>56</v>
      </c>
      <c r="L209" s="137">
        <f t="shared" si="125"/>
        <v>0.60215053763440862</v>
      </c>
      <c r="M209" s="132" t="s">
        <v>548</v>
      </c>
      <c r="N209" s="138">
        <v>42740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53</v>
      </c>
      <c r="B210" s="130">
        <v>42472</v>
      </c>
      <c r="C210" s="130"/>
      <c r="D210" s="131" t="s">
        <v>647</v>
      </c>
      <c r="E210" s="132" t="s">
        <v>546</v>
      </c>
      <c r="F210" s="133">
        <v>130</v>
      </c>
      <c r="G210" s="132"/>
      <c r="H210" s="132">
        <v>150</v>
      </c>
      <c r="I210" s="134" t="s">
        <v>648</v>
      </c>
      <c r="J210" s="135" t="s">
        <v>632</v>
      </c>
      <c r="K210" s="136">
        <f t="shared" si="124"/>
        <v>20</v>
      </c>
      <c r="L210" s="137">
        <f t="shared" si="125"/>
        <v>0.15384615384615385</v>
      </c>
      <c r="M210" s="132" t="s">
        <v>548</v>
      </c>
      <c r="N210" s="138">
        <v>42564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54</v>
      </c>
      <c r="B211" s="130">
        <v>42473</v>
      </c>
      <c r="C211" s="130"/>
      <c r="D211" s="131" t="s">
        <v>649</v>
      </c>
      <c r="E211" s="132" t="s">
        <v>546</v>
      </c>
      <c r="F211" s="133">
        <v>196</v>
      </c>
      <c r="G211" s="132"/>
      <c r="H211" s="132">
        <v>299</v>
      </c>
      <c r="I211" s="134">
        <v>299</v>
      </c>
      <c r="J211" s="135" t="s">
        <v>632</v>
      </c>
      <c r="K211" s="136">
        <v>103</v>
      </c>
      <c r="L211" s="137">
        <v>0.52551020408163296</v>
      </c>
      <c r="M211" s="132" t="s">
        <v>548</v>
      </c>
      <c r="N211" s="138">
        <v>42620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55</v>
      </c>
      <c r="B212" s="130">
        <v>42473</v>
      </c>
      <c r="C212" s="130"/>
      <c r="D212" s="131" t="s">
        <v>650</v>
      </c>
      <c r="E212" s="132" t="s">
        <v>546</v>
      </c>
      <c r="F212" s="133">
        <v>88</v>
      </c>
      <c r="G212" s="132"/>
      <c r="H212" s="132">
        <v>103</v>
      </c>
      <c r="I212" s="134">
        <v>103</v>
      </c>
      <c r="J212" s="135" t="s">
        <v>632</v>
      </c>
      <c r="K212" s="136">
        <v>15</v>
      </c>
      <c r="L212" s="137">
        <v>0.170454545454545</v>
      </c>
      <c r="M212" s="132" t="s">
        <v>548</v>
      </c>
      <c r="N212" s="138">
        <v>42530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56</v>
      </c>
      <c r="B213" s="130">
        <v>42492</v>
      </c>
      <c r="C213" s="130"/>
      <c r="D213" s="131" t="s">
        <v>651</v>
      </c>
      <c r="E213" s="132" t="s">
        <v>546</v>
      </c>
      <c r="F213" s="133">
        <v>127.5</v>
      </c>
      <c r="G213" s="132"/>
      <c r="H213" s="132">
        <v>148</v>
      </c>
      <c r="I213" s="134" t="s">
        <v>652</v>
      </c>
      <c r="J213" s="135" t="s">
        <v>632</v>
      </c>
      <c r="K213" s="136">
        <f>H213-F213</f>
        <v>20.5</v>
      </c>
      <c r="L213" s="137">
        <f>K213/F213</f>
        <v>0.16078431372549021</v>
      </c>
      <c r="M213" s="132" t="s">
        <v>548</v>
      </c>
      <c r="N213" s="138">
        <v>42564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57</v>
      </c>
      <c r="B214" s="130">
        <v>42493</v>
      </c>
      <c r="C214" s="130"/>
      <c r="D214" s="131" t="s">
        <v>653</v>
      </c>
      <c r="E214" s="132" t="s">
        <v>546</v>
      </c>
      <c r="F214" s="133">
        <v>675</v>
      </c>
      <c r="G214" s="132"/>
      <c r="H214" s="132">
        <v>815</v>
      </c>
      <c r="I214" s="134" t="s">
        <v>654</v>
      </c>
      <c r="J214" s="135" t="s">
        <v>632</v>
      </c>
      <c r="K214" s="136">
        <f>H214-F214</f>
        <v>140</v>
      </c>
      <c r="L214" s="137">
        <f>K214/F214</f>
        <v>0.2074074074074074</v>
      </c>
      <c r="M214" s="132" t="s">
        <v>548</v>
      </c>
      <c r="N214" s="138">
        <v>43154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58</v>
      </c>
      <c r="B215" s="140">
        <v>42522</v>
      </c>
      <c r="C215" s="140"/>
      <c r="D215" s="141" t="s">
        <v>655</v>
      </c>
      <c r="E215" s="142" t="s">
        <v>546</v>
      </c>
      <c r="F215" s="143">
        <v>500</v>
      </c>
      <c r="G215" s="143"/>
      <c r="H215" s="144">
        <v>232.5</v>
      </c>
      <c r="I215" s="144" t="s">
        <v>656</v>
      </c>
      <c r="J215" s="145" t="s">
        <v>657</v>
      </c>
      <c r="K215" s="146">
        <f>H215-F215</f>
        <v>-267.5</v>
      </c>
      <c r="L215" s="147">
        <f>K215/F215</f>
        <v>-0.53500000000000003</v>
      </c>
      <c r="M215" s="143" t="s">
        <v>558</v>
      </c>
      <c r="N215" s="140">
        <v>43735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59</v>
      </c>
      <c r="B216" s="130">
        <v>42527</v>
      </c>
      <c r="C216" s="130"/>
      <c r="D216" s="131" t="s">
        <v>504</v>
      </c>
      <c r="E216" s="132" t="s">
        <v>546</v>
      </c>
      <c r="F216" s="133">
        <v>110</v>
      </c>
      <c r="G216" s="132"/>
      <c r="H216" s="132">
        <v>126.5</v>
      </c>
      <c r="I216" s="134">
        <v>125</v>
      </c>
      <c r="J216" s="135" t="s">
        <v>584</v>
      </c>
      <c r="K216" s="136">
        <f>H216-F216</f>
        <v>16.5</v>
      </c>
      <c r="L216" s="137">
        <f>K216/F216</f>
        <v>0.15</v>
      </c>
      <c r="M216" s="132" t="s">
        <v>548</v>
      </c>
      <c r="N216" s="138">
        <v>42552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60</v>
      </c>
      <c r="B217" s="130">
        <v>42538</v>
      </c>
      <c r="C217" s="130"/>
      <c r="D217" s="131" t="s">
        <v>658</v>
      </c>
      <c r="E217" s="132" t="s">
        <v>546</v>
      </c>
      <c r="F217" s="133">
        <v>44</v>
      </c>
      <c r="G217" s="132"/>
      <c r="H217" s="132">
        <v>69.5</v>
      </c>
      <c r="I217" s="134">
        <v>69.5</v>
      </c>
      <c r="J217" s="135" t="s">
        <v>659</v>
      </c>
      <c r="K217" s="136">
        <f>H217-F217</f>
        <v>25.5</v>
      </c>
      <c r="L217" s="137">
        <f>K217/F217</f>
        <v>0.57954545454545459</v>
      </c>
      <c r="M217" s="132" t="s">
        <v>548</v>
      </c>
      <c r="N217" s="138">
        <v>42977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61</v>
      </c>
      <c r="B218" s="130">
        <v>42549</v>
      </c>
      <c r="C218" s="130"/>
      <c r="D218" s="131" t="s">
        <v>660</v>
      </c>
      <c r="E218" s="132" t="s">
        <v>546</v>
      </c>
      <c r="F218" s="133">
        <v>262.5</v>
      </c>
      <c r="G218" s="132"/>
      <c r="H218" s="132">
        <v>340</v>
      </c>
      <c r="I218" s="134">
        <v>333</v>
      </c>
      <c r="J218" s="135" t="s">
        <v>661</v>
      </c>
      <c r="K218" s="136">
        <v>77.5</v>
      </c>
      <c r="L218" s="137">
        <v>0.29523809523809502</v>
      </c>
      <c r="M218" s="132" t="s">
        <v>548</v>
      </c>
      <c r="N218" s="138">
        <v>43017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62</v>
      </c>
      <c r="B219" s="130">
        <v>42549</v>
      </c>
      <c r="C219" s="130"/>
      <c r="D219" s="131" t="s">
        <v>662</v>
      </c>
      <c r="E219" s="132" t="s">
        <v>546</v>
      </c>
      <c r="F219" s="133">
        <v>840</v>
      </c>
      <c r="G219" s="132"/>
      <c r="H219" s="132">
        <v>1230</v>
      </c>
      <c r="I219" s="134">
        <v>1230</v>
      </c>
      <c r="J219" s="135" t="s">
        <v>632</v>
      </c>
      <c r="K219" s="136">
        <v>390</v>
      </c>
      <c r="L219" s="137">
        <v>0.46428571428571402</v>
      </c>
      <c r="M219" s="132" t="s">
        <v>548</v>
      </c>
      <c r="N219" s="138">
        <v>42649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2">
        <v>63</v>
      </c>
      <c r="B220" s="153">
        <v>42556</v>
      </c>
      <c r="C220" s="153"/>
      <c r="D220" s="154" t="s">
        <v>663</v>
      </c>
      <c r="E220" s="155" t="s">
        <v>546</v>
      </c>
      <c r="F220" s="155">
        <v>395</v>
      </c>
      <c r="G220" s="156"/>
      <c r="H220" s="156">
        <f>(468.5+342.5)/2</f>
        <v>405.5</v>
      </c>
      <c r="I220" s="156">
        <v>510</v>
      </c>
      <c r="J220" s="157" t="s">
        <v>664</v>
      </c>
      <c r="K220" s="158">
        <f t="shared" ref="K220:K226" si="126">H220-F220</f>
        <v>10.5</v>
      </c>
      <c r="L220" s="159">
        <f t="shared" ref="L220:L226" si="127">K220/F220</f>
        <v>2.6582278481012658E-2</v>
      </c>
      <c r="M220" s="155" t="s">
        <v>565</v>
      </c>
      <c r="N220" s="153">
        <v>43606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64</v>
      </c>
      <c r="B221" s="140">
        <v>42584</v>
      </c>
      <c r="C221" s="140"/>
      <c r="D221" s="141" t="s">
        <v>665</v>
      </c>
      <c r="E221" s="142" t="s">
        <v>557</v>
      </c>
      <c r="F221" s="143">
        <f>169.5-12.8</f>
        <v>156.69999999999999</v>
      </c>
      <c r="G221" s="143"/>
      <c r="H221" s="144">
        <v>77</v>
      </c>
      <c r="I221" s="144" t="s">
        <v>666</v>
      </c>
      <c r="J221" s="145" t="s">
        <v>667</v>
      </c>
      <c r="K221" s="146">
        <f t="shared" si="126"/>
        <v>-79.699999999999989</v>
      </c>
      <c r="L221" s="147">
        <f t="shared" si="127"/>
        <v>-0.50861518825781749</v>
      </c>
      <c r="M221" s="143" t="s">
        <v>558</v>
      </c>
      <c r="N221" s="140">
        <v>43522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65</v>
      </c>
      <c r="B222" s="140">
        <v>42586</v>
      </c>
      <c r="C222" s="140"/>
      <c r="D222" s="141" t="s">
        <v>668</v>
      </c>
      <c r="E222" s="142" t="s">
        <v>546</v>
      </c>
      <c r="F222" s="143">
        <v>400</v>
      </c>
      <c r="G222" s="143"/>
      <c r="H222" s="144">
        <v>305</v>
      </c>
      <c r="I222" s="144">
        <v>475</v>
      </c>
      <c r="J222" s="145" t="s">
        <v>669</v>
      </c>
      <c r="K222" s="146">
        <f t="shared" si="126"/>
        <v>-95</v>
      </c>
      <c r="L222" s="147">
        <f t="shared" si="127"/>
        <v>-0.23749999999999999</v>
      </c>
      <c r="M222" s="143" t="s">
        <v>558</v>
      </c>
      <c r="N222" s="140">
        <v>43606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66</v>
      </c>
      <c r="B223" s="130">
        <v>42593</v>
      </c>
      <c r="C223" s="130"/>
      <c r="D223" s="131" t="s">
        <v>670</v>
      </c>
      <c r="E223" s="132" t="s">
        <v>546</v>
      </c>
      <c r="F223" s="133">
        <v>86.5</v>
      </c>
      <c r="G223" s="132"/>
      <c r="H223" s="132">
        <v>130</v>
      </c>
      <c r="I223" s="134">
        <v>130</v>
      </c>
      <c r="J223" s="135" t="s">
        <v>671</v>
      </c>
      <c r="K223" s="136">
        <f t="shared" si="126"/>
        <v>43.5</v>
      </c>
      <c r="L223" s="137">
        <f t="shared" si="127"/>
        <v>0.50289017341040465</v>
      </c>
      <c r="M223" s="132" t="s">
        <v>548</v>
      </c>
      <c r="N223" s="138">
        <v>43091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39">
        <v>67</v>
      </c>
      <c r="B224" s="140">
        <v>42600</v>
      </c>
      <c r="C224" s="140"/>
      <c r="D224" s="141" t="s">
        <v>119</v>
      </c>
      <c r="E224" s="142" t="s">
        <v>546</v>
      </c>
      <c r="F224" s="143">
        <v>133.5</v>
      </c>
      <c r="G224" s="143"/>
      <c r="H224" s="144">
        <v>126.5</v>
      </c>
      <c r="I224" s="144">
        <v>178</v>
      </c>
      <c r="J224" s="145" t="s">
        <v>672</v>
      </c>
      <c r="K224" s="146">
        <f t="shared" si="126"/>
        <v>-7</v>
      </c>
      <c r="L224" s="147">
        <f t="shared" si="127"/>
        <v>-5.2434456928838954E-2</v>
      </c>
      <c r="M224" s="143" t="s">
        <v>558</v>
      </c>
      <c r="N224" s="140">
        <v>42615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68</v>
      </c>
      <c r="B225" s="130">
        <v>42613</v>
      </c>
      <c r="C225" s="130"/>
      <c r="D225" s="131" t="s">
        <v>673</v>
      </c>
      <c r="E225" s="132" t="s">
        <v>546</v>
      </c>
      <c r="F225" s="133">
        <v>560</v>
      </c>
      <c r="G225" s="132"/>
      <c r="H225" s="132">
        <v>725</v>
      </c>
      <c r="I225" s="134">
        <v>725</v>
      </c>
      <c r="J225" s="135" t="s">
        <v>578</v>
      </c>
      <c r="K225" s="136">
        <f t="shared" si="126"/>
        <v>165</v>
      </c>
      <c r="L225" s="137">
        <f t="shared" si="127"/>
        <v>0.29464285714285715</v>
      </c>
      <c r="M225" s="132" t="s">
        <v>548</v>
      </c>
      <c r="N225" s="138">
        <v>42456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69</v>
      </c>
      <c r="B226" s="130">
        <v>42614</v>
      </c>
      <c r="C226" s="130"/>
      <c r="D226" s="131" t="s">
        <v>674</v>
      </c>
      <c r="E226" s="132" t="s">
        <v>546</v>
      </c>
      <c r="F226" s="133">
        <v>160.5</v>
      </c>
      <c r="G226" s="132"/>
      <c r="H226" s="132">
        <v>210</v>
      </c>
      <c r="I226" s="134">
        <v>210</v>
      </c>
      <c r="J226" s="135" t="s">
        <v>578</v>
      </c>
      <c r="K226" s="136">
        <f t="shared" si="126"/>
        <v>49.5</v>
      </c>
      <c r="L226" s="137">
        <f t="shared" si="127"/>
        <v>0.30841121495327101</v>
      </c>
      <c r="M226" s="132" t="s">
        <v>548</v>
      </c>
      <c r="N226" s="138">
        <v>42871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70</v>
      </c>
      <c r="B227" s="130">
        <v>42646</v>
      </c>
      <c r="C227" s="130"/>
      <c r="D227" s="131" t="s">
        <v>397</v>
      </c>
      <c r="E227" s="132" t="s">
        <v>546</v>
      </c>
      <c r="F227" s="133">
        <v>430</v>
      </c>
      <c r="G227" s="132"/>
      <c r="H227" s="132">
        <v>596</v>
      </c>
      <c r="I227" s="134">
        <v>575</v>
      </c>
      <c r="J227" s="135" t="s">
        <v>675</v>
      </c>
      <c r="K227" s="136">
        <v>166</v>
      </c>
      <c r="L227" s="137">
        <v>0.38604651162790699</v>
      </c>
      <c r="M227" s="132" t="s">
        <v>548</v>
      </c>
      <c r="N227" s="138">
        <v>42769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71</v>
      </c>
      <c r="B228" s="130">
        <v>42657</v>
      </c>
      <c r="C228" s="130"/>
      <c r="D228" s="131" t="s">
        <v>676</v>
      </c>
      <c r="E228" s="132" t="s">
        <v>546</v>
      </c>
      <c r="F228" s="133">
        <v>280</v>
      </c>
      <c r="G228" s="132"/>
      <c r="H228" s="132">
        <v>345</v>
      </c>
      <c r="I228" s="134">
        <v>345</v>
      </c>
      <c r="J228" s="135" t="s">
        <v>578</v>
      </c>
      <c r="K228" s="136">
        <f t="shared" ref="K228:K233" si="128">H228-F228</f>
        <v>65</v>
      </c>
      <c r="L228" s="137">
        <f>K228/F228</f>
        <v>0.23214285714285715</v>
      </c>
      <c r="M228" s="132" t="s">
        <v>548</v>
      </c>
      <c r="N228" s="138">
        <v>42814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72</v>
      </c>
      <c r="B229" s="130">
        <v>42657</v>
      </c>
      <c r="C229" s="130"/>
      <c r="D229" s="131" t="s">
        <v>677</v>
      </c>
      <c r="E229" s="132" t="s">
        <v>546</v>
      </c>
      <c r="F229" s="133">
        <v>245</v>
      </c>
      <c r="G229" s="132"/>
      <c r="H229" s="132">
        <v>325.5</v>
      </c>
      <c r="I229" s="134">
        <v>330</v>
      </c>
      <c r="J229" s="135" t="s">
        <v>678</v>
      </c>
      <c r="K229" s="136">
        <f t="shared" si="128"/>
        <v>80.5</v>
      </c>
      <c r="L229" s="137">
        <f>K229/F229</f>
        <v>0.32857142857142857</v>
      </c>
      <c r="M229" s="132" t="s">
        <v>548</v>
      </c>
      <c r="N229" s="138">
        <v>42769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73</v>
      </c>
      <c r="B230" s="130">
        <v>42660</v>
      </c>
      <c r="C230" s="130"/>
      <c r="D230" s="131" t="s">
        <v>679</v>
      </c>
      <c r="E230" s="132" t="s">
        <v>546</v>
      </c>
      <c r="F230" s="133">
        <v>125</v>
      </c>
      <c r="G230" s="132"/>
      <c r="H230" s="132">
        <v>160</v>
      </c>
      <c r="I230" s="134">
        <v>160</v>
      </c>
      <c r="J230" s="135" t="s">
        <v>632</v>
      </c>
      <c r="K230" s="136">
        <f t="shared" si="128"/>
        <v>35</v>
      </c>
      <c r="L230" s="137">
        <v>0.28000000000000003</v>
      </c>
      <c r="M230" s="132" t="s">
        <v>548</v>
      </c>
      <c r="N230" s="138">
        <v>42803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74</v>
      </c>
      <c r="B231" s="130">
        <v>42660</v>
      </c>
      <c r="C231" s="130"/>
      <c r="D231" s="131" t="s">
        <v>680</v>
      </c>
      <c r="E231" s="132" t="s">
        <v>546</v>
      </c>
      <c r="F231" s="133">
        <v>114</v>
      </c>
      <c r="G231" s="132"/>
      <c r="H231" s="132">
        <v>145</v>
      </c>
      <c r="I231" s="134">
        <v>145</v>
      </c>
      <c r="J231" s="135" t="s">
        <v>632</v>
      </c>
      <c r="K231" s="136">
        <f t="shared" si="128"/>
        <v>31</v>
      </c>
      <c r="L231" s="137">
        <f>K231/F231</f>
        <v>0.27192982456140352</v>
      </c>
      <c r="M231" s="132" t="s">
        <v>548</v>
      </c>
      <c r="N231" s="138">
        <v>42859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75</v>
      </c>
      <c r="B232" s="130">
        <v>42660</v>
      </c>
      <c r="C232" s="130"/>
      <c r="D232" s="131" t="s">
        <v>681</v>
      </c>
      <c r="E232" s="132" t="s">
        <v>546</v>
      </c>
      <c r="F232" s="133">
        <v>212</v>
      </c>
      <c r="G232" s="132"/>
      <c r="H232" s="132">
        <v>280</v>
      </c>
      <c r="I232" s="134">
        <v>276</v>
      </c>
      <c r="J232" s="135" t="s">
        <v>682</v>
      </c>
      <c r="K232" s="136">
        <f t="shared" si="128"/>
        <v>68</v>
      </c>
      <c r="L232" s="137">
        <f>K232/F232</f>
        <v>0.32075471698113206</v>
      </c>
      <c r="M232" s="132" t="s">
        <v>548</v>
      </c>
      <c r="N232" s="138">
        <v>42858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76</v>
      </c>
      <c r="B233" s="130">
        <v>42678</v>
      </c>
      <c r="C233" s="130"/>
      <c r="D233" s="131" t="s">
        <v>440</v>
      </c>
      <c r="E233" s="132" t="s">
        <v>546</v>
      </c>
      <c r="F233" s="133">
        <v>155</v>
      </c>
      <c r="G233" s="132"/>
      <c r="H233" s="132">
        <v>210</v>
      </c>
      <c r="I233" s="134">
        <v>210</v>
      </c>
      <c r="J233" s="135" t="s">
        <v>683</v>
      </c>
      <c r="K233" s="136">
        <f t="shared" si="128"/>
        <v>55</v>
      </c>
      <c r="L233" s="137">
        <f>K233/F233</f>
        <v>0.35483870967741937</v>
      </c>
      <c r="M233" s="132" t="s">
        <v>548</v>
      </c>
      <c r="N233" s="138">
        <v>42944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39">
        <v>77</v>
      </c>
      <c r="B234" s="140">
        <v>42710</v>
      </c>
      <c r="C234" s="140"/>
      <c r="D234" s="141" t="s">
        <v>684</v>
      </c>
      <c r="E234" s="142" t="s">
        <v>546</v>
      </c>
      <c r="F234" s="143">
        <v>150.5</v>
      </c>
      <c r="G234" s="143"/>
      <c r="H234" s="144">
        <v>72.5</v>
      </c>
      <c r="I234" s="144">
        <v>174</v>
      </c>
      <c r="J234" s="145" t="s">
        <v>685</v>
      </c>
      <c r="K234" s="146">
        <v>-78</v>
      </c>
      <c r="L234" s="147">
        <v>-0.51827242524916906</v>
      </c>
      <c r="M234" s="143" t="s">
        <v>558</v>
      </c>
      <c r="N234" s="140">
        <v>43333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78</v>
      </c>
      <c r="B235" s="130">
        <v>42712</v>
      </c>
      <c r="C235" s="130"/>
      <c r="D235" s="131" t="s">
        <v>686</v>
      </c>
      <c r="E235" s="132" t="s">
        <v>546</v>
      </c>
      <c r="F235" s="133">
        <v>380</v>
      </c>
      <c r="G235" s="132"/>
      <c r="H235" s="132">
        <v>478</v>
      </c>
      <c r="I235" s="134">
        <v>468</v>
      </c>
      <c r="J235" s="135" t="s">
        <v>632</v>
      </c>
      <c r="K235" s="136">
        <f>H235-F235</f>
        <v>98</v>
      </c>
      <c r="L235" s="137">
        <f>K235/F235</f>
        <v>0.25789473684210529</v>
      </c>
      <c r="M235" s="132" t="s">
        <v>548</v>
      </c>
      <c r="N235" s="138">
        <v>43025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79</v>
      </c>
      <c r="B236" s="130">
        <v>42734</v>
      </c>
      <c r="C236" s="130"/>
      <c r="D236" s="131" t="s">
        <v>118</v>
      </c>
      <c r="E236" s="132" t="s">
        <v>546</v>
      </c>
      <c r="F236" s="133">
        <v>305</v>
      </c>
      <c r="G236" s="132"/>
      <c r="H236" s="132">
        <v>375</v>
      </c>
      <c r="I236" s="134">
        <v>375</v>
      </c>
      <c r="J236" s="135" t="s">
        <v>632</v>
      </c>
      <c r="K236" s="136">
        <f>H236-F236</f>
        <v>70</v>
      </c>
      <c r="L236" s="137">
        <f>K236/F236</f>
        <v>0.22950819672131148</v>
      </c>
      <c r="M236" s="132" t="s">
        <v>548</v>
      </c>
      <c r="N236" s="138">
        <v>42768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80</v>
      </c>
      <c r="B237" s="130">
        <v>42739</v>
      </c>
      <c r="C237" s="130"/>
      <c r="D237" s="131" t="s">
        <v>102</v>
      </c>
      <c r="E237" s="132" t="s">
        <v>546</v>
      </c>
      <c r="F237" s="133">
        <v>99.5</v>
      </c>
      <c r="G237" s="132"/>
      <c r="H237" s="132">
        <v>158</v>
      </c>
      <c r="I237" s="134">
        <v>158</v>
      </c>
      <c r="J237" s="135" t="s">
        <v>632</v>
      </c>
      <c r="K237" s="136">
        <f>H237-F237</f>
        <v>58.5</v>
      </c>
      <c r="L237" s="137">
        <f>K237/F237</f>
        <v>0.5879396984924623</v>
      </c>
      <c r="M237" s="132" t="s">
        <v>548</v>
      </c>
      <c r="N237" s="138">
        <v>42898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81</v>
      </c>
      <c r="B238" s="130">
        <v>42739</v>
      </c>
      <c r="C238" s="130"/>
      <c r="D238" s="131" t="s">
        <v>102</v>
      </c>
      <c r="E238" s="132" t="s">
        <v>546</v>
      </c>
      <c r="F238" s="133">
        <v>99.5</v>
      </c>
      <c r="G238" s="132"/>
      <c r="H238" s="132">
        <v>158</v>
      </c>
      <c r="I238" s="134">
        <v>158</v>
      </c>
      <c r="J238" s="135" t="s">
        <v>632</v>
      </c>
      <c r="K238" s="136">
        <v>58.5</v>
      </c>
      <c r="L238" s="137">
        <v>0.58793969849246197</v>
      </c>
      <c r="M238" s="132" t="s">
        <v>548</v>
      </c>
      <c r="N238" s="138">
        <v>42898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29">
        <v>82</v>
      </c>
      <c r="B239" s="130">
        <v>42786</v>
      </c>
      <c r="C239" s="130"/>
      <c r="D239" s="131" t="s">
        <v>205</v>
      </c>
      <c r="E239" s="132" t="s">
        <v>546</v>
      </c>
      <c r="F239" s="133">
        <v>140.5</v>
      </c>
      <c r="G239" s="132"/>
      <c r="H239" s="132">
        <v>220</v>
      </c>
      <c r="I239" s="134">
        <v>220</v>
      </c>
      <c r="J239" s="135" t="s">
        <v>632</v>
      </c>
      <c r="K239" s="136">
        <f>H239-F239</f>
        <v>79.5</v>
      </c>
      <c r="L239" s="137">
        <f>K239/F239</f>
        <v>0.5658362989323843</v>
      </c>
      <c r="M239" s="132" t="s">
        <v>548</v>
      </c>
      <c r="N239" s="138">
        <v>42864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83</v>
      </c>
      <c r="B240" s="130">
        <v>42786</v>
      </c>
      <c r="C240" s="130"/>
      <c r="D240" s="131" t="s">
        <v>687</v>
      </c>
      <c r="E240" s="132" t="s">
        <v>546</v>
      </c>
      <c r="F240" s="133">
        <v>202.5</v>
      </c>
      <c r="G240" s="132"/>
      <c r="H240" s="132">
        <v>234</v>
      </c>
      <c r="I240" s="134">
        <v>234</v>
      </c>
      <c r="J240" s="135" t="s">
        <v>632</v>
      </c>
      <c r="K240" s="136">
        <v>31.5</v>
      </c>
      <c r="L240" s="137">
        <v>0.155555555555556</v>
      </c>
      <c r="M240" s="132" t="s">
        <v>548</v>
      </c>
      <c r="N240" s="138">
        <v>42836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84</v>
      </c>
      <c r="B241" s="130">
        <v>42818</v>
      </c>
      <c r="C241" s="130"/>
      <c r="D241" s="131" t="s">
        <v>688</v>
      </c>
      <c r="E241" s="132" t="s">
        <v>546</v>
      </c>
      <c r="F241" s="133">
        <v>300.5</v>
      </c>
      <c r="G241" s="132"/>
      <c r="H241" s="132">
        <v>417.5</v>
      </c>
      <c r="I241" s="134">
        <v>420</v>
      </c>
      <c r="J241" s="135" t="s">
        <v>689</v>
      </c>
      <c r="K241" s="136">
        <f>H241-F241</f>
        <v>117</v>
      </c>
      <c r="L241" s="137">
        <f>K241/F241</f>
        <v>0.38935108153078202</v>
      </c>
      <c r="M241" s="132" t="s">
        <v>548</v>
      </c>
      <c r="N241" s="138">
        <v>43070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85</v>
      </c>
      <c r="B242" s="130">
        <v>42818</v>
      </c>
      <c r="C242" s="130"/>
      <c r="D242" s="131" t="s">
        <v>662</v>
      </c>
      <c r="E242" s="132" t="s">
        <v>546</v>
      </c>
      <c r="F242" s="133">
        <v>850</v>
      </c>
      <c r="G242" s="132"/>
      <c r="H242" s="132">
        <v>1042.5</v>
      </c>
      <c r="I242" s="134">
        <v>1023</v>
      </c>
      <c r="J242" s="135" t="s">
        <v>690</v>
      </c>
      <c r="K242" s="136">
        <v>192.5</v>
      </c>
      <c r="L242" s="137">
        <v>0.22647058823529401</v>
      </c>
      <c r="M242" s="132" t="s">
        <v>548</v>
      </c>
      <c r="N242" s="138">
        <v>42830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86</v>
      </c>
      <c r="B243" s="130">
        <v>42830</v>
      </c>
      <c r="C243" s="130"/>
      <c r="D243" s="131" t="s">
        <v>466</v>
      </c>
      <c r="E243" s="132" t="s">
        <v>546</v>
      </c>
      <c r="F243" s="133">
        <v>785</v>
      </c>
      <c r="G243" s="132"/>
      <c r="H243" s="132">
        <v>930</v>
      </c>
      <c r="I243" s="134">
        <v>920</v>
      </c>
      <c r="J243" s="135" t="s">
        <v>691</v>
      </c>
      <c r="K243" s="136">
        <f>H243-F243</f>
        <v>145</v>
      </c>
      <c r="L243" s="137">
        <f>K243/F243</f>
        <v>0.18471337579617833</v>
      </c>
      <c r="M243" s="132" t="s">
        <v>548</v>
      </c>
      <c r="N243" s="138">
        <v>42976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39">
        <v>87</v>
      </c>
      <c r="B244" s="140">
        <v>42831</v>
      </c>
      <c r="C244" s="140"/>
      <c r="D244" s="141" t="s">
        <v>692</v>
      </c>
      <c r="E244" s="142" t="s">
        <v>546</v>
      </c>
      <c r="F244" s="143">
        <v>40</v>
      </c>
      <c r="G244" s="143"/>
      <c r="H244" s="144">
        <v>13.1</v>
      </c>
      <c r="I244" s="144">
        <v>60</v>
      </c>
      <c r="J244" s="145" t="s">
        <v>693</v>
      </c>
      <c r="K244" s="146">
        <v>-26.9</v>
      </c>
      <c r="L244" s="147">
        <v>-0.67249999999999999</v>
      </c>
      <c r="M244" s="143" t="s">
        <v>558</v>
      </c>
      <c r="N244" s="140">
        <v>43138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88</v>
      </c>
      <c r="B245" s="130">
        <v>42837</v>
      </c>
      <c r="C245" s="130"/>
      <c r="D245" s="131" t="s">
        <v>100</v>
      </c>
      <c r="E245" s="132" t="s">
        <v>546</v>
      </c>
      <c r="F245" s="133">
        <v>289.5</v>
      </c>
      <c r="G245" s="132"/>
      <c r="H245" s="132">
        <v>354</v>
      </c>
      <c r="I245" s="134">
        <v>360</v>
      </c>
      <c r="J245" s="135" t="s">
        <v>694</v>
      </c>
      <c r="K245" s="136">
        <f t="shared" ref="K245:K253" si="129">H245-F245</f>
        <v>64.5</v>
      </c>
      <c r="L245" s="137">
        <f t="shared" ref="L245:L253" si="130">K245/F245</f>
        <v>0.22279792746113988</v>
      </c>
      <c r="M245" s="132" t="s">
        <v>548</v>
      </c>
      <c r="N245" s="138">
        <v>43040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9">
        <v>89</v>
      </c>
      <c r="B246" s="130">
        <v>42845</v>
      </c>
      <c r="C246" s="130"/>
      <c r="D246" s="131" t="s">
        <v>414</v>
      </c>
      <c r="E246" s="132" t="s">
        <v>546</v>
      </c>
      <c r="F246" s="133">
        <v>700</v>
      </c>
      <c r="G246" s="132"/>
      <c r="H246" s="132">
        <v>840</v>
      </c>
      <c r="I246" s="134">
        <v>840</v>
      </c>
      <c r="J246" s="135" t="s">
        <v>695</v>
      </c>
      <c r="K246" s="136">
        <f t="shared" si="129"/>
        <v>140</v>
      </c>
      <c r="L246" s="137">
        <f t="shared" si="130"/>
        <v>0.2</v>
      </c>
      <c r="M246" s="132" t="s">
        <v>548</v>
      </c>
      <c r="N246" s="138">
        <v>42893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90</v>
      </c>
      <c r="B247" s="130">
        <v>42887</v>
      </c>
      <c r="C247" s="130"/>
      <c r="D247" s="131" t="s">
        <v>696</v>
      </c>
      <c r="E247" s="132" t="s">
        <v>546</v>
      </c>
      <c r="F247" s="133">
        <v>130</v>
      </c>
      <c r="G247" s="132"/>
      <c r="H247" s="132">
        <v>144.25</v>
      </c>
      <c r="I247" s="134">
        <v>170</v>
      </c>
      <c r="J247" s="135" t="s">
        <v>697</v>
      </c>
      <c r="K247" s="136">
        <f t="shared" si="129"/>
        <v>14.25</v>
      </c>
      <c r="L247" s="137">
        <f t="shared" si="130"/>
        <v>0.10961538461538461</v>
      </c>
      <c r="M247" s="132" t="s">
        <v>548</v>
      </c>
      <c r="N247" s="138">
        <v>43675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91</v>
      </c>
      <c r="B248" s="130">
        <v>42901</v>
      </c>
      <c r="C248" s="130"/>
      <c r="D248" s="131" t="s">
        <v>698</v>
      </c>
      <c r="E248" s="132" t="s">
        <v>546</v>
      </c>
      <c r="F248" s="133">
        <v>214.5</v>
      </c>
      <c r="G248" s="132"/>
      <c r="H248" s="132">
        <v>262</v>
      </c>
      <c r="I248" s="134">
        <v>262</v>
      </c>
      <c r="J248" s="135" t="s">
        <v>567</v>
      </c>
      <c r="K248" s="136">
        <f t="shared" si="129"/>
        <v>47.5</v>
      </c>
      <c r="L248" s="137">
        <f t="shared" si="130"/>
        <v>0.22144522144522144</v>
      </c>
      <c r="M248" s="132" t="s">
        <v>548</v>
      </c>
      <c r="N248" s="138">
        <v>42977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92</v>
      </c>
      <c r="B249" s="161">
        <v>42933</v>
      </c>
      <c r="C249" s="161"/>
      <c r="D249" s="162" t="s">
        <v>699</v>
      </c>
      <c r="E249" s="163" t="s">
        <v>546</v>
      </c>
      <c r="F249" s="164">
        <v>370</v>
      </c>
      <c r="G249" s="163"/>
      <c r="H249" s="163">
        <v>447.5</v>
      </c>
      <c r="I249" s="165">
        <v>450</v>
      </c>
      <c r="J249" s="166" t="s">
        <v>632</v>
      </c>
      <c r="K249" s="136">
        <f t="shared" si="129"/>
        <v>77.5</v>
      </c>
      <c r="L249" s="167">
        <f t="shared" si="130"/>
        <v>0.20945945945945946</v>
      </c>
      <c r="M249" s="163" t="s">
        <v>548</v>
      </c>
      <c r="N249" s="168">
        <v>43035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93</v>
      </c>
      <c r="B250" s="161">
        <v>42943</v>
      </c>
      <c r="C250" s="161"/>
      <c r="D250" s="162" t="s">
        <v>203</v>
      </c>
      <c r="E250" s="163" t="s">
        <v>546</v>
      </c>
      <c r="F250" s="164">
        <v>657.5</v>
      </c>
      <c r="G250" s="163"/>
      <c r="H250" s="163">
        <v>825</v>
      </c>
      <c r="I250" s="165">
        <v>820</v>
      </c>
      <c r="J250" s="166" t="s">
        <v>632</v>
      </c>
      <c r="K250" s="136">
        <f t="shared" si="129"/>
        <v>167.5</v>
      </c>
      <c r="L250" s="167">
        <f t="shared" si="130"/>
        <v>0.25475285171102663</v>
      </c>
      <c r="M250" s="163" t="s">
        <v>548</v>
      </c>
      <c r="N250" s="168">
        <v>43090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94</v>
      </c>
      <c r="B251" s="130">
        <v>42964</v>
      </c>
      <c r="C251" s="130"/>
      <c r="D251" s="131" t="s">
        <v>375</v>
      </c>
      <c r="E251" s="132" t="s">
        <v>546</v>
      </c>
      <c r="F251" s="133">
        <v>605</v>
      </c>
      <c r="G251" s="132"/>
      <c r="H251" s="132">
        <v>750</v>
      </c>
      <c r="I251" s="134">
        <v>750</v>
      </c>
      <c r="J251" s="135" t="s">
        <v>691</v>
      </c>
      <c r="K251" s="136">
        <f t="shared" si="129"/>
        <v>145</v>
      </c>
      <c r="L251" s="137">
        <f t="shared" si="130"/>
        <v>0.23966942148760331</v>
      </c>
      <c r="M251" s="132" t="s">
        <v>548</v>
      </c>
      <c r="N251" s="138">
        <v>43027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39">
        <v>95</v>
      </c>
      <c r="B252" s="140">
        <v>42979</v>
      </c>
      <c r="C252" s="140"/>
      <c r="D252" s="148" t="s">
        <v>700</v>
      </c>
      <c r="E252" s="143" t="s">
        <v>546</v>
      </c>
      <c r="F252" s="143">
        <v>255</v>
      </c>
      <c r="G252" s="144"/>
      <c r="H252" s="144">
        <v>217.25</v>
      </c>
      <c r="I252" s="144">
        <v>320</v>
      </c>
      <c r="J252" s="145" t="s">
        <v>701</v>
      </c>
      <c r="K252" s="146">
        <f t="shared" si="129"/>
        <v>-37.75</v>
      </c>
      <c r="L252" s="149">
        <f t="shared" si="130"/>
        <v>-0.14803921568627451</v>
      </c>
      <c r="M252" s="143" t="s">
        <v>558</v>
      </c>
      <c r="N252" s="140">
        <v>43661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29">
        <v>96</v>
      </c>
      <c r="B253" s="130">
        <v>42997</v>
      </c>
      <c r="C253" s="130"/>
      <c r="D253" s="131" t="s">
        <v>702</v>
      </c>
      <c r="E253" s="132" t="s">
        <v>546</v>
      </c>
      <c r="F253" s="133">
        <v>215</v>
      </c>
      <c r="G253" s="132"/>
      <c r="H253" s="132">
        <v>258</v>
      </c>
      <c r="I253" s="134">
        <v>258</v>
      </c>
      <c r="J253" s="135" t="s">
        <v>632</v>
      </c>
      <c r="K253" s="136">
        <f t="shared" si="129"/>
        <v>43</v>
      </c>
      <c r="L253" s="137">
        <f t="shared" si="130"/>
        <v>0.2</v>
      </c>
      <c r="M253" s="132" t="s">
        <v>548</v>
      </c>
      <c r="N253" s="138">
        <v>43040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29">
        <v>97</v>
      </c>
      <c r="B254" s="130">
        <v>42997</v>
      </c>
      <c r="C254" s="130"/>
      <c r="D254" s="131" t="s">
        <v>702</v>
      </c>
      <c r="E254" s="132" t="s">
        <v>546</v>
      </c>
      <c r="F254" s="133">
        <v>215</v>
      </c>
      <c r="G254" s="132"/>
      <c r="H254" s="132">
        <v>258</v>
      </c>
      <c r="I254" s="134">
        <v>258</v>
      </c>
      <c r="J254" s="166" t="s">
        <v>632</v>
      </c>
      <c r="K254" s="136">
        <v>43</v>
      </c>
      <c r="L254" s="137">
        <v>0.2</v>
      </c>
      <c r="M254" s="132" t="s">
        <v>548</v>
      </c>
      <c r="N254" s="138">
        <v>43040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98</v>
      </c>
      <c r="B255" s="161">
        <v>42998</v>
      </c>
      <c r="C255" s="161"/>
      <c r="D255" s="162" t="s">
        <v>703</v>
      </c>
      <c r="E255" s="163" t="s">
        <v>546</v>
      </c>
      <c r="F255" s="133">
        <v>75</v>
      </c>
      <c r="G255" s="163"/>
      <c r="H255" s="163">
        <v>90</v>
      </c>
      <c r="I255" s="165">
        <v>90</v>
      </c>
      <c r="J255" s="135" t="s">
        <v>704</v>
      </c>
      <c r="K255" s="136">
        <f t="shared" ref="K255:K260" si="131">H255-F255</f>
        <v>15</v>
      </c>
      <c r="L255" s="137">
        <f t="shared" ref="L255:L260" si="132">K255/F255</f>
        <v>0.2</v>
      </c>
      <c r="M255" s="132" t="s">
        <v>548</v>
      </c>
      <c r="N255" s="138">
        <v>43019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99</v>
      </c>
      <c r="B256" s="161">
        <v>43011</v>
      </c>
      <c r="C256" s="161"/>
      <c r="D256" s="162" t="s">
        <v>705</v>
      </c>
      <c r="E256" s="163" t="s">
        <v>546</v>
      </c>
      <c r="F256" s="164">
        <v>315</v>
      </c>
      <c r="G256" s="163"/>
      <c r="H256" s="163">
        <v>392</v>
      </c>
      <c r="I256" s="165">
        <v>384</v>
      </c>
      <c r="J256" s="166" t="s">
        <v>706</v>
      </c>
      <c r="K256" s="136">
        <f t="shared" si="131"/>
        <v>77</v>
      </c>
      <c r="L256" s="167">
        <f t="shared" si="132"/>
        <v>0.24444444444444444</v>
      </c>
      <c r="M256" s="163" t="s">
        <v>548</v>
      </c>
      <c r="N256" s="168">
        <v>43017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100</v>
      </c>
      <c r="B257" s="161">
        <v>43013</v>
      </c>
      <c r="C257" s="161"/>
      <c r="D257" s="162" t="s">
        <v>444</v>
      </c>
      <c r="E257" s="163" t="s">
        <v>546</v>
      </c>
      <c r="F257" s="164">
        <v>145</v>
      </c>
      <c r="G257" s="163"/>
      <c r="H257" s="163">
        <v>179</v>
      </c>
      <c r="I257" s="165">
        <v>180</v>
      </c>
      <c r="J257" s="166" t="s">
        <v>707</v>
      </c>
      <c r="K257" s="136">
        <f t="shared" si="131"/>
        <v>34</v>
      </c>
      <c r="L257" s="167">
        <f t="shared" si="132"/>
        <v>0.23448275862068965</v>
      </c>
      <c r="M257" s="163" t="s">
        <v>548</v>
      </c>
      <c r="N257" s="168">
        <v>43025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101</v>
      </c>
      <c r="B258" s="161">
        <v>43014</v>
      </c>
      <c r="C258" s="161"/>
      <c r="D258" s="162" t="s">
        <v>350</v>
      </c>
      <c r="E258" s="163" t="s">
        <v>546</v>
      </c>
      <c r="F258" s="164">
        <v>256</v>
      </c>
      <c r="G258" s="163"/>
      <c r="H258" s="163">
        <v>323</v>
      </c>
      <c r="I258" s="165">
        <v>320</v>
      </c>
      <c r="J258" s="166" t="s">
        <v>632</v>
      </c>
      <c r="K258" s="136">
        <f t="shared" si="131"/>
        <v>67</v>
      </c>
      <c r="L258" s="167">
        <f t="shared" si="132"/>
        <v>0.26171875</v>
      </c>
      <c r="M258" s="163" t="s">
        <v>548</v>
      </c>
      <c r="N258" s="168">
        <v>43067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102</v>
      </c>
      <c r="B259" s="161">
        <v>43017</v>
      </c>
      <c r="C259" s="161"/>
      <c r="D259" s="162" t="s">
        <v>364</v>
      </c>
      <c r="E259" s="163" t="s">
        <v>546</v>
      </c>
      <c r="F259" s="164">
        <v>137.5</v>
      </c>
      <c r="G259" s="163"/>
      <c r="H259" s="163">
        <v>184</v>
      </c>
      <c r="I259" s="165">
        <v>183</v>
      </c>
      <c r="J259" s="166" t="s">
        <v>708</v>
      </c>
      <c r="K259" s="136">
        <f t="shared" si="131"/>
        <v>46.5</v>
      </c>
      <c r="L259" s="167">
        <f t="shared" si="132"/>
        <v>0.33818181818181819</v>
      </c>
      <c r="M259" s="163" t="s">
        <v>548</v>
      </c>
      <c r="N259" s="168">
        <v>43108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103</v>
      </c>
      <c r="B260" s="161">
        <v>43018</v>
      </c>
      <c r="C260" s="161"/>
      <c r="D260" s="162" t="s">
        <v>709</v>
      </c>
      <c r="E260" s="163" t="s">
        <v>546</v>
      </c>
      <c r="F260" s="164">
        <v>125.5</v>
      </c>
      <c r="G260" s="163"/>
      <c r="H260" s="163">
        <v>158</v>
      </c>
      <c r="I260" s="165">
        <v>155</v>
      </c>
      <c r="J260" s="166" t="s">
        <v>710</v>
      </c>
      <c r="K260" s="136">
        <f t="shared" si="131"/>
        <v>32.5</v>
      </c>
      <c r="L260" s="167">
        <f t="shared" si="132"/>
        <v>0.25896414342629481</v>
      </c>
      <c r="M260" s="163" t="s">
        <v>548</v>
      </c>
      <c r="N260" s="168">
        <v>43067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104</v>
      </c>
      <c r="B261" s="161">
        <v>43018</v>
      </c>
      <c r="C261" s="161"/>
      <c r="D261" s="162" t="s">
        <v>711</v>
      </c>
      <c r="E261" s="163" t="s">
        <v>546</v>
      </c>
      <c r="F261" s="164">
        <v>895</v>
      </c>
      <c r="G261" s="163"/>
      <c r="H261" s="163">
        <v>1122.5</v>
      </c>
      <c r="I261" s="165">
        <v>1078</v>
      </c>
      <c r="J261" s="166" t="s">
        <v>712</v>
      </c>
      <c r="K261" s="136">
        <v>227.5</v>
      </c>
      <c r="L261" s="167">
        <v>0.25418994413407803</v>
      </c>
      <c r="M261" s="163" t="s">
        <v>548</v>
      </c>
      <c r="N261" s="168">
        <v>43117</v>
      </c>
      <c r="O261" s="54"/>
      <c r="P261" s="54"/>
      <c r="Q261" s="198"/>
      <c r="R261" s="54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105</v>
      </c>
      <c r="B262" s="161">
        <v>43020</v>
      </c>
      <c r="C262" s="161"/>
      <c r="D262" s="162" t="s">
        <v>359</v>
      </c>
      <c r="E262" s="163" t="s">
        <v>546</v>
      </c>
      <c r="F262" s="164">
        <v>525</v>
      </c>
      <c r="G262" s="163"/>
      <c r="H262" s="163">
        <v>629</v>
      </c>
      <c r="I262" s="165">
        <v>629</v>
      </c>
      <c r="J262" s="166" t="s">
        <v>632</v>
      </c>
      <c r="K262" s="136">
        <v>104</v>
      </c>
      <c r="L262" s="167">
        <v>0.19809523809523799</v>
      </c>
      <c r="M262" s="163" t="s">
        <v>548</v>
      </c>
      <c r="N262" s="168">
        <v>43119</v>
      </c>
      <c r="O262" s="54"/>
      <c r="P262" s="54"/>
      <c r="Q262" s="198"/>
      <c r="R262" s="54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106</v>
      </c>
      <c r="B263" s="161">
        <v>43046</v>
      </c>
      <c r="C263" s="161"/>
      <c r="D263" s="162" t="s">
        <v>392</v>
      </c>
      <c r="E263" s="163" t="s">
        <v>546</v>
      </c>
      <c r="F263" s="164">
        <v>740</v>
      </c>
      <c r="G263" s="163"/>
      <c r="H263" s="163">
        <v>892.5</v>
      </c>
      <c r="I263" s="165">
        <v>900</v>
      </c>
      <c r="J263" s="166" t="s">
        <v>713</v>
      </c>
      <c r="K263" s="136">
        <f>H263-F263</f>
        <v>152.5</v>
      </c>
      <c r="L263" s="167">
        <f>K263/F263</f>
        <v>0.20608108108108109</v>
      </c>
      <c r="M263" s="163" t="s">
        <v>548</v>
      </c>
      <c r="N263" s="168">
        <v>43052</v>
      </c>
      <c r="O263" s="54"/>
      <c r="P263" s="54"/>
      <c r="Q263" s="198"/>
      <c r="R263" s="54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29">
        <v>107</v>
      </c>
      <c r="B264" s="130">
        <v>43073</v>
      </c>
      <c r="C264" s="130"/>
      <c r="D264" s="131" t="s">
        <v>714</v>
      </c>
      <c r="E264" s="132" t="s">
        <v>546</v>
      </c>
      <c r="F264" s="133">
        <v>118.5</v>
      </c>
      <c r="G264" s="132"/>
      <c r="H264" s="132">
        <v>143.5</v>
      </c>
      <c r="I264" s="134">
        <v>145</v>
      </c>
      <c r="J264" s="135" t="s">
        <v>715</v>
      </c>
      <c r="K264" s="136">
        <f>H264-F264</f>
        <v>25</v>
      </c>
      <c r="L264" s="137">
        <f>K264/F264</f>
        <v>0.2109704641350211</v>
      </c>
      <c r="M264" s="132" t="s">
        <v>548</v>
      </c>
      <c r="N264" s="138">
        <v>43097</v>
      </c>
      <c r="O264" s="54"/>
      <c r="P264" s="54"/>
      <c r="Q264" s="198"/>
      <c r="R264" s="54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39">
        <v>108</v>
      </c>
      <c r="B265" s="140">
        <v>43090</v>
      </c>
      <c r="C265" s="140"/>
      <c r="D265" s="141" t="s">
        <v>419</v>
      </c>
      <c r="E265" s="142" t="s">
        <v>546</v>
      </c>
      <c r="F265" s="143">
        <v>715</v>
      </c>
      <c r="G265" s="143"/>
      <c r="H265" s="144">
        <v>500</v>
      </c>
      <c r="I265" s="144">
        <v>872</v>
      </c>
      <c r="J265" s="145" t="s">
        <v>716</v>
      </c>
      <c r="K265" s="146">
        <f>H265-F265</f>
        <v>-215</v>
      </c>
      <c r="L265" s="147">
        <f>K265/F265</f>
        <v>-0.30069930069930068</v>
      </c>
      <c r="M265" s="143" t="s">
        <v>558</v>
      </c>
      <c r="N265" s="140">
        <v>43670</v>
      </c>
      <c r="O265" s="54"/>
      <c r="P265" s="54"/>
      <c r="Q265" s="198"/>
      <c r="R265" s="54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29">
        <v>109</v>
      </c>
      <c r="B266" s="130">
        <v>43098</v>
      </c>
      <c r="C266" s="130"/>
      <c r="D266" s="131" t="s">
        <v>705</v>
      </c>
      <c r="E266" s="132" t="s">
        <v>546</v>
      </c>
      <c r="F266" s="133">
        <v>435</v>
      </c>
      <c r="G266" s="132"/>
      <c r="H266" s="132">
        <v>542.5</v>
      </c>
      <c r="I266" s="134">
        <v>539</v>
      </c>
      <c r="J266" s="135" t="s">
        <v>632</v>
      </c>
      <c r="K266" s="136">
        <v>107.5</v>
      </c>
      <c r="L266" s="137">
        <v>0.247126436781609</v>
      </c>
      <c r="M266" s="132" t="s">
        <v>548</v>
      </c>
      <c r="N266" s="138">
        <v>43206</v>
      </c>
      <c r="O266" s="54"/>
      <c r="P266" s="54"/>
      <c r="Q266" s="198"/>
      <c r="R266" s="54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29">
        <v>110</v>
      </c>
      <c r="B267" s="130">
        <v>43098</v>
      </c>
      <c r="C267" s="130"/>
      <c r="D267" s="131" t="s">
        <v>518</v>
      </c>
      <c r="E267" s="132" t="s">
        <v>546</v>
      </c>
      <c r="F267" s="133">
        <v>885</v>
      </c>
      <c r="G267" s="132"/>
      <c r="H267" s="132">
        <v>1090</v>
      </c>
      <c r="I267" s="134">
        <v>1084</v>
      </c>
      <c r="J267" s="135" t="s">
        <v>632</v>
      </c>
      <c r="K267" s="136">
        <v>205</v>
      </c>
      <c r="L267" s="137">
        <v>0.23163841807909599</v>
      </c>
      <c r="M267" s="132" t="s">
        <v>548</v>
      </c>
      <c r="N267" s="138">
        <v>43213</v>
      </c>
      <c r="O267" s="54"/>
      <c r="P267" s="54"/>
      <c r="Q267" s="198"/>
      <c r="R267" s="54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9">
        <v>111</v>
      </c>
      <c r="B268" s="170">
        <v>43192</v>
      </c>
      <c r="C268" s="170"/>
      <c r="D268" s="148" t="s">
        <v>717</v>
      </c>
      <c r="E268" s="143" t="s">
        <v>546</v>
      </c>
      <c r="F268" s="171">
        <v>478.5</v>
      </c>
      <c r="G268" s="143"/>
      <c r="H268" s="143">
        <v>442</v>
      </c>
      <c r="I268" s="144">
        <v>613</v>
      </c>
      <c r="J268" s="145" t="s">
        <v>718</v>
      </c>
      <c r="K268" s="146">
        <f>H268-F268</f>
        <v>-36.5</v>
      </c>
      <c r="L268" s="147">
        <f>K268/F268</f>
        <v>-7.6280041797283177E-2</v>
      </c>
      <c r="M268" s="143" t="s">
        <v>558</v>
      </c>
      <c r="N268" s="140">
        <v>43762</v>
      </c>
      <c r="O268" s="54"/>
      <c r="P268" s="54"/>
      <c r="Q268" s="198"/>
      <c r="R268" s="54"/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39">
        <v>112</v>
      </c>
      <c r="B269" s="140">
        <v>43194</v>
      </c>
      <c r="C269" s="140"/>
      <c r="D269" s="141" t="s">
        <v>719</v>
      </c>
      <c r="E269" s="142" t="s">
        <v>546</v>
      </c>
      <c r="F269" s="143">
        <f>141.5-7.3</f>
        <v>134.19999999999999</v>
      </c>
      <c r="G269" s="143"/>
      <c r="H269" s="144">
        <v>77</v>
      </c>
      <c r="I269" s="144">
        <v>180</v>
      </c>
      <c r="J269" s="145" t="s">
        <v>720</v>
      </c>
      <c r="K269" s="146">
        <f>H269-F269</f>
        <v>-57.199999999999989</v>
      </c>
      <c r="L269" s="147">
        <f>K269/F269</f>
        <v>-0.42622950819672129</v>
      </c>
      <c r="M269" s="143" t="s">
        <v>558</v>
      </c>
      <c r="N269" s="140">
        <v>43522</v>
      </c>
      <c r="O269" s="54"/>
      <c r="P269" s="54"/>
      <c r="Q269" s="198"/>
      <c r="R269" s="54"/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39">
        <v>113</v>
      </c>
      <c r="B270" s="140">
        <v>43209</v>
      </c>
      <c r="C270" s="140"/>
      <c r="D270" s="141" t="s">
        <v>721</v>
      </c>
      <c r="E270" s="142" t="s">
        <v>546</v>
      </c>
      <c r="F270" s="143">
        <v>430</v>
      </c>
      <c r="G270" s="143"/>
      <c r="H270" s="144">
        <v>220</v>
      </c>
      <c r="I270" s="144">
        <v>537</v>
      </c>
      <c r="J270" s="145" t="s">
        <v>722</v>
      </c>
      <c r="K270" s="146">
        <f>H270-F270</f>
        <v>-210</v>
      </c>
      <c r="L270" s="147">
        <f>K270/F270</f>
        <v>-0.48837209302325579</v>
      </c>
      <c r="M270" s="143" t="s">
        <v>558</v>
      </c>
      <c r="N270" s="140">
        <v>43252</v>
      </c>
      <c r="O270" s="54"/>
      <c r="P270" s="54"/>
      <c r="Q270" s="198"/>
      <c r="R270" s="54"/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114</v>
      </c>
      <c r="B271" s="161">
        <v>43220</v>
      </c>
      <c r="C271" s="161"/>
      <c r="D271" s="162" t="s">
        <v>723</v>
      </c>
      <c r="E271" s="163" t="s">
        <v>546</v>
      </c>
      <c r="F271" s="163">
        <v>153.5</v>
      </c>
      <c r="G271" s="163"/>
      <c r="H271" s="163">
        <v>196</v>
      </c>
      <c r="I271" s="165">
        <v>196</v>
      </c>
      <c r="J271" s="135" t="s">
        <v>724</v>
      </c>
      <c r="K271" s="136">
        <f>H271-F271</f>
        <v>42.5</v>
      </c>
      <c r="L271" s="137">
        <f>K271/F271</f>
        <v>0.27687296416938112</v>
      </c>
      <c r="M271" s="132" t="s">
        <v>548</v>
      </c>
      <c r="N271" s="138">
        <v>43605</v>
      </c>
      <c r="O271" s="54"/>
      <c r="P271" s="54"/>
      <c r="Q271" s="198"/>
      <c r="R271" s="54"/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39">
        <v>115</v>
      </c>
      <c r="B272" s="140">
        <v>43306</v>
      </c>
      <c r="C272" s="140"/>
      <c r="D272" s="141" t="s">
        <v>692</v>
      </c>
      <c r="E272" s="142" t="s">
        <v>546</v>
      </c>
      <c r="F272" s="143">
        <v>27.5</v>
      </c>
      <c r="G272" s="143"/>
      <c r="H272" s="144">
        <v>13.1</v>
      </c>
      <c r="I272" s="144">
        <v>60</v>
      </c>
      <c r="J272" s="145" t="s">
        <v>725</v>
      </c>
      <c r="K272" s="146">
        <v>-14.4</v>
      </c>
      <c r="L272" s="147">
        <v>-0.52363636363636401</v>
      </c>
      <c r="M272" s="143" t="s">
        <v>558</v>
      </c>
      <c r="N272" s="140">
        <v>43138</v>
      </c>
      <c r="O272" s="54"/>
      <c r="P272" s="54"/>
      <c r="Q272" s="198"/>
      <c r="R272" s="54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9">
        <v>116</v>
      </c>
      <c r="B273" s="170">
        <v>43318</v>
      </c>
      <c r="C273" s="170"/>
      <c r="D273" s="148" t="s">
        <v>726</v>
      </c>
      <c r="E273" s="143" t="s">
        <v>546</v>
      </c>
      <c r="F273" s="143">
        <v>148.5</v>
      </c>
      <c r="G273" s="143"/>
      <c r="H273" s="143">
        <v>102</v>
      </c>
      <c r="I273" s="144">
        <v>182</v>
      </c>
      <c r="J273" s="145" t="s">
        <v>727</v>
      </c>
      <c r="K273" s="146">
        <f>H273-F273</f>
        <v>-46.5</v>
      </c>
      <c r="L273" s="147">
        <f>K273/F273</f>
        <v>-0.31313131313131315</v>
      </c>
      <c r="M273" s="143" t="s">
        <v>558</v>
      </c>
      <c r="N273" s="140">
        <v>43661</v>
      </c>
      <c r="O273" s="54"/>
      <c r="P273" s="54"/>
      <c r="Q273" s="198"/>
      <c r="R273" s="54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29">
        <v>117</v>
      </c>
      <c r="B274" s="130">
        <v>43335</v>
      </c>
      <c r="C274" s="130"/>
      <c r="D274" s="131" t="s">
        <v>728</v>
      </c>
      <c r="E274" s="132" t="s">
        <v>546</v>
      </c>
      <c r="F274" s="163">
        <v>285</v>
      </c>
      <c r="G274" s="132"/>
      <c r="H274" s="132">
        <v>355</v>
      </c>
      <c r="I274" s="134">
        <v>364</v>
      </c>
      <c r="J274" s="135" t="s">
        <v>729</v>
      </c>
      <c r="K274" s="136">
        <v>70</v>
      </c>
      <c r="L274" s="137">
        <v>0.24561403508771901</v>
      </c>
      <c r="M274" s="132" t="s">
        <v>548</v>
      </c>
      <c r="N274" s="138">
        <v>43455</v>
      </c>
      <c r="O274" s="54"/>
      <c r="P274" s="54"/>
      <c r="Q274" s="198"/>
      <c r="R274" s="54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29">
        <v>118</v>
      </c>
      <c r="B275" s="130">
        <v>43341</v>
      </c>
      <c r="C275" s="130"/>
      <c r="D275" s="131" t="s">
        <v>384</v>
      </c>
      <c r="E275" s="132" t="s">
        <v>546</v>
      </c>
      <c r="F275" s="163">
        <v>525</v>
      </c>
      <c r="G275" s="132"/>
      <c r="H275" s="132">
        <v>585</v>
      </c>
      <c r="I275" s="134">
        <v>635</v>
      </c>
      <c r="J275" s="135" t="s">
        <v>730</v>
      </c>
      <c r="K275" s="136">
        <f t="shared" ref="K275:K306" si="133">H275-F275</f>
        <v>60</v>
      </c>
      <c r="L275" s="137">
        <f t="shared" ref="L275:L306" si="134">K275/F275</f>
        <v>0.11428571428571428</v>
      </c>
      <c r="M275" s="132" t="s">
        <v>548</v>
      </c>
      <c r="N275" s="138">
        <v>43662</v>
      </c>
      <c r="O275" s="54"/>
      <c r="P275" s="54"/>
      <c r="Q275" s="198"/>
      <c r="R275" s="54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29">
        <v>119</v>
      </c>
      <c r="B276" s="130">
        <v>43395</v>
      </c>
      <c r="C276" s="130"/>
      <c r="D276" s="131" t="s">
        <v>375</v>
      </c>
      <c r="E276" s="132" t="s">
        <v>546</v>
      </c>
      <c r="F276" s="163">
        <v>475</v>
      </c>
      <c r="G276" s="132"/>
      <c r="H276" s="132">
        <v>574</v>
      </c>
      <c r="I276" s="134">
        <v>570</v>
      </c>
      <c r="J276" s="135" t="s">
        <v>632</v>
      </c>
      <c r="K276" s="136">
        <f t="shared" si="133"/>
        <v>99</v>
      </c>
      <c r="L276" s="137">
        <f t="shared" si="134"/>
        <v>0.20842105263157895</v>
      </c>
      <c r="M276" s="132" t="s">
        <v>548</v>
      </c>
      <c r="N276" s="138">
        <v>43403</v>
      </c>
      <c r="O276" s="54"/>
      <c r="P276" s="54"/>
      <c r="Q276" s="198"/>
      <c r="R276" s="54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120</v>
      </c>
      <c r="B277" s="161">
        <v>43397</v>
      </c>
      <c r="C277" s="161"/>
      <c r="D277" s="162" t="s">
        <v>731</v>
      </c>
      <c r="E277" s="163" t="s">
        <v>546</v>
      </c>
      <c r="F277" s="163">
        <v>707.5</v>
      </c>
      <c r="G277" s="163"/>
      <c r="H277" s="163">
        <v>872</v>
      </c>
      <c r="I277" s="165">
        <v>872</v>
      </c>
      <c r="J277" s="166" t="s">
        <v>632</v>
      </c>
      <c r="K277" s="136">
        <f t="shared" si="133"/>
        <v>164.5</v>
      </c>
      <c r="L277" s="167">
        <f t="shared" si="134"/>
        <v>0.23250883392226149</v>
      </c>
      <c r="M277" s="163" t="s">
        <v>548</v>
      </c>
      <c r="N277" s="168">
        <v>43482</v>
      </c>
      <c r="O277" s="54"/>
      <c r="P277" s="54"/>
      <c r="Q277" s="198"/>
      <c r="R277" s="54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121</v>
      </c>
      <c r="B278" s="161">
        <v>43398</v>
      </c>
      <c r="C278" s="161"/>
      <c r="D278" s="162" t="s">
        <v>732</v>
      </c>
      <c r="E278" s="163" t="s">
        <v>546</v>
      </c>
      <c r="F278" s="163">
        <v>162</v>
      </c>
      <c r="G278" s="163"/>
      <c r="H278" s="163">
        <v>204</v>
      </c>
      <c r="I278" s="165">
        <v>209</v>
      </c>
      <c r="J278" s="166" t="s">
        <v>733</v>
      </c>
      <c r="K278" s="136">
        <f t="shared" si="133"/>
        <v>42</v>
      </c>
      <c r="L278" s="167">
        <f t="shared" si="134"/>
        <v>0.25925925925925924</v>
      </c>
      <c r="M278" s="163" t="s">
        <v>548</v>
      </c>
      <c r="N278" s="168">
        <v>43539</v>
      </c>
      <c r="O278" s="54"/>
      <c r="P278" s="54"/>
      <c r="Q278" s="198"/>
      <c r="R278" s="54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122</v>
      </c>
      <c r="B279" s="161">
        <v>43399</v>
      </c>
      <c r="C279" s="161"/>
      <c r="D279" s="162" t="s">
        <v>460</v>
      </c>
      <c r="E279" s="163" t="s">
        <v>546</v>
      </c>
      <c r="F279" s="163">
        <v>240</v>
      </c>
      <c r="G279" s="163"/>
      <c r="H279" s="163">
        <v>297</v>
      </c>
      <c r="I279" s="165">
        <v>297</v>
      </c>
      <c r="J279" s="166" t="s">
        <v>632</v>
      </c>
      <c r="K279" s="172">
        <f t="shared" si="133"/>
        <v>57</v>
      </c>
      <c r="L279" s="167">
        <f t="shared" si="134"/>
        <v>0.23749999999999999</v>
      </c>
      <c r="M279" s="163" t="s">
        <v>548</v>
      </c>
      <c r="N279" s="168">
        <v>43417</v>
      </c>
      <c r="O279" s="54"/>
      <c r="P279" s="54"/>
      <c r="Q279" s="198"/>
      <c r="R279" s="54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123</v>
      </c>
      <c r="B280" s="130">
        <v>43439</v>
      </c>
      <c r="C280" s="130"/>
      <c r="D280" s="131" t="s">
        <v>734</v>
      </c>
      <c r="E280" s="132" t="s">
        <v>546</v>
      </c>
      <c r="F280" s="132">
        <v>202.5</v>
      </c>
      <c r="G280" s="132"/>
      <c r="H280" s="132">
        <v>255</v>
      </c>
      <c r="I280" s="134">
        <v>252</v>
      </c>
      <c r="J280" s="135" t="s">
        <v>632</v>
      </c>
      <c r="K280" s="136">
        <f t="shared" si="133"/>
        <v>52.5</v>
      </c>
      <c r="L280" s="137">
        <f t="shared" si="134"/>
        <v>0.25925925925925924</v>
      </c>
      <c r="M280" s="132" t="s">
        <v>548</v>
      </c>
      <c r="N280" s="138">
        <v>43542</v>
      </c>
      <c r="O280" s="54"/>
      <c r="P280" s="54"/>
      <c r="Q280" s="198"/>
      <c r="R280" s="37" t="s">
        <v>1007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124</v>
      </c>
      <c r="B281" s="161">
        <v>43465</v>
      </c>
      <c r="C281" s="130"/>
      <c r="D281" s="162" t="s">
        <v>156</v>
      </c>
      <c r="E281" s="163" t="s">
        <v>546</v>
      </c>
      <c r="F281" s="163">
        <v>710</v>
      </c>
      <c r="G281" s="163"/>
      <c r="H281" s="163">
        <v>866</v>
      </c>
      <c r="I281" s="165">
        <v>866</v>
      </c>
      <c r="J281" s="166" t="s">
        <v>632</v>
      </c>
      <c r="K281" s="136">
        <f t="shared" si="133"/>
        <v>156</v>
      </c>
      <c r="L281" s="137">
        <f t="shared" si="134"/>
        <v>0.21971830985915494</v>
      </c>
      <c r="M281" s="132" t="s">
        <v>548</v>
      </c>
      <c r="N281" s="138">
        <v>43553</v>
      </c>
      <c r="O281" s="54"/>
      <c r="P281" s="54"/>
      <c r="Q281" s="198"/>
      <c r="R281" s="37" t="s">
        <v>1007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125</v>
      </c>
      <c r="B282" s="161">
        <v>43522</v>
      </c>
      <c r="C282" s="161"/>
      <c r="D282" s="162" t="s">
        <v>170</v>
      </c>
      <c r="E282" s="163" t="s">
        <v>546</v>
      </c>
      <c r="F282" s="163">
        <v>337.25</v>
      </c>
      <c r="G282" s="163"/>
      <c r="H282" s="163">
        <v>398.5</v>
      </c>
      <c r="I282" s="165">
        <v>411</v>
      </c>
      <c r="J282" s="135" t="s">
        <v>735</v>
      </c>
      <c r="K282" s="136">
        <f t="shared" si="133"/>
        <v>61.25</v>
      </c>
      <c r="L282" s="137">
        <f t="shared" si="134"/>
        <v>0.1816160118606375</v>
      </c>
      <c r="M282" s="132" t="s">
        <v>548</v>
      </c>
      <c r="N282" s="138">
        <v>43760</v>
      </c>
      <c r="O282" s="54"/>
      <c r="P282" s="54"/>
      <c r="Q282" s="198"/>
      <c r="R282" s="37" t="s">
        <v>1007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73">
        <v>126</v>
      </c>
      <c r="B283" s="174">
        <v>43559</v>
      </c>
      <c r="C283" s="174"/>
      <c r="D283" s="175" t="s">
        <v>736</v>
      </c>
      <c r="E283" s="176" t="s">
        <v>546</v>
      </c>
      <c r="F283" s="176">
        <v>130</v>
      </c>
      <c r="G283" s="176"/>
      <c r="H283" s="176">
        <v>65</v>
      </c>
      <c r="I283" s="177">
        <v>158</v>
      </c>
      <c r="J283" s="145" t="s">
        <v>737</v>
      </c>
      <c r="K283" s="146">
        <f t="shared" si="133"/>
        <v>-65</v>
      </c>
      <c r="L283" s="147">
        <f t="shared" si="134"/>
        <v>-0.5</v>
      </c>
      <c r="M283" s="143" t="s">
        <v>558</v>
      </c>
      <c r="N283" s="140">
        <v>43726</v>
      </c>
      <c r="O283" s="54"/>
      <c r="P283" s="54"/>
      <c r="Q283" s="198"/>
      <c r="R283" s="37" t="s">
        <v>1005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127</v>
      </c>
      <c r="B284" s="161">
        <v>43017</v>
      </c>
      <c r="C284" s="161"/>
      <c r="D284" s="162" t="s">
        <v>205</v>
      </c>
      <c r="E284" s="163" t="s">
        <v>546</v>
      </c>
      <c r="F284" s="163">
        <v>141.5</v>
      </c>
      <c r="G284" s="163"/>
      <c r="H284" s="163">
        <v>183.5</v>
      </c>
      <c r="I284" s="165">
        <v>210</v>
      </c>
      <c r="J284" s="135" t="s">
        <v>733</v>
      </c>
      <c r="K284" s="136">
        <f t="shared" si="133"/>
        <v>42</v>
      </c>
      <c r="L284" s="137">
        <f t="shared" si="134"/>
        <v>0.29681978798586572</v>
      </c>
      <c r="M284" s="132" t="s">
        <v>548</v>
      </c>
      <c r="N284" s="138">
        <v>43042</v>
      </c>
      <c r="O284" s="54"/>
      <c r="P284" s="54"/>
      <c r="Q284" s="198"/>
      <c r="R284" s="37" t="s">
        <v>1005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73">
        <v>128</v>
      </c>
      <c r="B285" s="174">
        <v>43074</v>
      </c>
      <c r="C285" s="174"/>
      <c r="D285" s="175" t="s">
        <v>738</v>
      </c>
      <c r="E285" s="176" t="s">
        <v>546</v>
      </c>
      <c r="F285" s="171">
        <v>172</v>
      </c>
      <c r="G285" s="176"/>
      <c r="H285" s="176">
        <v>155.25</v>
      </c>
      <c r="I285" s="177">
        <v>230</v>
      </c>
      <c r="J285" s="145" t="s">
        <v>739</v>
      </c>
      <c r="K285" s="146">
        <f t="shared" si="133"/>
        <v>-16.75</v>
      </c>
      <c r="L285" s="147">
        <f t="shared" si="134"/>
        <v>-9.7383720930232565E-2</v>
      </c>
      <c r="M285" s="143" t="s">
        <v>558</v>
      </c>
      <c r="N285" s="140">
        <v>43787</v>
      </c>
      <c r="O285" s="54"/>
      <c r="P285" s="54"/>
      <c r="Q285" s="198"/>
      <c r="R285" s="37" t="s">
        <v>1005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129</v>
      </c>
      <c r="B286" s="161">
        <v>43398</v>
      </c>
      <c r="C286" s="161"/>
      <c r="D286" s="162" t="s">
        <v>117</v>
      </c>
      <c r="E286" s="163" t="s">
        <v>546</v>
      </c>
      <c r="F286" s="163">
        <v>698.5</v>
      </c>
      <c r="G286" s="163"/>
      <c r="H286" s="163">
        <v>890</v>
      </c>
      <c r="I286" s="165">
        <v>890</v>
      </c>
      <c r="J286" s="135" t="s">
        <v>740</v>
      </c>
      <c r="K286" s="136">
        <f t="shared" si="133"/>
        <v>191.5</v>
      </c>
      <c r="L286" s="137">
        <f t="shared" si="134"/>
        <v>0.27415891195418757</v>
      </c>
      <c r="M286" s="132" t="s">
        <v>548</v>
      </c>
      <c r="N286" s="138">
        <v>44328</v>
      </c>
      <c r="O286" s="54"/>
      <c r="P286" s="54"/>
      <c r="Q286" s="198"/>
      <c r="R286" s="37" t="s">
        <v>1007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130</v>
      </c>
      <c r="B287" s="161">
        <v>42877</v>
      </c>
      <c r="C287" s="161"/>
      <c r="D287" s="162" t="s">
        <v>741</v>
      </c>
      <c r="E287" s="163" t="s">
        <v>546</v>
      </c>
      <c r="F287" s="163">
        <v>127.6</v>
      </c>
      <c r="G287" s="163"/>
      <c r="H287" s="163">
        <v>138</v>
      </c>
      <c r="I287" s="165">
        <v>190</v>
      </c>
      <c r="J287" s="135" t="s">
        <v>742</v>
      </c>
      <c r="K287" s="136">
        <f t="shared" si="133"/>
        <v>10.400000000000006</v>
      </c>
      <c r="L287" s="137">
        <f t="shared" si="134"/>
        <v>8.1504702194357417E-2</v>
      </c>
      <c r="M287" s="132" t="s">
        <v>548</v>
      </c>
      <c r="N287" s="138">
        <v>43774</v>
      </c>
      <c r="O287" s="54"/>
      <c r="P287" s="54"/>
      <c r="Q287" s="198"/>
      <c r="R287" s="37" t="s">
        <v>1005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131</v>
      </c>
      <c r="B288" s="161">
        <v>43158</v>
      </c>
      <c r="C288" s="161"/>
      <c r="D288" s="162" t="s">
        <v>743</v>
      </c>
      <c r="E288" s="163" t="s">
        <v>546</v>
      </c>
      <c r="F288" s="163">
        <v>317</v>
      </c>
      <c r="G288" s="163"/>
      <c r="H288" s="163">
        <v>382.5</v>
      </c>
      <c r="I288" s="165">
        <v>398</v>
      </c>
      <c r="J288" s="135" t="s">
        <v>744</v>
      </c>
      <c r="K288" s="136">
        <f t="shared" si="133"/>
        <v>65.5</v>
      </c>
      <c r="L288" s="137">
        <f t="shared" si="134"/>
        <v>0.20662460567823343</v>
      </c>
      <c r="M288" s="132" t="s">
        <v>548</v>
      </c>
      <c r="N288" s="138">
        <v>44238</v>
      </c>
      <c r="O288" s="54"/>
      <c r="P288" s="54"/>
      <c r="Q288" s="198"/>
      <c r="R288" s="37" t="s">
        <v>1005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73">
        <v>132</v>
      </c>
      <c r="B289" s="174">
        <v>43164</v>
      </c>
      <c r="C289" s="174"/>
      <c r="D289" s="175" t="s">
        <v>162</v>
      </c>
      <c r="E289" s="176" t="s">
        <v>546</v>
      </c>
      <c r="F289" s="171">
        <f>510-14.4</f>
        <v>495.6</v>
      </c>
      <c r="G289" s="176"/>
      <c r="H289" s="176">
        <v>350</v>
      </c>
      <c r="I289" s="177">
        <v>672</v>
      </c>
      <c r="J289" s="145" t="s">
        <v>745</v>
      </c>
      <c r="K289" s="146">
        <f t="shared" si="133"/>
        <v>-145.60000000000002</v>
      </c>
      <c r="L289" s="147">
        <f t="shared" si="134"/>
        <v>-0.29378531073446329</v>
      </c>
      <c r="M289" s="143" t="s">
        <v>558</v>
      </c>
      <c r="N289" s="140">
        <v>43887</v>
      </c>
      <c r="O289" s="54"/>
      <c r="P289" s="54"/>
      <c r="Q289" s="198"/>
      <c r="R289" s="37" t="s">
        <v>1007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73">
        <v>133</v>
      </c>
      <c r="B290" s="174">
        <v>43237</v>
      </c>
      <c r="C290" s="174"/>
      <c r="D290" s="175" t="s">
        <v>746</v>
      </c>
      <c r="E290" s="176" t="s">
        <v>546</v>
      </c>
      <c r="F290" s="171">
        <v>230.3</v>
      </c>
      <c r="G290" s="176"/>
      <c r="H290" s="176">
        <v>102.5</v>
      </c>
      <c r="I290" s="177">
        <v>348</v>
      </c>
      <c r="J290" s="145" t="s">
        <v>747</v>
      </c>
      <c r="K290" s="146">
        <f t="shared" si="133"/>
        <v>-127.80000000000001</v>
      </c>
      <c r="L290" s="147">
        <f t="shared" si="134"/>
        <v>-0.55492835432045162</v>
      </c>
      <c r="M290" s="143" t="s">
        <v>558</v>
      </c>
      <c r="N290" s="140">
        <v>43896</v>
      </c>
      <c r="O290" s="54"/>
      <c r="P290" s="54"/>
      <c r="Q290" s="198"/>
      <c r="R290" s="37" t="s">
        <v>1007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134</v>
      </c>
      <c r="B291" s="161">
        <v>43258</v>
      </c>
      <c r="C291" s="161"/>
      <c r="D291" s="162" t="s">
        <v>423</v>
      </c>
      <c r="E291" s="163" t="s">
        <v>546</v>
      </c>
      <c r="F291" s="163">
        <f>342.5-5.1</f>
        <v>337.4</v>
      </c>
      <c r="G291" s="163"/>
      <c r="H291" s="163">
        <v>412.5</v>
      </c>
      <c r="I291" s="165">
        <v>439</v>
      </c>
      <c r="J291" s="135" t="s">
        <v>748</v>
      </c>
      <c r="K291" s="136">
        <f t="shared" si="133"/>
        <v>75.100000000000023</v>
      </c>
      <c r="L291" s="137">
        <f t="shared" si="134"/>
        <v>0.22258446947243635</v>
      </c>
      <c r="M291" s="132" t="s">
        <v>548</v>
      </c>
      <c r="N291" s="138">
        <v>44230</v>
      </c>
      <c r="O291" s="54"/>
      <c r="P291" s="54"/>
      <c r="Q291" s="198"/>
      <c r="R291" s="37" t="s">
        <v>1005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54">
        <v>135</v>
      </c>
      <c r="B292" s="153">
        <v>43285</v>
      </c>
      <c r="C292" s="153"/>
      <c r="D292" s="154" t="s">
        <v>56</v>
      </c>
      <c r="E292" s="155" t="s">
        <v>546</v>
      </c>
      <c r="F292" s="155">
        <f>127.5-5.53</f>
        <v>121.97</v>
      </c>
      <c r="G292" s="156"/>
      <c r="H292" s="156">
        <v>122.5</v>
      </c>
      <c r="I292" s="156">
        <v>170</v>
      </c>
      <c r="J292" s="157" t="s">
        <v>749</v>
      </c>
      <c r="K292" s="158">
        <f t="shared" si="133"/>
        <v>0.53000000000000114</v>
      </c>
      <c r="L292" s="159">
        <f t="shared" si="134"/>
        <v>4.3453308190538747E-3</v>
      </c>
      <c r="M292" s="155" t="s">
        <v>565</v>
      </c>
      <c r="N292" s="153">
        <v>44431</v>
      </c>
      <c r="O292" s="54"/>
      <c r="P292" s="54"/>
      <c r="Q292" s="198"/>
      <c r="R292" s="37" t="s">
        <v>1007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73">
        <v>136</v>
      </c>
      <c r="B293" s="174">
        <v>43294</v>
      </c>
      <c r="C293" s="174"/>
      <c r="D293" s="175" t="s">
        <v>750</v>
      </c>
      <c r="E293" s="176" t="s">
        <v>546</v>
      </c>
      <c r="F293" s="171">
        <v>46.5</v>
      </c>
      <c r="G293" s="176"/>
      <c r="H293" s="176">
        <v>17</v>
      </c>
      <c r="I293" s="177">
        <v>59</v>
      </c>
      <c r="J293" s="145" t="s">
        <v>751</v>
      </c>
      <c r="K293" s="146">
        <f t="shared" si="133"/>
        <v>-29.5</v>
      </c>
      <c r="L293" s="147">
        <f t="shared" si="134"/>
        <v>-0.63440860215053763</v>
      </c>
      <c r="M293" s="143" t="s">
        <v>558</v>
      </c>
      <c r="N293" s="140">
        <v>43887</v>
      </c>
      <c r="O293" s="54"/>
      <c r="P293" s="54"/>
      <c r="Q293" s="198"/>
      <c r="R293" s="37" t="s">
        <v>1007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137</v>
      </c>
      <c r="B294" s="161">
        <v>43396</v>
      </c>
      <c r="C294" s="161"/>
      <c r="D294" s="162" t="s">
        <v>407</v>
      </c>
      <c r="E294" s="163" t="s">
        <v>546</v>
      </c>
      <c r="F294" s="163">
        <v>156.5</v>
      </c>
      <c r="G294" s="163"/>
      <c r="H294" s="163">
        <v>207.5</v>
      </c>
      <c r="I294" s="165">
        <v>191</v>
      </c>
      <c r="J294" s="135" t="s">
        <v>632</v>
      </c>
      <c r="K294" s="136">
        <f t="shared" si="133"/>
        <v>51</v>
      </c>
      <c r="L294" s="137">
        <f t="shared" si="134"/>
        <v>0.32587859424920129</v>
      </c>
      <c r="M294" s="132" t="s">
        <v>548</v>
      </c>
      <c r="N294" s="138">
        <v>44369</v>
      </c>
      <c r="O294" s="54"/>
      <c r="P294" s="54"/>
      <c r="Q294" s="198"/>
      <c r="R294" s="37" t="s">
        <v>1007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138</v>
      </c>
      <c r="B295" s="161">
        <v>43439</v>
      </c>
      <c r="C295" s="161"/>
      <c r="D295" s="162" t="s">
        <v>338</v>
      </c>
      <c r="E295" s="163" t="s">
        <v>546</v>
      </c>
      <c r="F295" s="163">
        <v>259.5</v>
      </c>
      <c r="G295" s="163"/>
      <c r="H295" s="163">
        <v>320</v>
      </c>
      <c r="I295" s="165">
        <v>320</v>
      </c>
      <c r="J295" s="135" t="s">
        <v>632</v>
      </c>
      <c r="K295" s="136">
        <f t="shared" si="133"/>
        <v>60.5</v>
      </c>
      <c r="L295" s="137">
        <f t="shared" si="134"/>
        <v>0.23314065510597304</v>
      </c>
      <c r="M295" s="132" t="s">
        <v>548</v>
      </c>
      <c r="N295" s="138">
        <v>44323</v>
      </c>
      <c r="O295" s="54"/>
      <c r="P295" s="54"/>
      <c r="Q295" s="198"/>
      <c r="R295" s="37" t="s">
        <v>1007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73">
        <v>139</v>
      </c>
      <c r="B296" s="174">
        <v>43439</v>
      </c>
      <c r="C296" s="174"/>
      <c r="D296" s="175" t="s">
        <v>752</v>
      </c>
      <c r="E296" s="176" t="s">
        <v>546</v>
      </c>
      <c r="F296" s="176">
        <v>715</v>
      </c>
      <c r="G296" s="176"/>
      <c r="H296" s="176">
        <v>445</v>
      </c>
      <c r="I296" s="177">
        <v>840</v>
      </c>
      <c r="J296" s="145" t="s">
        <v>753</v>
      </c>
      <c r="K296" s="146">
        <f t="shared" si="133"/>
        <v>-270</v>
      </c>
      <c r="L296" s="147">
        <f t="shared" si="134"/>
        <v>-0.3776223776223776</v>
      </c>
      <c r="M296" s="143" t="s">
        <v>558</v>
      </c>
      <c r="N296" s="140">
        <v>43800</v>
      </c>
      <c r="O296" s="54"/>
      <c r="P296" s="54"/>
      <c r="Q296" s="198"/>
      <c r="R296" s="37" t="s">
        <v>1007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140</v>
      </c>
      <c r="B297" s="161">
        <v>43469</v>
      </c>
      <c r="C297" s="161"/>
      <c r="D297" s="162" t="s">
        <v>176</v>
      </c>
      <c r="E297" s="163" t="s">
        <v>546</v>
      </c>
      <c r="F297" s="163">
        <v>875</v>
      </c>
      <c r="G297" s="163"/>
      <c r="H297" s="163">
        <v>1165</v>
      </c>
      <c r="I297" s="165">
        <v>1185</v>
      </c>
      <c r="J297" s="135" t="s">
        <v>754</v>
      </c>
      <c r="K297" s="136">
        <f t="shared" si="133"/>
        <v>290</v>
      </c>
      <c r="L297" s="137">
        <f t="shared" si="134"/>
        <v>0.33142857142857141</v>
      </c>
      <c r="M297" s="132" t="s">
        <v>548</v>
      </c>
      <c r="N297" s="138">
        <v>43847</v>
      </c>
      <c r="O297" s="54"/>
      <c r="P297" s="54"/>
      <c r="Q297" s="198"/>
      <c r="R297" s="37" t="s">
        <v>1007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141</v>
      </c>
      <c r="B298" s="161">
        <v>43559</v>
      </c>
      <c r="C298" s="161"/>
      <c r="D298" s="162" t="s">
        <v>356</v>
      </c>
      <c r="E298" s="163" t="s">
        <v>546</v>
      </c>
      <c r="F298" s="163">
        <f>387-14.63</f>
        <v>372.37</v>
      </c>
      <c r="G298" s="163"/>
      <c r="H298" s="163">
        <v>490</v>
      </c>
      <c r="I298" s="165">
        <v>490</v>
      </c>
      <c r="J298" s="135" t="s">
        <v>632</v>
      </c>
      <c r="K298" s="136">
        <f t="shared" si="133"/>
        <v>117.63</v>
      </c>
      <c r="L298" s="137">
        <f t="shared" si="134"/>
        <v>0.31589548030185027</v>
      </c>
      <c r="M298" s="132" t="s">
        <v>548</v>
      </c>
      <c r="N298" s="138">
        <v>43850</v>
      </c>
      <c r="O298" s="54"/>
      <c r="P298" s="54"/>
      <c r="Q298" s="198"/>
      <c r="R298" s="37" t="s">
        <v>1007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73">
        <v>142</v>
      </c>
      <c r="B299" s="174">
        <v>43578</v>
      </c>
      <c r="C299" s="174"/>
      <c r="D299" s="175" t="s">
        <v>755</v>
      </c>
      <c r="E299" s="176" t="s">
        <v>557</v>
      </c>
      <c r="F299" s="176">
        <v>220</v>
      </c>
      <c r="G299" s="176"/>
      <c r="H299" s="176">
        <v>127.5</v>
      </c>
      <c r="I299" s="177">
        <v>284</v>
      </c>
      <c r="J299" s="145" t="s">
        <v>756</v>
      </c>
      <c r="K299" s="146">
        <f t="shared" si="133"/>
        <v>-92.5</v>
      </c>
      <c r="L299" s="147">
        <f t="shared" si="134"/>
        <v>-0.42045454545454547</v>
      </c>
      <c r="M299" s="143" t="s">
        <v>558</v>
      </c>
      <c r="N299" s="140">
        <v>43896</v>
      </c>
      <c r="O299" s="54"/>
      <c r="P299" s="54"/>
      <c r="Q299" s="198"/>
      <c r="R299" s="37" t="s">
        <v>1007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143</v>
      </c>
      <c r="B300" s="161">
        <v>43622</v>
      </c>
      <c r="C300" s="161"/>
      <c r="D300" s="162" t="s">
        <v>461</v>
      </c>
      <c r="E300" s="163" t="s">
        <v>557</v>
      </c>
      <c r="F300" s="163">
        <v>332.8</v>
      </c>
      <c r="G300" s="163"/>
      <c r="H300" s="163">
        <v>405</v>
      </c>
      <c r="I300" s="165">
        <v>419</v>
      </c>
      <c r="J300" s="135" t="s">
        <v>757</v>
      </c>
      <c r="K300" s="136">
        <f t="shared" si="133"/>
        <v>72.199999999999989</v>
      </c>
      <c r="L300" s="137">
        <f t="shared" si="134"/>
        <v>0.21694711538461534</v>
      </c>
      <c r="M300" s="132" t="s">
        <v>548</v>
      </c>
      <c r="N300" s="138">
        <v>43860</v>
      </c>
      <c r="O300" s="54"/>
      <c r="P300" s="54"/>
      <c r="Q300" s="198"/>
      <c r="R300" s="37" t="s">
        <v>1005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54">
        <v>144</v>
      </c>
      <c r="B301" s="153">
        <v>43641</v>
      </c>
      <c r="C301" s="153"/>
      <c r="D301" s="154" t="s">
        <v>168</v>
      </c>
      <c r="E301" s="155" t="s">
        <v>546</v>
      </c>
      <c r="F301" s="155">
        <v>386</v>
      </c>
      <c r="G301" s="156"/>
      <c r="H301" s="156">
        <v>395</v>
      </c>
      <c r="I301" s="156">
        <v>452</v>
      </c>
      <c r="J301" s="157" t="s">
        <v>758</v>
      </c>
      <c r="K301" s="158">
        <f t="shared" si="133"/>
        <v>9</v>
      </c>
      <c r="L301" s="159">
        <f t="shared" si="134"/>
        <v>2.3316062176165803E-2</v>
      </c>
      <c r="M301" s="155" t="s">
        <v>565</v>
      </c>
      <c r="N301" s="153">
        <v>43868</v>
      </c>
      <c r="O301" s="54"/>
      <c r="P301" s="54"/>
      <c r="Q301" s="198"/>
      <c r="R301" s="37" t="s">
        <v>1005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54">
        <v>145</v>
      </c>
      <c r="B302" s="153">
        <v>43707</v>
      </c>
      <c r="C302" s="153"/>
      <c r="D302" s="154" t="s">
        <v>143</v>
      </c>
      <c r="E302" s="155" t="s">
        <v>546</v>
      </c>
      <c r="F302" s="155">
        <v>137.5</v>
      </c>
      <c r="G302" s="156"/>
      <c r="H302" s="156">
        <v>138.5</v>
      </c>
      <c r="I302" s="156">
        <v>190</v>
      </c>
      <c r="J302" s="157" t="s">
        <v>759</v>
      </c>
      <c r="K302" s="158">
        <f t="shared" si="133"/>
        <v>1</v>
      </c>
      <c r="L302" s="159">
        <f t="shared" si="134"/>
        <v>7.2727272727272727E-3</v>
      </c>
      <c r="M302" s="155" t="s">
        <v>565</v>
      </c>
      <c r="N302" s="153">
        <v>44432</v>
      </c>
      <c r="O302" s="54"/>
      <c r="P302" s="54"/>
      <c r="Q302" s="198"/>
      <c r="R302" s="37" t="s">
        <v>1007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146</v>
      </c>
      <c r="B303" s="161">
        <v>43731</v>
      </c>
      <c r="C303" s="161"/>
      <c r="D303" s="162" t="s">
        <v>416</v>
      </c>
      <c r="E303" s="163" t="s">
        <v>546</v>
      </c>
      <c r="F303" s="163">
        <v>235</v>
      </c>
      <c r="G303" s="163"/>
      <c r="H303" s="163">
        <v>295</v>
      </c>
      <c r="I303" s="165">
        <v>296</v>
      </c>
      <c r="J303" s="135" t="s">
        <v>760</v>
      </c>
      <c r="K303" s="136">
        <f t="shared" si="133"/>
        <v>60</v>
      </c>
      <c r="L303" s="137">
        <f t="shared" si="134"/>
        <v>0.25531914893617019</v>
      </c>
      <c r="M303" s="132" t="s">
        <v>548</v>
      </c>
      <c r="N303" s="138">
        <v>43844</v>
      </c>
      <c r="O303" s="54"/>
      <c r="P303" s="54"/>
      <c r="Q303" s="198"/>
      <c r="R303" s="37" t="s">
        <v>1005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147</v>
      </c>
      <c r="B304" s="161">
        <v>43752</v>
      </c>
      <c r="C304" s="161"/>
      <c r="D304" s="162" t="s">
        <v>761</v>
      </c>
      <c r="E304" s="163" t="s">
        <v>546</v>
      </c>
      <c r="F304" s="163">
        <v>277.5</v>
      </c>
      <c r="G304" s="163"/>
      <c r="H304" s="163">
        <v>333</v>
      </c>
      <c r="I304" s="165">
        <v>333</v>
      </c>
      <c r="J304" s="135" t="s">
        <v>762</v>
      </c>
      <c r="K304" s="136">
        <f t="shared" si="133"/>
        <v>55.5</v>
      </c>
      <c r="L304" s="137">
        <f t="shared" si="134"/>
        <v>0.2</v>
      </c>
      <c r="M304" s="132" t="s">
        <v>548</v>
      </c>
      <c r="N304" s="138">
        <v>43846</v>
      </c>
      <c r="O304" s="54"/>
      <c r="P304" s="54"/>
      <c r="Q304" s="198"/>
      <c r="R304" s="37" t="s">
        <v>1007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148</v>
      </c>
      <c r="B305" s="161">
        <v>43752</v>
      </c>
      <c r="C305" s="161"/>
      <c r="D305" s="162" t="s">
        <v>763</v>
      </c>
      <c r="E305" s="163" t="s">
        <v>546</v>
      </c>
      <c r="F305" s="163">
        <v>930</v>
      </c>
      <c r="G305" s="163"/>
      <c r="H305" s="163">
        <v>1165</v>
      </c>
      <c r="I305" s="165">
        <v>1200</v>
      </c>
      <c r="J305" s="135" t="s">
        <v>764</v>
      </c>
      <c r="K305" s="136">
        <f t="shared" si="133"/>
        <v>235</v>
      </c>
      <c r="L305" s="137">
        <f t="shared" si="134"/>
        <v>0.25268817204301075</v>
      </c>
      <c r="M305" s="132" t="s">
        <v>548</v>
      </c>
      <c r="N305" s="138">
        <v>43847</v>
      </c>
      <c r="O305" s="54"/>
      <c r="P305" s="54"/>
      <c r="Q305" s="198"/>
      <c r="R305" s="37" t="s">
        <v>1005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149</v>
      </c>
      <c r="B306" s="161">
        <v>43753</v>
      </c>
      <c r="C306" s="161"/>
      <c r="D306" s="162" t="s">
        <v>765</v>
      </c>
      <c r="E306" s="163" t="s">
        <v>546</v>
      </c>
      <c r="F306" s="133">
        <v>111</v>
      </c>
      <c r="G306" s="163"/>
      <c r="H306" s="163">
        <v>141</v>
      </c>
      <c r="I306" s="165">
        <v>141</v>
      </c>
      <c r="J306" s="135" t="s">
        <v>766</v>
      </c>
      <c r="K306" s="136">
        <f t="shared" si="133"/>
        <v>30</v>
      </c>
      <c r="L306" s="137">
        <f t="shared" si="134"/>
        <v>0.27027027027027029</v>
      </c>
      <c r="M306" s="132" t="s">
        <v>548</v>
      </c>
      <c r="N306" s="138">
        <v>44328</v>
      </c>
      <c r="O306" s="54"/>
      <c r="P306" s="54"/>
      <c r="Q306" s="198"/>
      <c r="R306" s="37" t="s">
        <v>1005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150</v>
      </c>
      <c r="B307" s="161">
        <v>43753</v>
      </c>
      <c r="C307" s="161"/>
      <c r="D307" s="162" t="s">
        <v>767</v>
      </c>
      <c r="E307" s="163" t="s">
        <v>546</v>
      </c>
      <c r="F307" s="133">
        <v>296</v>
      </c>
      <c r="G307" s="163"/>
      <c r="H307" s="163">
        <v>370</v>
      </c>
      <c r="I307" s="165">
        <v>370</v>
      </c>
      <c r="J307" s="135" t="s">
        <v>632</v>
      </c>
      <c r="K307" s="136">
        <f t="shared" ref="K307:K332" si="135">H307-F307</f>
        <v>74</v>
      </c>
      <c r="L307" s="137">
        <f t="shared" ref="L307:L332" si="136">K307/F307</f>
        <v>0.25</v>
      </c>
      <c r="M307" s="132" t="s">
        <v>548</v>
      </c>
      <c r="N307" s="138">
        <v>43853</v>
      </c>
      <c r="O307" s="54"/>
      <c r="P307" s="54"/>
      <c r="Q307" s="198"/>
      <c r="R307" s="37" t="s">
        <v>1005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151</v>
      </c>
      <c r="B308" s="161">
        <v>43754</v>
      </c>
      <c r="C308" s="161"/>
      <c r="D308" s="162" t="s">
        <v>768</v>
      </c>
      <c r="E308" s="163" t="s">
        <v>546</v>
      </c>
      <c r="F308" s="133">
        <v>300</v>
      </c>
      <c r="G308" s="163"/>
      <c r="H308" s="163">
        <v>382.5</v>
      </c>
      <c r="I308" s="165">
        <v>344</v>
      </c>
      <c r="J308" s="135" t="s">
        <v>769</v>
      </c>
      <c r="K308" s="136">
        <f t="shared" si="135"/>
        <v>82.5</v>
      </c>
      <c r="L308" s="137">
        <f t="shared" si="136"/>
        <v>0.27500000000000002</v>
      </c>
      <c r="M308" s="132" t="s">
        <v>548</v>
      </c>
      <c r="N308" s="138">
        <v>44238</v>
      </c>
      <c r="O308" s="54"/>
      <c r="P308" s="54"/>
      <c r="Q308" s="198"/>
      <c r="R308" s="37" t="s">
        <v>1005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60">
        <v>152</v>
      </c>
      <c r="B309" s="161">
        <v>43832</v>
      </c>
      <c r="C309" s="161"/>
      <c r="D309" s="162" t="s">
        <v>770</v>
      </c>
      <c r="E309" s="163" t="s">
        <v>546</v>
      </c>
      <c r="F309" s="133">
        <v>495</v>
      </c>
      <c r="G309" s="163"/>
      <c r="H309" s="163">
        <v>595</v>
      </c>
      <c r="I309" s="165">
        <v>590</v>
      </c>
      <c r="J309" s="135" t="s">
        <v>568</v>
      </c>
      <c r="K309" s="136">
        <f t="shared" si="135"/>
        <v>100</v>
      </c>
      <c r="L309" s="137">
        <f t="shared" si="136"/>
        <v>0.20202020202020202</v>
      </c>
      <c r="M309" s="132" t="s">
        <v>548</v>
      </c>
      <c r="N309" s="138">
        <v>44589</v>
      </c>
      <c r="O309" s="54"/>
      <c r="P309" s="54"/>
      <c r="Q309" s="198"/>
      <c r="R309" s="37" t="s">
        <v>1005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60">
        <v>153</v>
      </c>
      <c r="B310" s="161">
        <v>43966</v>
      </c>
      <c r="C310" s="161"/>
      <c r="D310" s="162" t="s">
        <v>74</v>
      </c>
      <c r="E310" s="163" t="s">
        <v>546</v>
      </c>
      <c r="F310" s="133">
        <v>67.5</v>
      </c>
      <c r="G310" s="163"/>
      <c r="H310" s="163">
        <v>86</v>
      </c>
      <c r="I310" s="165">
        <v>86</v>
      </c>
      <c r="J310" s="135" t="s">
        <v>771</v>
      </c>
      <c r="K310" s="136">
        <f t="shared" si="135"/>
        <v>18.5</v>
      </c>
      <c r="L310" s="137">
        <f t="shared" si="136"/>
        <v>0.27407407407407408</v>
      </c>
      <c r="M310" s="132" t="s">
        <v>548</v>
      </c>
      <c r="N310" s="138">
        <v>44008</v>
      </c>
      <c r="O310" s="54"/>
      <c r="P310" s="54"/>
      <c r="Q310" s="198"/>
      <c r="R310" s="37" t="s">
        <v>1005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60">
        <v>154</v>
      </c>
      <c r="B311" s="161">
        <v>44035</v>
      </c>
      <c r="C311" s="161"/>
      <c r="D311" s="162" t="s">
        <v>460</v>
      </c>
      <c r="E311" s="163" t="s">
        <v>546</v>
      </c>
      <c r="F311" s="133">
        <v>231</v>
      </c>
      <c r="G311" s="163"/>
      <c r="H311" s="163">
        <v>281</v>
      </c>
      <c r="I311" s="165">
        <v>281</v>
      </c>
      <c r="J311" s="135" t="s">
        <v>632</v>
      </c>
      <c r="K311" s="136">
        <f t="shared" si="135"/>
        <v>50</v>
      </c>
      <c r="L311" s="137">
        <f t="shared" si="136"/>
        <v>0.21645021645021645</v>
      </c>
      <c r="M311" s="132" t="s">
        <v>548</v>
      </c>
      <c r="N311" s="138">
        <v>44358</v>
      </c>
      <c r="O311" s="54"/>
      <c r="P311" s="54"/>
      <c r="Q311" s="198"/>
      <c r="R311" s="37" t="s">
        <v>1005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60">
        <v>155</v>
      </c>
      <c r="B312" s="161">
        <v>44092</v>
      </c>
      <c r="C312" s="161"/>
      <c r="D312" s="162" t="s">
        <v>141</v>
      </c>
      <c r="E312" s="163" t="s">
        <v>546</v>
      </c>
      <c r="F312" s="163">
        <v>206</v>
      </c>
      <c r="G312" s="163"/>
      <c r="H312" s="163">
        <v>248</v>
      </c>
      <c r="I312" s="165">
        <v>248</v>
      </c>
      <c r="J312" s="135" t="s">
        <v>632</v>
      </c>
      <c r="K312" s="136">
        <f t="shared" si="135"/>
        <v>42</v>
      </c>
      <c r="L312" s="137">
        <f t="shared" si="136"/>
        <v>0.20388349514563106</v>
      </c>
      <c r="M312" s="132" t="s">
        <v>548</v>
      </c>
      <c r="N312" s="138">
        <v>44214</v>
      </c>
      <c r="O312" s="54"/>
      <c r="P312" s="54"/>
      <c r="Q312" s="198"/>
      <c r="R312" s="37" t="s">
        <v>1005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60">
        <v>156</v>
      </c>
      <c r="B313" s="161">
        <v>44140</v>
      </c>
      <c r="C313" s="161"/>
      <c r="D313" s="162" t="s">
        <v>141</v>
      </c>
      <c r="E313" s="163" t="s">
        <v>546</v>
      </c>
      <c r="F313" s="163">
        <v>182.5</v>
      </c>
      <c r="G313" s="163"/>
      <c r="H313" s="163">
        <v>248</v>
      </c>
      <c r="I313" s="165">
        <v>248</v>
      </c>
      <c r="J313" s="135" t="s">
        <v>632</v>
      </c>
      <c r="K313" s="136">
        <f t="shared" si="135"/>
        <v>65.5</v>
      </c>
      <c r="L313" s="137">
        <f t="shared" si="136"/>
        <v>0.35890410958904112</v>
      </c>
      <c r="M313" s="132" t="s">
        <v>548</v>
      </c>
      <c r="N313" s="138">
        <v>44214</v>
      </c>
      <c r="O313" s="54"/>
      <c r="P313" s="54"/>
      <c r="Q313" s="198"/>
      <c r="R313" s="37" t="s">
        <v>1005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160">
        <v>157</v>
      </c>
      <c r="B314" s="161">
        <v>44140</v>
      </c>
      <c r="C314" s="161"/>
      <c r="D314" s="162" t="s">
        <v>338</v>
      </c>
      <c r="E314" s="163" t="s">
        <v>546</v>
      </c>
      <c r="F314" s="163">
        <v>247.5</v>
      </c>
      <c r="G314" s="163"/>
      <c r="H314" s="163">
        <v>320</v>
      </c>
      <c r="I314" s="165">
        <v>320</v>
      </c>
      <c r="J314" s="135" t="s">
        <v>632</v>
      </c>
      <c r="K314" s="136">
        <f t="shared" si="135"/>
        <v>72.5</v>
      </c>
      <c r="L314" s="137">
        <f t="shared" si="136"/>
        <v>0.29292929292929293</v>
      </c>
      <c r="M314" s="132" t="s">
        <v>548</v>
      </c>
      <c r="N314" s="138">
        <v>44323</v>
      </c>
      <c r="O314" s="54"/>
      <c r="P314" s="54"/>
      <c r="Q314" s="198"/>
      <c r="R314" s="37" t="s">
        <v>1005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158</v>
      </c>
      <c r="B315" s="161">
        <v>44140</v>
      </c>
      <c r="C315" s="161"/>
      <c r="D315" s="162" t="s">
        <v>199</v>
      </c>
      <c r="E315" s="163" t="s">
        <v>546</v>
      </c>
      <c r="F315" s="133">
        <v>925</v>
      </c>
      <c r="G315" s="163"/>
      <c r="H315" s="163">
        <v>1095</v>
      </c>
      <c r="I315" s="165">
        <v>1093</v>
      </c>
      <c r="J315" s="135" t="s">
        <v>772</v>
      </c>
      <c r="K315" s="136">
        <f t="shared" si="135"/>
        <v>170</v>
      </c>
      <c r="L315" s="137">
        <f t="shared" si="136"/>
        <v>0.18378378378378379</v>
      </c>
      <c r="M315" s="132" t="s">
        <v>548</v>
      </c>
      <c r="N315" s="138">
        <v>44201</v>
      </c>
      <c r="O315" s="54"/>
      <c r="P315" s="54"/>
      <c r="Q315" s="198"/>
      <c r="R315" s="37" t="s">
        <v>1005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159</v>
      </c>
      <c r="B316" s="161">
        <v>44140</v>
      </c>
      <c r="C316" s="161"/>
      <c r="D316" s="162" t="s">
        <v>356</v>
      </c>
      <c r="E316" s="163" t="s">
        <v>546</v>
      </c>
      <c r="F316" s="133">
        <v>332.5</v>
      </c>
      <c r="G316" s="163"/>
      <c r="H316" s="163">
        <v>393</v>
      </c>
      <c r="I316" s="165">
        <v>406</v>
      </c>
      <c r="J316" s="135" t="s">
        <v>773</v>
      </c>
      <c r="K316" s="136">
        <f t="shared" si="135"/>
        <v>60.5</v>
      </c>
      <c r="L316" s="137">
        <f t="shared" si="136"/>
        <v>0.18195488721804512</v>
      </c>
      <c r="M316" s="132" t="s">
        <v>548</v>
      </c>
      <c r="N316" s="138">
        <v>44256</v>
      </c>
      <c r="O316" s="54"/>
      <c r="P316" s="54"/>
      <c r="Q316" s="198"/>
      <c r="R316" s="37" t="s">
        <v>1005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160</v>
      </c>
      <c r="B317" s="161">
        <v>44141</v>
      </c>
      <c r="C317" s="161"/>
      <c r="D317" s="162" t="s">
        <v>460</v>
      </c>
      <c r="E317" s="163" t="s">
        <v>546</v>
      </c>
      <c r="F317" s="133">
        <v>231</v>
      </c>
      <c r="G317" s="163"/>
      <c r="H317" s="163">
        <v>281</v>
      </c>
      <c r="I317" s="165">
        <v>281</v>
      </c>
      <c r="J317" s="135" t="s">
        <v>632</v>
      </c>
      <c r="K317" s="136">
        <f t="shared" si="135"/>
        <v>50</v>
      </c>
      <c r="L317" s="137">
        <f t="shared" si="136"/>
        <v>0.21645021645021645</v>
      </c>
      <c r="M317" s="132" t="s">
        <v>548</v>
      </c>
      <c r="N317" s="138">
        <v>44358</v>
      </c>
      <c r="O317" s="54"/>
      <c r="P317" s="54"/>
      <c r="Q317" s="198"/>
      <c r="R317" s="37" t="s">
        <v>1005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161</v>
      </c>
      <c r="B318" s="161">
        <v>44187</v>
      </c>
      <c r="C318" s="161"/>
      <c r="D318" s="162" t="s">
        <v>774</v>
      </c>
      <c r="E318" s="163" t="s">
        <v>546</v>
      </c>
      <c r="F318" s="133">
        <v>190</v>
      </c>
      <c r="G318" s="163"/>
      <c r="H318" s="163">
        <v>239</v>
      </c>
      <c r="I318" s="165">
        <v>239</v>
      </c>
      <c r="J318" s="135" t="s">
        <v>775</v>
      </c>
      <c r="K318" s="136">
        <f t="shared" si="135"/>
        <v>49</v>
      </c>
      <c r="L318" s="137">
        <f t="shared" si="136"/>
        <v>0.25789473684210529</v>
      </c>
      <c r="M318" s="132" t="s">
        <v>548</v>
      </c>
      <c r="N318" s="138">
        <v>44844</v>
      </c>
      <c r="O318" s="54"/>
      <c r="P318" s="54"/>
      <c r="Q318" s="198"/>
      <c r="R318" s="37" t="s">
        <v>1005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162</v>
      </c>
      <c r="B319" s="161">
        <v>44258</v>
      </c>
      <c r="C319" s="161"/>
      <c r="D319" s="162" t="s">
        <v>770</v>
      </c>
      <c r="E319" s="163" t="s">
        <v>546</v>
      </c>
      <c r="F319" s="133">
        <v>495</v>
      </c>
      <c r="G319" s="163"/>
      <c r="H319" s="163">
        <v>595</v>
      </c>
      <c r="I319" s="165">
        <v>590</v>
      </c>
      <c r="J319" s="135" t="s">
        <v>568</v>
      </c>
      <c r="K319" s="136">
        <f t="shared" si="135"/>
        <v>100</v>
      </c>
      <c r="L319" s="137">
        <f t="shared" si="136"/>
        <v>0.20202020202020202</v>
      </c>
      <c r="M319" s="132" t="s">
        <v>548</v>
      </c>
      <c r="N319" s="138">
        <v>44589</v>
      </c>
      <c r="O319" s="54"/>
      <c r="P319" s="54"/>
      <c r="Q319" s="198"/>
      <c r="R319" s="37" t="s">
        <v>1005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163</v>
      </c>
      <c r="B320" s="161">
        <v>44274</v>
      </c>
      <c r="C320" s="161"/>
      <c r="D320" s="162" t="s">
        <v>356</v>
      </c>
      <c r="E320" s="163" t="s">
        <v>546</v>
      </c>
      <c r="F320" s="133">
        <v>355</v>
      </c>
      <c r="G320" s="163"/>
      <c r="H320" s="163">
        <v>422.5</v>
      </c>
      <c r="I320" s="165">
        <v>420</v>
      </c>
      <c r="J320" s="135" t="s">
        <v>776</v>
      </c>
      <c r="K320" s="136">
        <f t="shared" si="135"/>
        <v>67.5</v>
      </c>
      <c r="L320" s="137">
        <f t="shared" si="136"/>
        <v>0.19014084507042253</v>
      </c>
      <c r="M320" s="132" t="s">
        <v>548</v>
      </c>
      <c r="N320" s="138">
        <v>44361</v>
      </c>
      <c r="O320" s="54"/>
      <c r="P320" s="54"/>
      <c r="R320" s="37" t="s">
        <v>1005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0" ht="12.75" customHeight="1">
      <c r="A321" s="160">
        <v>164</v>
      </c>
      <c r="B321" s="161">
        <v>44295</v>
      </c>
      <c r="C321" s="161"/>
      <c r="D321" s="162" t="s">
        <v>320</v>
      </c>
      <c r="E321" s="163" t="s">
        <v>546</v>
      </c>
      <c r="F321" s="133">
        <v>555</v>
      </c>
      <c r="G321" s="163"/>
      <c r="H321" s="163">
        <v>663</v>
      </c>
      <c r="I321" s="165">
        <v>663</v>
      </c>
      <c r="J321" s="135" t="s">
        <v>777</v>
      </c>
      <c r="K321" s="136">
        <f t="shared" si="135"/>
        <v>108</v>
      </c>
      <c r="L321" s="137">
        <f t="shared" si="136"/>
        <v>0.19459459459459461</v>
      </c>
      <c r="M321" s="132" t="s">
        <v>548</v>
      </c>
      <c r="N321" s="138">
        <v>44321</v>
      </c>
      <c r="O321" s="54"/>
      <c r="P321" s="54"/>
      <c r="Q321" s="198"/>
      <c r="R321" s="37" t="s">
        <v>1005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160">
        <v>165</v>
      </c>
      <c r="B322" s="161">
        <v>44308</v>
      </c>
      <c r="C322" s="161"/>
      <c r="D322" s="162" t="s">
        <v>741</v>
      </c>
      <c r="E322" s="163" t="s">
        <v>546</v>
      </c>
      <c r="F322" s="133">
        <v>126.5</v>
      </c>
      <c r="G322" s="163"/>
      <c r="H322" s="163">
        <v>155</v>
      </c>
      <c r="I322" s="165">
        <v>155</v>
      </c>
      <c r="J322" s="135" t="s">
        <v>632</v>
      </c>
      <c r="K322" s="136">
        <f t="shared" si="135"/>
        <v>28.5</v>
      </c>
      <c r="L322" s="137">
        <f t="shared" si="136"/>
        <v>0.22529644268774704</v>
      </c>
      <c r="M322" s="132" t="s">
        <v>548</v>
      </c>
      <c r="N322" s="138">
        <v>44362</v>
      </c>
      <c r="O322" s="54"/>
      <c r="P322" s="54"/>
      <c r="R322" s="37" t="s">
        <v>1005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A323" s="139">
        <v>166</v>
      </c>
      <c r="B323" s="170">
        <v>44368</v>
      </c>
      <c r="C323" s="170"/>
      <c r="D323" s="141" t="s">
        <v>778</v>
      </c>
      <c r="E323" s="143" t="s">
        <v>546</v>
      </c>
      <c r="F323" s="171">
        <v>287.5</v>
      </c>
      <c r="G323" s="143"/>
      <c r="H323" s="143">
        <v>245</v>
      </c>
      <c r="I323" s="144">
        <v>344</v>
      </c>
      <c r="J323" s="145" t="s">
        <v>779</v>
      </c>
      <c r="K323" s="146">
        <f t="shared" si="135"/>
        <v>-42.5</v>
      </c>
      <c r="L323" s="147">
        <f t="shared" si="136"/>
        <v>-0.14782608695652175</v>
      </c>
      <c r="M323" s="143" t="s">
        <v>558</v>
      </c>
      <c r="N323" s="140">
        <v>44508</v>
      </c>
      <c r="O323" s="54"/>
      <c r="P323" s="54"/>
      <c r="R323" s="37" t="s">
        <v>1005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A324" s="160">
        <v>167</v>
      </c>
      <c r="B324" s="161">
        <v>44368</v>
      </c>
      <c r="C324" s="161"/>
      <c r="D324" s="162" t="s">
        <v>460</v>
      </c>
      <c r="E324" s="163" t="s">
        <v>546</v>
      </c>
      <c r="F324" s="133">
        <v>241</v>
      </c>
      <c r="G324" s="163"/>
      <c r="H324" s="163">
        <v>298</v>
      </c>
      <c r="I324" s="165">
        <v>320</v>
      </c>
      <c r="J324" s="135" t="s">
        <v>632</v>
      </c>
      <c r="K324" s="136">
        <f t="shared" si="135"/>
        <v>57</v>
      </c>
      <c r="L324" s="137">
        <f t="shared" si="136"/>
        <v>0.23651452282157676</v>
      </c>
      <c r="M324" s="132" t="s">
        <v>548</v>
      </c>
      <c r="N324" s="138">
        <v>44802</v>
      </c>
      <c r="O324" s="54"/>
      <c r="P324" s="54"/>
      <c r="R324" s="37" t="s">
        <v>1005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A325" s="160">
        <v>168</v>
      </c>
      <c r="B325" s="161">
        <v>44406</v>
      </c>
      <c r="C325" s="161"/>
      <c r="D325" s="162" t="s">
        <v>741</v>
      </c>
      <c r="E325" s="163" t="s">
        <v>546</v>
      </c>
      <c r="F325" s="133">
        <v>162.5</v>
      </c>
      <c r="G325" s="163"/>
      <c r="H325" s="163">
        <v>200</v>
      </c>
      <c r="I325" s="165">
        <v>200</v>
      </c>
      <c r="J325" s="135" t="s">
        <v>632</v>
      </c>
      <c r="K325" s="136">
        <f t="shared" si="135"/>
        <v>37.5</v>
      </c>
      <c r="L325" s="137">
        <f t="shared" si="136"/>
        <v>0.23076923076923078</v>
      </c>
      <c r="M325" s="132" t="s">
        <v>548</v>
      </c>
      <c r="N325" s="138">
        <v>44802</v>
      </c>
      <c r="O325" s="54"/>
      <c r="P325" s="54"/>
      <c r="R325" s="37" t="s">
        <v>1005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A326" s="160">
        <v>169</v>
      </c>
      <c r="B326" s="161">
        <v>44462</v>
      </c>
      <c r="C326" s="161"/>
      <c r="D326" s="162" t="s">
        <v>424</v>
      </c>
      <c r="E326" s="163" t="s">
        <v>546</v>
      </c>
      <c r="F326" s="133">
        <v>1235</v>
      </c>
      <c r="G326" s="163"/>
      <c r="H326" s="163">
        <v>1505</v>
      </c>
      <c r="I326" s="165">
        <v>1500</v>
      </c>
      <c r="J326" s="135" t="s">
        <v>632</v>
      </c>
      <c r="K326" s="136">
        <f t="shared" si="135"/>
        <v>270</v>
      </c>
      <c r="L326" s="137">
        <f t="shared" si="136"/>
        <v>0.21862348178137653</v>
      </c>
      <c r="M326" s="132" t="s">
        <v>548</v>
      </c>
      <c r="N326" s="138">
        <v>44564</v>
      </c>
      <c r="O326" s="54"/>
      <c r="P326" s="54"/>
      <c r="R326" s="37" t="s">
        <v>1005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A327" s="160">
        <v>170</v>
      </c>
      <c r="B327" s="161">
        <v>44480</v>
      </c>
      <c r="C327" s="161"/>
      <c r="D327" s="162" t="s">
        <v>780</v>
      </c>
      <c r="E327" s="163" t="s">
        <v>546</v>
      </c>
      <c r="F327" s="133">
        <v>58.75</v>
      </c>
      <c r="G327" s="163"/>
      <c r="H327" s="163">
        <v>64.25</v>
      </c>
      <c r="I327" s="165"/>
      <c r="J327" s="135" t="s">
        <v>632</v>
      </c>
      <c r="K327" s="136">
        <f t="shared" si="135"/>
        <v>5.5</v>
      </c>
      <c r="L327" s="137">
        <f t="shared" si="136"/>
        <v>9.3617021276595741E-2</v>
      </c>
      <c r="M327" s="132" t="s">
        <v>548</v>
      </c>
      <c r="N327" s="138">
        <v>45322</v>
      </c>
      <c r="O327" s="54"/>
      <c r="P327" s="54"/>
      <c r="R327" s="37" t="s">
        <v>1005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A328" s="129">
        <v>171</v>
      </c>
      <c r="B328" s="130">
        <v>44481</v>
      </c>
      <c r="C328" s="130"/>
      <c r="D328" s="131" t="s">
        <v>273</v>
      </c>
      <c r="E328" s="132" t="s">
        <v>546</v>
      </c>
      <c r="F328" s="133">
        <v>315</v>
      </c>
      <c r="G328" s="132"/>
      <c r="H328" s="132">
        <v>335</v>
      </c>
      <c r="I328" s="134">
        <v>380</v>
      </c>
      <c r="J328" s="135" t="s">
        <v>823</v>
      </c>
      <c r="K328" s="136">
        <f t="shared" si="135"/>
        <v>20</v>
      </c>
      <c r="L328" s="137">
        <f t="shared" si="136"/>
        <v>6.3492063492063489E-2</v>
      </c>
      <c r="M328" s="132" t="s">
        <v>548</v>
      </c>
      <c r="N328" s="138">
        <v>45297</v>
      </c>
      <c r="O328" s="54"/>
      <c r="P328" s="54"/>
      <c r="R328" s="37" t="s">
        <v>1005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A329" s="129">
        <v>172</v>
      </c>
      <c r="B329" s="130">
        <v>44481</v>
      </c>
      <c r="C329" s="130"/>
      <c r="D329" s="131" t="s">
        <v>781</v>
      </c>
      <c r="E329" s="132" t="s">
        <v>546</v>
      </c>
      <c r="F329" s="133">
        <v>45.5</v>
      </c>
      <c r="G329" s="132"/>
      <c r="H329" s="132">
        <v>56.5</v>
      </c>
      <c r="I329" s="134">
        <v>56</v>
      </c>
      <c r="J329" s="135" t="s">
        <v>632</v>
      </c>
      <c r="K329" s="136">
        <f t="shared" si="135"/>
        <v>11</v>
      </c>
      <c r="L329" s="137">
        <f t="shared" si="136"/>
        <v>0.24175824175824176</v>
      </c>
      <c r="M329" s="132" t="s">
        <v>548</v>
      </c>
      <c r="N329" s="138">
        <v>44881</v>
      </c>
      <c r="O329" s="54"/>
      <c r="P329" s="54"/>
      <c r="R329" s="37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A330" s="129">
        <v>173</v>
      </c>
      <c r="B330" s="130">
        <v>44551</v>
      </c>
      <c r="C330" s="130"/>
      <c r="D330" s="131" t="s">
        <v>128</v>
      </c>
      <c r="E330" s="132" t="s">
        <v>546</v>
      </c>
      <c r="F330" s="133">
        <v>2300</v>
      </c>
      <c r="G330" s="132"/>
      <c r="H330" s="132">
        <f>(2820+2200)/2</f>
        <v>2510</v>
      </c>
      <c r="I330" s="134">
        <v>3000</v>
      </c>
      <c r="J330" s="135" t="s">
        <v>782</v>
      </c>
      <c r="K330" s="136">
        <f t="shared" si="135"/>
        <v>210</v>
      </c>
      <c r="L330" s="137">
        <f t="shared" si="136"/>
        <v>9.1304347826086957E-2</v>
      </c>
      <c r="M330" s="132" t="s">
        <v>548</v>
      </c>
      <c r="N330" s="138">
        <v>44649</v>
      </c>
      <c r="O330" s="54"/>
      <c r="P330" s="54"/>
      <c r="R330" s="37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A331" s="129">
        <v>174</v>
      </c>
      <c r="B331" s="130">
        <v>44606</v>
      </c>
      <c r="C331" s="130"/>
      <c r="D331" s="131" t="s">
        <v>414</v>
      </c>
      <c r="E331" s="132" t="s">
        <v>546</v>
      </c>
      <c r="F331" s="133">
        <v>635</v>
      </c>
      <c r="G331" s="132"/>
      <c r="H331" s="132">
        <v>700</v>
      </c>
      <c r="I331" s="134">
        <v>764</v>
      </c>
      <c r="J331" s="135" t="s">
        <v>807</v>
      </c>
      <c r="K331" s="136">
        <f t="shared" si="135"/>
        <v>65</v>
      </c>
      <c r="L331" s="137">
        <f t="shared" si="136"/>
        <v>0.10236220472440945</v>
      </c>
      <c r="M331" s="132" t="s">
        <v>548</v>
      </c>
      <c r="N331" s="138">
        <v>45159</v>
      </c>
      <c r="O331" s="54"/>
      <c r="P331" s="54"/>
      <c r="R331" s="37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A332" s="129">
        <v>175</v>
      </c>
      <c r="B332" s="130">
        <v>44613</v>
      </c>
      <c r="C332" s="130"/>
      <c r="D332" s="131" t="s">
        <v>424</v>
      </c>
      <c r="E332" s="132" t="s">
        <v>546</v>
      </c>
      <c r="F332" s="133">
        <v>1255</v>
      </c>
      <c r="G332" s="132"/>
      <c r="H332" s="132">
        <v>1515</v>
      </c>
      <c r="I332" s="134">
        <v>1510</v>
      </c>
      <c r="J332" s="135" t="s">
        <v>632</v>
      </c>
      <c r="K332" s="136">
        <f t="shared" si="135"/>
        <v>260</v>
      </c>
      <c r="L332" s="137">
        <f t="shared" si="136"/>
        <v>0.20717131474103587</v>
      </c>
      <c r="M332" s="132" t="s">
        <v>548</v>
      </c>
      <c r="N332" s="138">
        <v>44834</v>
      </c>
      <c r="O332" s="54"/>
      <c r="P332" s="54"/>
      <c r="R332" s="37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A333" s="271">
        <v>176</v>
      </c>
      <c r="B333" s="262">
        <v>44670</v>
      </c>
      <c r="C333" s="262"/>
      <c r="D333" s="263" t="s">
        <v>511</v>
      </c>
      <c r="E333" s="264" t="s">
        <v>546</v>
      </c>
      <c r="F333" s="265">
        <v>445</v>
      </c>
      <c r="G333" s="265"/>
      <c r="H333" s="265">
        <v>460</v>
      </c>
      <c r="I333" s="265">
        <v>553</v>
      </c>
      <c r="J333" s="266" t="s">
        <v>852</v>
      </c>
      <c r="K333" s="267">
        <f t="shared" ref="K333" si="137">H333-F333</f>
        <v>15</v>
      </c>
      <c r="L333" s="268">
        <f t="shared" ref="L333" si="138">K333/F333</f>
        <v>3.3707865168539325E-2</v>
      </c>
      <c r="M333" s="269" t="s">
        <v>565</v>
      </c>
      <c r="N333" s="270">
        <v>45397</v>
      </c>
      <c r="O333" s="54"/>
      <c r="P333" s="54"/>
      <c r="R333" s="37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A334" s="160">
        <v>177</v>
      </c>
      <c r="B334" s="161">
        <v>44746</v>
      </c>
      <c r="C334" s="161"/>
      <c r="D334" s="162" t="s">
        <v>783</v>
      </c>
      <c r="E334" s="163" t="s">
        <v>546</v>
      </c>
      <c r="F334" s="163">
        <v>207.5</v>
      </c>
      <c r="G334" s="163"/>
      <c r="H334" s="163">
        <v>254</v>
      </c>
      <c r="I334" s="165">
        <v>254</v>
      </c>
      <c r="J334" s="135" t="s">
        <v>632</v>
      </c>
      <c r="K334" s="136">
        <f t="shared" ref="K334:K344" si="139">H334-F334</f>
        <v>46.5</v>
      </c>
      <c r="L334" s="137">
        <f t="shared" ref="L334:L344" si="140">K334/F334</f>
        <v>0.22409638554216868</v>
      </c>
      <c r="M334" s="132" t="s">
        <v>548</v>
      </c>
      <c r="N334" s="138">
        <v>44792</v>
      </c>
      <c r="O334" s="54"/>
      <c r="P334" s="54"/>
      <c r="R334" s="37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A335" s="160">
        <v>178</v>
      </c>
      <c r="B335" s="161">
        <v>44775</v>
      </c>
      <c r="C335" s="161"/>
      <c r="D335" s="162" t="s">
        <v>462</v>
      </c>
      <c r="E335" s="163" t="s">
        <v>546</v>
      </c>
      <c r="F335" s="163">
        <v>31.25</v>
      </c>
      <c r="G335" s="163"/>
      <c r="H335" s="163">
        <v>38.75</v>
      </c>
      <c r="I335" s="165">
        <v>38</v>
      </c>
      <c r="J335" s="135" t="s">
        <v>632</v>
      </c>
      <c r="K335" s="136">
        <f t="shared" si="139"/>
        <v>7.5</v>
      </c>
      <c r="L335" s="137">
        <f t="shared" si="140"/>
        <v>0.24</v>
      </c>
      <c r="M335" s="132" t="s">
        <v>548</v>
      </c>
      <c r="N335" s="138">
        <v>44844</v>
      </c>
      <c r="O335" s="54"/>
      <c r="P335" s="54"/>
      <c r="R335" s="37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A336" s="160">
        <v>179</v>
      </c>
      <c r="B336" s="161">
        <v>44841</v>
      </c>
      <c r="C336" s="161"/>
      <c r="D336" s="162" t="s">
        <v>784</v>
      </c>
      <c r="E336" s="163" t="s">
        <v>546</v>
      </c>
      <c r="F336" s="133">
        <v>665</v>
      </c>
      <c r="G336" s="163"/>
      <c r="H336" s="163">
        <v>807.5</v>
      </c>
      <c r="I336" s="165">
        <v>840</v>
      </c>
      <c r="J336" s="135" t="s">
        <v>782</v>
      </c>
      <c r="K336" s="136">
        <f t="shared" si="139"/>
        <v>142.5</v>
      </c>
      <c r="L336" s="137">
        <f t="shared" si="140"/>
        <v>0.21428571428571427</v>
      </c>
      <c r="M336" s="132" t="s">
        <v>548</v>
      </c>
      <c r="N336" s="138">
        <v>45097</v>
      </c>
      <c r="O336" s="54"/>
      <c r="P336" s="54"/>
      <c r="R336" s="37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1:38" ht="12.75" customHeight="1">
      <c r="A337" s="160">
        <v>180</v>
      </c>
      <c r="B337" s="161">
        <v>44844</v>
      </c>
      <c r="C337" s="161"/>
      <c r="D337" s="162" t="s">
        <v>416</v>
      </c>
      <c r="E337" s="163" t="s">
        <v>546</v>
      </c>
      <c r="F337" s="133">
        <v>227.5</v>
      </c>
      <c r="G337" s="163"/>
      <c r="H337" s="163">
        <v>270</v>
      </c>
      <c r="I337" s="165">
        <v>291</v>
      </c>
      <c r="J337" s="135" t="s">
        <v>809</v>
      </c>
      <c r="K337" s="136">
        <f t="shared" si="139"/>
        <v>42.5</v>
      </c>
      <c r="L337" s="137">
        <f t="shared" si="140"/>
        <v>0.18681318681318682</v>
      </c>
      <c r="M337" s="132" t="s">
        <v>548</v>
      </c>
      <c r="N337" s="138">
        <v>45160</v>
      </c>
      <c r="O337" s="54"/>
      <c r="P337" s="54"/>
      <c r="R337" s="37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8" ht="12.75" customHeight="1">
      <c r="A338" s="160">
        <v>181</v>
      </c>
      <c r="B338" s="161">
        <v>44845</v>
      </c>
      <c r="C338" s="161"/>
      <c r="D338" s="162" t="s">
        <v>414</v>
      </c>
      <c r="E338" s="163" t="s">
        <v>546</v>
      </c>
      <c r="F338" s="133">
        <v>555</v>
      </c>
      <c r="G338" s="163"/>
      <c r="H338" s="163">
        <v>700</v>
      </c>
      <c r="I338" s="165">
        <v>765</v>
      </c>
      <c r="J338" s="135" t="s">
        <v>808</v>
      </c>
      <c r="K338" s="136">
        <f t="shared" si="139"/>
        <v>145</v>
      </c>
      <c r="L338" s="137">
        <f t="shared" si="140"/>
        <v>0.26126126126126126</v>
      </c>
      <c r="M338" s="132" t="s">
        <v>548</v>
      </c>
      <c r="N338" s="138">
        <v>45159</v>
      </c>
      <c r="O338" s="54"/>
      <c r="P338" s="54"/>
      <c r="R338" s="37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8" ht="12.75" customHeight="1">
      <c r="A339" s="160">
        <v>182</v>
      </c>
      <c r="B339" s="161">
        <v>44981</v>
      </c>
      <c r="C339" s="161"/>
      <c r="D339" s="162" t="s">
        <v>429</v>
      </c>
      <c r="E339" s="163" t="s">
        <v>546</v>
      </c>
      <c r="F339" s="133">
        <v>1675</v>
      </c>
      <c r="G339" s="163"/>
      <c r="H339" s="163">
        <v>2080</v>
      </c>
      <c r="I339" s="165">
        <v>2080</v>
      </c>
      <c r="J339" s="135" t="s">
        <v>632</v>
      </c>
      <c r="K339" s="136">
        <f t="shared" si="139"/>
        <v>405</v>
      </c>
      <c r="L339" s="137">
        <f t="shared" si="140"/>
        <v>0.2417910447761194</v>
      </c>
      <c r="M339" s="132" t="s">
        <v>548</v>
      </c>
      <c r="N339" s="138">
        <v>45119</v>
      </c>
      <c r="O339" s="54"/>
      <c r="P339" s="54"/>
      <c r="R339" s="37" t="s">
        <v>1008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8" ht="12.75" customHeight="1">
      <c r="A340" s="160">
        <v>183</v>
      </c>
      <c r="B340" s="161">
        <v>44986</v>
      </c>
      <c r="C340" s="161"/>
      <c r="D340" s="162" t="s">
        <v>462</v>
      </c>
      <c r="E340" s="163" t="s">
        <v>546</v>
      </c>
      <c r="F340" s="133">
        <v>57.5</v>
      </c>
      <c r="G340" s="163"/>
      <c r="H340" s="163">
        <v>120</v>
      </c>
      <c r="I340" s="165">
        <v>120</v>
      </c>
      <c r="J340" s="135" t="s">
        <v>632</v>
      </c>
      <c r="K340" s="136">
        <f t="shared" si="139"/>
        <v>62.5</v>
      </c>
      <c r="L340" s="137">
        <f t="shared" si="140"/>
        <v>1.0869565217391304</v>
      </c>
      <c r="M340" s="132" t="s">
        <v>548</v>
      </c>
      <c r="N340" s="138">
        <v>45049</v>
      </c>
      <c r="O340" s="54"/>
      <c r="P340" s="54"/>
      <c r="R340" s="37" t="s">
        <v>1008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8" ht="12.75" customHeight="1">
      <c r="A341" s="160">
        <v>184</v>
      </c>
      <c r="B341" s="161">
        <v>45008</v>
      </c>
      <c r="C341" s="161"/>
      <c r="D341" s="162" t="s">
        <v>476</v>
      </c>
      <c r="E341" s="163" t="s">
        <v>546</v>
      </c>
      <c r="F341" s="133">
        <v>2765</v>
      </c>
      <c r="G341" s="163"/>
      <c r="H341" s="163">
        <v>3547.5</v>
      </c>
      <c r="I341" s="165">
        <v>3523</v>
      </c>
      <c r="J341" s="135" t="s">
        <v>632</v>
      </c>
      <c r="K341" s="136">
        <f t="shared" si="139"/>
        <v>782.5</v>
      </c>
      <c r="L341" s="137">
        <f t="shared" si="140"/>
        <v>0.28300180831826399</v>
      </c>
      <c r="M341" s="132" t="s">
        <v>548</v>
      </c>
      <c r="N341" s="138">
        <v>45177</v>
      </c>
      <c r="O341" s="54"/>
      <c r="P341" s="54"/>
      <c r="R341" s="37" t="s">
        <v>1008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8" ht="12.75" customHeight="1">
      <c r="A342" s="160">
        <v>185</v>
      </c>
      <c r="B342" s="161">
        <v>45027</v>
      </c>
      <c r="C342" s="161"/>
      <c r="D342" s="162" t="s">
        <v>785</v>
      </c>
      <c r="E342" s="163" t="s">
        <v>546</v>
      </c>
      <c r="F342" s="163">
        <v>460</v>
      </c>
      <c r="G342" s="163"/>
      <c r="H342" s="163">
        <v>825</v>
      </c>
      <c r="I342" s="165">
        <v>810</v>
      </c>
      <c r="J342" s="135" t="s">
        <v>632</v>
      </c>
      <c r="K342" s="136">
        <f t="shared" si="139"/>
        <v>365</v>
      </c>
      <c r="L342" s="137">
        <f t="shared" si="140"/>
        <v>0.79347826086956519</v>
      </c>
      <c r="M342" s="132" t="s">
        <v>548</v>
      </c>
      <c r="N342" s="138">
        <v>45155</v>
      </c>
      <c r="O342" s="54"/>
      <c r="P342" s="54"/>
      <c r="R342" s="37" t="s">
        <v>1008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8" ht="12.75" customHeight="1">
      <c r="A343" s="160">
        <v>186</v>
      </c>
      <c r="B343" s="161">
        <v>45050</v>
      </c>
      <c r="C343" s="161"/>
      <c r="D343" s="162" t="s">
        <v>41</v>
      </c>
      <c r="E343" s="163" t="s">
        <v>546</v>
      </c>
      <c r="F343" s="163">
        <v>3630</v>
      </c>
      <c r="G343" s="163"/>
      <c r="H343" s="163">
        <v>5150</v>
      </c>
      <c r="I343" s="165">
        <v>5040</v>
      </c>
      <c r="J343" s="135" t="s">
        <v>632</v>
      </c>
      <c r="K343" s="136">
        <f t="shared" si="139"/>
        <v>1520</v>
      </c>
      <c r="L343" s="137">
        <f t="shared" si="140"/>
        <v>0.41873278236914602</v>
      </c>
      <c r="M343" s="132" t="s">
        <v>548</v>
      </c>
      <c r="N343" s="138">
        <v>45344</v>
      </c>
      <c r="O343" s="54"/>
      <c r="P343" s="54"/>
      <c r="R343" s="37" t="s">
        <v>1008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8" ht="12.75" customHeight="1">
      <c r="A344" s="160">
        <v>187</v>
      </c>
      <c r="B344" s="161">
        <v>45075</v>
      </c>
      <c r="C344" s="161"/>
      <c r="D344" s="162" t="s">
        <v>786</v>
      </c>
      <c r="E344" s="163" t="s">
        <v>546</v>
      </c>
      <c r="F344" s="133">
        <v>585</v>
      </c>
      <c r="G344" s="163"/>
      <c r="H344" s="163">
        <v>732</v>
      </c>
      <c r="I344" s="165">
        <v>732</v>
      </c>
      <c r="J344" s="135" t="s">
        <v>632</v>
      </c>
      <c r="K344" s="136">
        <f t="shared" si="139"/>
        <v>147</v>
      </c>
      <c r="L344" s="137">
        <f t="shared" si="140"/>
        <v>0.25128205128205128</v>
      </c>
      <c r="M344" s="132" t="s">
        <v>548</v>
      </c>
      <c r="N344" s="138">
        <v>45152</v>
      </c>
      <c r="O344" s="54"/>
      <c r="P344" s="54"/>
      <c r="R344" s="37" t="s">
        <v>1008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F344" s="37"/>
      <c r="AG344" s="54"/>
      <c r="AI344" s="37"/>
      <c r="AK344" s="37"/>
      <c r="AL344" s="54"/>
    </row>
    <row r="345" spans="1:38" ht="12.75" customHeight="1">
      <c r="A345" s="160">
        <v>188</v>
      </c>
      <c r="B345" s="161">
        <v>45078</v>
      </c>
      <c r="C345" s="161"/>
      <c r="D345" s="162" t="s">
        <v>501</v>
      </c>
      <c r="E345" s="163" t="s">
        <v>546</v>
      </c>
      <c r="F345" s="133">
        <v>3310</v>
      </c>
      <c r="G345" s="163"/>
      <c r="H345" s="163">
        <v>4300</v>
      </c>
      <c r="I345" s="165">
        <v>4300</v>
      </c>
      <c r="J345" s="135" t="s">
        <v>632</v>
      </c>
      <c r="K345" s="136">
        <f t="shared" ref="K345" si="141">H345-F345</f>
        <v>990</v>
      </c>
      <c r="L345" s="137">
        <f t="shared" ref="L345" si="142">K345/F345</f>
        <v>0.29909365558912387</v>
      </c>
      <c r="M345" s="132" t="s">
        <v>548</v>
      </c>
      <c r="N345" s="138">
        <v>45436</v>
      </c>
      <c r="O345" s="54"/>
      <c r="P345" s="54"/>
      <c r="R345" s="37" t="s">
        <v>1008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F345" s="37"/>
      <c r="AG345" s="54"/>
      <c r="AI345" s="37"/>
      <c r="AK345" s="37"/>
      <c r="AL345" s="54"/>
    </row>
    <row r="346" spans="1:38" ht="12.75" customHeight="1">
      <c r="A346" s="160">
        <v>189</v>
      </c>
      <c r="B346" s="161">
        <v>45103</v>
      </c>
      <c r="C346" s="161"/>
      <c r="D346" s="162" t="s">
        <v>804</v>
      </c>
      <c r="E346" s="163" t="s">
        <v>546</v>
      </c>
      <c r="F346" s="133">
        <v>282.5</v>
      </c>
      <c r="G346" s="163"/>
      <c r="H346" s="163">
        <v>383</v>
      </c>
      <c r="I346" s="165">
        <v>383</v>
      </c>
      <c r="J346" s="135" t="s">
        <v>632</v>
      </c>
      <c r="K346" s="136">
        <f>H346-F346</f>
        <v>100.5</v>
      </c>
      <c r="L346" s="137">
        <f>K346/F346</f>
        <v>0.35575221238938054</v>
      </c>
      <c r="M346" s="132" t="s">
        <v>548</v>
      </c>
      <c r="N346" s="138">
        <v>45265</v>
      </c>
      <c r="O346" s="54"/>
      <c r="P346" s="54"/>
      <c r="R346" s="37" t="s">
        <v>1008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F346" s="37"/>
      <c r="AG346" s="54"/>
      <c r="AI346" s="37"/>
      <c r="AK346" s="37"/>
      <c r="AL346" s="54"/>
    </row>
    <row r="347" spans="1:38" ht="12.75" customHeight="1">
      <c r="A347" s="160">
        <v>190</v>
      </c>
      <c r="B347" s="161">
        <v>45120</v>
      </c>
      <c r="C347" s="161"/>
      <c r="D347" s="162" t="s">
        <v>500</v>
      </c>
      <c r="E347" s="163" t="s">
        <v>546</v>
      </c>
      <c r="F347" s="133">
        <v>2312.5</v>
      </c>
      <c r="G347" s="163"/>
      <c r="H347" s="163">
        <v>2935</v>
      </c>
      <c r="I347" s="165">
        <v>2935</v>
      </c>
      <c r="J347" s="135" t="s">
        <v>632</v>
      </c>
      <c r="K347" s="136">
        <f>H347-F347</f>
        <v>622.5</v>
      </c>
      <c r="L347" s="137">
        <f>K347/F347</f>
        <v>0.26918918918918922</v>
      </c>
      <c r="M347" s="132" t="s">
        <v>548</v>
      </c>
      <c r="N347" s="138">
        <v>45177</v>
      </c>
      <c r="O347" s="54"/>
      <c r="P347" s="54"/>
      <c r="R347" s="37" t="s">
        <v>1008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F347" s="37"/>
      <c r="AG347" s="54"/>
      <c r="AI347" s="37"/>
      <c r="AK347" s="37"/>
      <c r="AL347" s="54"/>
    </row>
    <row r="348" spans="1:38" ht="12.75" customHeight="1">
      <c r="A348" s="160">
        <v>191</v>
      </c>
      <c r="B348" s="161">
        <v>45125</v>
      </c>
      <c r="C348" s="161"/>
      <c r="D348" s="162" t="s">
        <v>199</v>
      </c>
      <c r="E348" s="163" t="s">
        <v>546</v>
      </c>
      <c r="F348" s="133">
        <v>3980</v>
      </c>
      <c r="G348" s="163"/>
      <c r="H348" s="163">
        <v>4895</v>
      </c>
      <c r="I348" s="165">
        <v>4895</v>
      </c>
      <c r="J348" s="135" t="s">
        <v>632</v>
      </c>
      <c r="K348" s="136">
        <f>H348-F348</f>
        <v>915</v>
      </c>
      <c r="L348" s="137">
        <f>K348/F348</f>
        <v>0.22989949748743718</v>
      </c>
      <c r="M348" s="132" t="s">
        <v>548</v>
      </c>
      <c r="N348" s="138">
        <v>45155</v>
      </c>
      <c r="O348" s="54"/>
      <c r="P348" s="54"/>
      <c r="R348" s="37" t="s">
        <v>1008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60">
        <v>192</v>
      </c>
      <c r="B349" s="161">
        <v>45145</v>
      </c>
      <c r="C349" s="161"/>
      <c r="D349" s="162" t="s">
        <v>806</v>
      </c>
      <c r="E349" s="163" t="s">
        <v>546</v>
      </c>
      <c r="F349" s="133">
        <v>565</v>
      </c>
      <c r="G349" s="163"/>
      <c r="H349" s="163">
        <v>725</v>
      </c>
      <c r="I349" s="165">
        <v>725</v>
      </c>
      <c r="J349" s="135" t="s">
        <v>632</v>
      </c>
      <c r="K349" s="136">
        <f>H349-F349</f>
        <v>160</v>
      </c>
      <c r="L349" s="137">
        <f>K349/F349</f>
        <v>0.2831858407079646</v>
      </c>
      <c r="M349" s="132" t="s">
        <v>548</v>
      </c>
      <c r="N349" s="138">
        <v>45169</v>
      </c>
      <c r="O349" s="54"/>
      <c r="P349" s="54"/>
      <c r="R349" s="37" t="s">
        <v>1008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232">
        <v>193</v>
      </c>
      <c r="B350" s="233">
        <v>45167</v>
      </c>
      <c r="C350" s="233"/>
      <c r="D350" s="234" t="s">
        <v>810</v>
      </c>
      <c r="E350" s="235" t="s">
        <v>546</v>
      </c>
      <c r="F350" s="133">
        <v>700</v>
      </c>
      <c r="G350" s="235"/>
      <c r="H350" s="235">
        <v>950</v>
      </c>
      <c r="I350" s="236">
        <v>950</v>
      </c>
      <c r="J350" s="237" t="s">
        <v>632</v>
      </c>
      <c r="K350" s="136">
        <f>H350-F350</f>
        <v>250</v>
      </c>
      <c r="L350" s="137">
        <f>K350/F350</f>
        <v>0.35714285714285715</v>
      </c>
      <c r="M350" s="132" t="s">
        <v>548</v>
      </c>
      <c r="N350" s="138">
        <v>45261</v>
      </c>
      <c r="O350" s="54"/>
      <c r="P350" s="54"/>
      <c r="R350" s="37" t="s">
        <v>1008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194</v>
      </c>
      <c r="B351" s="179">
        <v>45184</v>
      </c>
      <c r="C351" s="53"/>
      <c r="D351" s="53" t="s">
        <v>503</v>
      </c>
      <c r="E351" s="180" t="s">
        <v>546</v>
      </c>
      <c r="F351" s="51" t="s">
        <v>811</v>
      </c>
      <c r="G351" s="51"/>
      <c r="H351" s="51"/>
      <c r="I351" s="51">
        <v>480</v>
      </c>
      <c r="J351" s="51" t="s">
        <v>547</v>
      </c>
      <c r="K351" s="51"/>
      <c r="L351" s="51"/>
      <c r="M351" s="51"/>
      <c r="N351" s="51"/>
      <c r="O351" s="54"/>
      <c r="P351" s="54"/>
      <c r="R351" s="37" t="s">
        <v>1008</v>
      </c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232">
        <v>195</v>
      </c>
      <c r="B352" s="233">
        <v>45203</v>
      </c>
      <c r="C352" s="233"/>
      <c r="D352" s="234" t="s">
        <v>172</v>
      </c>
      <c r="E352" s="235" t="s">
        <v>546</v>
      </c>
      <c r="F352" s="133">
        <v>992.5</v>
      </c>
      <c r="G352" s="235"/>
      <c r="H352" s="235">
        <v>1198</v>
      </c>
      <c r="I352" s="236">
        <v>1198</v>
      </c>
      <c r="J352" s="237" t="s">
        <v>632</v>
      </c>
      <c r="K352" s="136">
        <f>H352-F352</f>
        <v>205.5</v>
      </c>
      <c r="L352" s="137">
        <f>K352/F352</f>
        <v>0.2070528967254408</v>
      </c>
      <c r="M352" s="132" t="s">
        <v>548</v>
      </c>
      <c r="N352" s="138">
        <v>45392</v>
      </c>
      <c r="O352" s="54"/>
      <c r="P352" s="54"/>
      <c r="R352" s="37" t="s">
        <v>1009</v>
      </c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2.75" customHeight="1">
      <c r="A353" s="232">
        <v>196</v>
      </c>
      <c r="B353" s="233">
        <v>45216</v>
      </c>
      <c r="C353" s="233"/>
      <c r="D353" s="234" t="s">
        <v>104</v>
      </c>
      <c r="E353" s="235" t="s">
        <v>546</v>
      </c>
      <c r="F353" s="133">
        <v>5425</v>
      </c>
      <c r="G353" s="235"/>
      <c r="H353" s="235">
        <v>6880</v>
      </c>
      <c r="I353" s="236">
        <v>6870</v>
      </c>
      <c r="J353" s="237" t="s">
        <v>632</v>
      </c>
      <c r="K353" s="136">
        <f>H353-F353</f>
        <v>1455</v>
      </c>
      <c r="L353" s="137">
        <f>K353/F353</f>
        <v>0.26820276497695855</v>
      </c>
      <c r="M353" s="132" t="s">
        <v>548</v>
      </c>
      <c r="N353" s="138">
        <v>45342</v>
      </c>
      <c r="O353" s="54"/>
      <c r="P353" s="54"/>
      <c r="R353" s="37" t="s">
        <v>1009</v>
      </c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  <c r="AG353" s="54"/>
      <c r="AI353" s="37"/>
      <c r="AL353" s="54"/>
    </row>
    <row r="354" spans="1:38" ht="12.75" customHeight="1">
      <c r="A354" s="232">
        <v>197</v>
      </c>
      <c r="B354" s="233">
        <v>45216</v>
      </c>
      <c r="C354" s="233"/>
      <c r="D354" s="234" t="s">
        <v>812</v>
      </c>
      <c r="E354" s="235" t="s">
        <v>546</v>
      </c>
      <c r="F354" s="133">
        <v>1090</v>
      </c>
      <c r="G354" s="235"/>
      <c r="H354" s="235">
        <v>1415</v>
      </c>
      <c r="I354" s="236">
        <v>1415</v>
      </c>
      <c r="J354" s="237" t="s">
        <v>632</v>
      </c>
      <c r="K354" s="136">
        <f>H354-F354</f>
        <v>325</v>
      </c>
      <c r="L354" s="137">
        <f>K354/F354</f>
        <v>0.29816513761467889</v>
      </c>
      <c r="M354" s="132" t="s">
        <v>548</v>
      </c>
      <c r="N354" s="138">
        <v>45282</v>
      </c>
      <c r="O354" s="54"/>
      <c r="P354" s="54"/>
      <c r="R354" s="37" t="s">
        <v>1008</v>
      </c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232">
        <v>198</v>
      </c>
      <c r="B355" s="233">
        <v>45236</v>
      </c>
      <c r="C355" s="233"/>
      <c r="D355" s="234" t="s">
        <v>815</v>
      </c>
      <c r="E355" s="235" t="s">
        <v>546</v>
      </c>
      <c r="F355" s="133">
        <v>1270</v>
      </c>
      <c r="G355" s="235"/>
      <c r="H355" s="235">
        <v>1613</v>
      </c>
      <c r="I355" s="236">
        <v>1613</v>
      </c>
      <c r="J355" s="237" t="s">
        <v>632</v>
      </c>
      <c r="K355" s="136">
        <f>H355-F355</f>
        <v>343</v>
      </c>
      <c r="L355" s="137">
        <f>K355/F355</f>
        <v>0.27007874015748029</v>
      </c>
      <c r="M355" s="132" t="s">
        <v>548</v>
      </c>
      <c r="N355" s="138">
        <v>45246</v>
      </c>
      <c r="O355" s="54"/>
      <c r="P355" s="54"/>
      <c r="R355" s="37" t="s">
        <v>1009</v>
      </c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78">
        <v>199</v>
      </c>
      <c r="B356" s="179">
        <v>45251</v>
      </c>
      <c r="C356" s="53"/>
      <c r="D356" s="53" t="s">
        <v>816</v>
      </c>
      <c r="E356" s="180" t="s">
        <v>546</v>
      </c>
      <c r="F356" s="51" t="s">
        <v>817</v>
      </c>
      <c r="G356" s="51"/>
      <c r="H356" s="51"/>
      <c r="I356" s="51">
        <v>1490</v>
      </c>
      <c r="J356" s="51" t="s">
        <v>547</v>
      </c>
      <c r="K356" s="51"/>
      <c r="L356" s="51"/>
      <c r="M356" s="51"/>
      <c r="N356" s="51"/>
      <c r="O356" s="54"/>
      <c r="P356" s="54"/>
      <c r="R356" s="37" t="s">
        <v>1008</v>
      </c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  <c r="AG356" s="54"/>
      <c r="AI356" s="37"/>
      <c r="AL356" s="54"/>
    </row>
    <row r="357" spans="1:38" ht="12.75" customHeight="1">
      <c r="A357" s="178">
        <v>200</v>
      </c>
      <c r="B357" s="179">
        <v>45254</v>
      </c>
      <c r="C357" s="53"/>
      <c r="D357" s="53" t="s">
        <v>815</v>
      </c>
      <c r="E357" s="180" t="s">
        <v>546</v>
      </c>
      <c r="F357" s="51" t="s">
        <v>818</v>
      </c>
      <c r="G357" s="51"/>
      <c r="H357" s="51"/>
      <c r="I357" s="51">
        <v>1806</v>
      </c>
      <c r="J357" s="51" t="s">
        <v>547</v>
      </c>
      <c r="K357" s="51"/>
      <c r="L357" s="51"/>
      <c r="M357" s="51"/>
      <c r="N357" s="51"/>
      <c r="O357" s="54"/>
      <c r="P357" s="54"/>
      <c r="R357" s="37" t="s">
        <v>1009</v>
      </c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  <c r="AG357" s="54"/>
      <c r="AI357" s="37"/>
      <c r="AL357" s="54"/>
    </row>
    <row r="358" spans="1:38" ht="12.75" customHeight="1">
      <c r="A358" s="232">
        <v>201</v>
      </c>
      <c r="B358" s="233">
        <v>45265</v>
      </c>
      <c r="C358" s="233"/>
      <c r="D358" s="234" t="s">
        <v>504</v>
      </c>
      <c r="E358" s="235" t="s">
        <v>546</v>
      </c>
      <c r="F358" s="133">
        <v>435</v>
      </c>
      <c r="G358" s="235"/>
      <c r="H358" s="235">
        <v>558</v>
      </c>
      <c r="I358" s="236">
        <v>558</v>
      </c>
      <c r="J358" s="237" t="s">
        <v>632</v>
      </c>
      <c r="K358" s="136">
        <f>H358-F358</f>
        <v>123</v>
      </c>
      <c r="L358" s="137">
        <f>K358/F358</f>
        <v>0.28275862068965518</v>
      </c>
      <c r="M358" s="132" t="s">
        <v>548</v>
      </c>
      <c r="N358" s="138">
        <v>45378</v>
      </c>
      <c r="O358" s="54"/>
      <c r="P358" s="54"/>
      <c r="R358" s="37" t="s">
        <v>1008</v>
      </c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  <c r="AG358" s="54"/>
      <c r="AI358" s="37"/>
      <c r="AL358" s="54"/>
    </row>
    <row r="359" spans="1:38" ht="12.75" customHeight="1">
      <c r="A359" s="232">
        <v>202</v>
      </c>
      <c r="B359" s="233">
        <v>45272</v>
      </c>
      <c r="C359" s="233"/>
      <c r="D359" s="234" t="s">
        <v>820</v>
      </c>
      <c r="E359" s="235" t="s">
        <v>546</v>
      </c>
      <c r="F359" s="133">
        <v>4225</v>
      </c>
      <c r="G359" s="235"/>
      <c r="H359" s="235">
        <v>5512</v>
      </c>
      <c r="I359" s="236">
        <v>5512</v>
      </c>
      <c r="J359" s="237" t="s">
        <v>632</v>
      </c>
      <c r="K359" s="136">
        <f>H359-F359</f>
        <v>1287</v>
      </c>
      <c r="L359" s="137">
        <f>K359/F359</f>
        <v>0.30461538461538462</v>
      </c>
      <c r="M359" s="132" t="s">
        <v>548</v>
      </c>
      <c r="N359" s="138">
        <v>45329</v>
      </c>
      <c r="O359" s="54"/>
      <c r="P359" s="54"/>
      <c r="R359" s="37" t="s">
        <v>1009</v>
      </c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  <c r="AG359" s="54"/>
      <c r="AI359" s="37"/>
      <c r="AL359" s="54"/>
    </row>
    <row r="360" spans="1:38" ht="12.75" customHeight="1">
      <c r="A360" s="178">
        <v>203</v>
      </c>
      <c r="B360" s="179">
        <v>45292</v>
      </c>
      <c r="C360" s="53"/>
      <c r="D360" s="53" t="s">
        <v>309</v>
      </c>
      <c r="E360" s="180" t="s">
        <v>546</v>
      </c>
      <c r="F360" s="51" t="s">
        <v>821</v>
      </c>
      <c r="G360" s="51"/>
      <c r="H360" s="51"/>
      <c r="I360" s="51">
        <v>4909</v>
      </c>
      <c r="J360" s="51" t="s">
        <v>547</v>
      </c>
      <c r="K360" s="51"/>
      <c r="L360" s="51"/>
      <c r="M360" s="51"/>
      <c r="N360" s="51"/>
      <c r="O360" s="54"/>
      <c r="P360" s="54"/>
      <c r="R360" s="37" t="s">
        <v>1009</v>
      </c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  <c r="AG360" s="54"/>
      <c r="AI360" s="37"/>
      <c r="AL360" s="54"/>
    </row>
    <row r="361" spans="1:38" ht="12.75" customHeight="1">
      <c r="A361" s="178">
        <v>204</v>
      </c>
      <c r="B361" s="179">
        <v>45294</v>
      </c>
      <c r="C361" s="53"/>
      <c r="D361" s="53" t="s">
        <v>502</v>
      </c>
      <c r="E361" s="180" t="s">
        <v>546</v>
      </c>
      <c r="F361" s="51" t="s">
        <v>822</v>
      </c>
      <c r="G361" s="51"/>
      <c r="H361" s="51"/>
      <c r="I361" s="51">
        <v>1080</v>
      </c>
      <c r="J361" s="51" t="s">
        <v>547</v>
      </c>
      <c r="K361" s="51"/>
      <c r="L361" s="51"/>
      <c r="M361" s="51"/>
      <c r="N361" s="51"/>
      <c r="O361" s="54"/>
      <c r="P361" s="54"/>
      <c r="R361" s="37" t="s">
        <v>1008</v>
      </c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  <c r="AG361" s="54"/>
      <c r="AI361" s="37"/>
      <c r="AL361" s="54"/>
    </row>
    <row r="362" spans="1:38" ht="12.75" customHeight="1">
      <c r="A362" s="178">
        <v>205</v>
      </c>
      <c r="B362" s="179">
        <v>45315</v>
      </c>
      <c r="C362" s="53"/>
      <c r="D362" s="53" t="s">
        <v>310</v>
      </c>
      <c r="E362" s="180" t="s">
        <v>546</v>
      </c>
      <c r="F362" s="51" t="s">
        <v>824</v>
      </c>
      <c r="G362" s="51"/>
      <c r="H362" s="51"/>
      <c r="I362" s="51">
        <v>2077</v>
      </c>
      <c r="J362" s="51" t="s">
        <v>547</v>
      </c>
      <c r="K362" s="51"/>
      <c r="L362" s="51"/>
      <c r="M362" s="51"/>
      <c r="N362" s="51"/>
      <c r="O362" s="54"/>
      <c r="P362" s="54"/>
      <c r="R362" s="37" t="s">
        <v>1009</v>
      </c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  <c r="AG362" s="54"/>
      <c r="AI362" s="37"/>
      <c r="AL362" s="54"/>
    </row>
    <row r="363" spans="1:38" ht="12.75" customHeight="1">
      <c r="A363" s="178">
        <v>206</v>
      </c>
      <c r="B363" s="179">
        <v>45320</v>
      </c>
      <c r="C363" s="53"/>
      <c r="D363" s="53" t="s">
        <v>825</v>
      </c>
      <c r="E363" s="180" t="s">
        <v>546</v>
      </c>
      <c r="F363" s="51" t="s">
        <v>826</v>
      </c>
      <c r="G363" s="51"/>
      <c r="H363" s="51"/>
      <c r="I363" s="51">
        <v>2906</v>
      </c>
      <c r="J363" s="51" t="s">
        <v>547</v>
      </c>
      <c r="K363" s="51"/>
      <c r="L363" s="51"/>
      <c r="M363" s="51"/>
      <c r="N363" s="51"/>
      <c r="O363" s="54"/>
      <c r="P363" s="54"/>
      <c r="R363" s="37" t="s">
        <v>1008</v>
      </c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  <c r="AG363" s="54"/>
      <c r="AI363" s="37"/>
      <c r="AL363" s="54"/>
    </row>
    <row r="364" spans="1:38" ht="12.75" customHeight="1">
      <c r="A364" s="232">
        <v>207</v>
      </c>
      <c r="B364" s="233">
        <v>45331</v>
      </c>
      <c r="C364" s="233"/>
      <c r="D364" s="234" t="s">
        <v>500</v>
      </c>
      <c r="E364" s="235" t="s">
        <v>546</v>
      </c>
      <c r="F364" s="133">
        <v>3270</v>
      </c>
      <c r="G364" s="235"/>
      <c r="H364" s="235">
        <v>4096</v>
      </c>
      <c r="I364" s="236">
        <v>4096</v>
      </c>
      <c r="J364" s="237" t="s">
        <v>632</v>
      </c>
      <c r="K364" s="136">
        <f>H364-F364</f>
        <v>826</v>
      </c>
      <c r="L364" s="137">
        <f>K364/F364</f>
        <v>0.25259938837920487</v>
      </c>
      <c r="M364" s="132" t="s">
        <v>548</v>
      </c>
      <c r="N364" s="138">
        <v>45377</v>
      </c>
      <c r="O364" s="54"/>
      <c r="P364" s="54"/>
      <c r="R364" s="37" t="s">
        <v>1008</v>
      </c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  <c r="AG364" s="54"/>
      <c r="AI364" s="37"/>
      <c r="AL364" s="54"/>
    </row>
    <row r="365" spans="1:38" ht="12.75" customHeight="1">
      <c r="A365" s="178">
        <v>208</v>
      </c>
      <c r="B365" s="179">
        <v>45345</v>
      </c>
      <c r="C365" s="53"/>
      <c r="D365" s="53" t="s">
        <v>59</v>
      </c>
      <c r="E365" s="180" t="s">
        <v>546</v>
      </c>
      <c r="F365" s="51" t="s">
        <v>841</v>
      </c>
      <c r="G365" s="51"/>
      <c r="H365" s="51"/>
      <c r="I365" s="51">
        <v>2627</v>
      </c>
      <c r="J365" s="51" t="s">
        <v>547</v>
      </c>
      <c r="K365" s="51"/>
      <c r="L365" s="51"/>
      <c r="M365" s="51"/>
      <c r="N365" s="53"/>
      <c r="O365" s="54"/>
      <c r="P365" s="54"/>
      <c r="R365" s="37" t="s">
        <v>1009</v>
      </c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  <c r="AG365" s="54"/>
      <c r="AI365" s="37"/>
      <c r="AL365" s="54"/>
    </row>
    <row r="366" spans="1:38" ht="12.75" customHeight="1">
      <c r="A366" s="232">
        <v>209</v>
      </c>
      <c r="B366" s="233">
        <v>45356</v>
      </c>
      <c r="C366" s="233"/>
      <c r="D366" s="234" t="s">
        <v>810</v>
      </c>
      <c r="E366" s="235" t="s">
        <v>546</v>
      </c>
      <c r="F366" s="133">
        <v>925</v>
      </c>
      <c r="G366" s="235"/>
      <c r="H366" s="235">
        <v>1170</v>
      </c>
      <c r="I366" s="236">
        <v>1170</v>
      </c>
      <c r="J366" s="237" t="s">
        <v>632</v>
      </c>
      <c r="K366" s="136">
        <f>H366-F366</f>
        <v>245</v>
      </c>
      <c r="L366" s="137">
        <f>K366/F366</f>
        <v>0.26486486486486488</v>
      </c>
      <c r="M366" s="132" t="s">
        <v>548</v>
      </c>
      <c r="N366" s="138">
        <v>45435</v>
      </c>
      <c r="O366" s="54"/>
      <c r="P366" s="54"/>
      <c r="R366" s="37" t="s">
        <v>1010</v>
      </c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  <c r="AG366" s="54"/>
      <c r="AI366" s="37"/>
      <c r="AL366" s="54"/>
    </row>
    <row r="367" spans="1:38" ht="12.75" customHeight="1">
      <c r="A367" s="232">
        <v>210</v>
      </c>
      <c r="B367" s="233">
        <v>45372</v>
      </c>
      <c r="C367" s="233"/>
      <c r="D367" s="234" t="s">
        <v>476</v>
      </c>
      <c r="E367" s="235" t="s">
        <v>546</v>
      </c>
      <c r="F367" s="133">
        <v>2910</v>
      </c>
      <c r="G367" s="235"/>
      <c r="H367" s="235">
        <v>3696</v>
      </c>
      <c r="I367" s="236">
        <v>3696</v>
      </c>
      <c r="J367" s="237" t="s">
        <v>632</v>
      </c>
      <c r="K367" s="136">
        <f>H367-F367</f>
        <v>786</v>
      </c>
      <c r="L367" s="137">
        <f>K367/F367</f>
        <v>0.27010309278350514</v>
      </c>
      <c r="M367" s="132" t="s">
        <v>548</v>
      </c>
      <c r="N367" s="138">
        <v>45412</v>
      </c>
      <c r="O367" s="54"/>
      <c r="P367" s="54"/>
      <c r="R367" s="37" t="s">
        <v>1010</v>
      </c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  <c r="AG367" s="54"/>
      <c r="AI367" s="37"/>
      <c r="AL367" s="54"/>
    </row>
    <row r="368" spans="1:38" ht="12.75" customHeight="1">
      <c r="A368" s="178">
        <v>211</v>
      </c>
      <c r="B368" s="179">
        <v>45387</v>
      </c>
      <c r="C368" s="53"/>
      <c r="D368" s="53" t="s">
        <v>506</v>
      </c>
      <c r="E368" s="180" t="s">
        <v>546</v>
      </c>
      <c r="F368" s="51" t="s">
        <v>849</v>
      </c>
      <c r="G368" s="51"/>
      <c r="H368" s="51"/>
      <c r="I368" s="51">
        <v>938</v>
      </c>
      <c r="J368" s="51" t="s">
        <v>547</v>
      </c>
      <c r="K368" s="51"/>
      <c r="L368" s="51"/>
      <c r="M368" s="51"/>
      <c r="N368" s="53"/>
      <c r="O368" s="54"/>
      <c r="P368" s="54"/>
      <c r="R368" s="43" t="s">
        <v>1009</v>
      </c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  <c r="AG368" s="54"/>
      <c r="AI368" s="37"/>
      <c r="AL368" s="54"/>
    </row>
    <row r="369" spans="1:38" ht="12.75" customHeight="1">
      <c r="A369" s="178">
        <v>212</v>
      </c>
      <c r="B369" s="179">
        <v>45407</v>
      </c>
      <c r="C369" s="53"/>
      <c r="D369" s="53" t="s">
        <v>812</v>
      </c>
      <c r="E369" s="180" t="s">
        <v>546</v>
      </c>
      <c r="F369" s="51" t="s">
        <v>855</v>
      </c>
      <c r="G369" s="51"/>
      <c r="H369" s="51"/>
      <c r="I369" s="51">
        <v>1675</v>
      </c>
      <c r="J369" s="51" t="s">
        <v>547</v>
      </c>
      <c r="K369" s="51"/>
      <c r="L369" s="51"/>
      <c r="M369" s="51"/>
      <c r="N369" s="53"/>
      <c r="O369" s="54"/>
      <c r="P369" s="54"/>
      <c r="R369" s="43" t="s">
        <v>1009</v>
      </c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  <c r="AG369" s="54"/>
      <c r="AI369" s="37"/>
      <c r="AL369" s="54"/>
    </row>
    <row r="370" spans="1:38" ht="12.75" customHeight="1">
      <c r="A370" s="178">
        <v>213</v>
      </c>
      <c r="B370" s="179">
        <v>45426</v>
      </c>
      <c r="C370" s="53"/>
      <c r="D370" s="53" t="s">
        <v>789</v>
      </c>
      <c r="E370" s="180" t="s">
        <v>546</v>
      </c>
      <c r="F370" s="51" t="s">
        <v>985</v>
      </c>
      <c r="G370" s="51"/>
      <c r="H370" s="51"/>
      <c r="I370" s="51">
        <v>617</v>
      </c>
      <c r="J370" s="51" t="s">
        <v>547</v>
      </c>
      <c r="K370" s="51"/>
      <c r="L370" s="51"/>
      <c r="M370" s="51"/>
      <c r="N370" s="53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  <c r="AG370" s="54"/>
      <c r="AI370" s="37"/>
      <c r="AL370" s="54"/>
    </row>
    <row r="371" spans="1:38" ht="12.75" customHeight="1">
      <c r="A371" s="178"/>
      <c r="B371" s="179"/>
      <c r="C371" s="53"/>
      <c r="D371" s="53"/>
      <c r="E371" s="180"/>
      <c r="F371" s="51"/>
      <c r="G371" s="51"/>
      <c r="H371" s="51"/>
      <c r="I371" s="51"/>
      <c r="J371" s="51"/>
      <c r="K371" s="51"/>
      <c r="L371" s="51"/>
      <c r="M371" s="51"/>
      <c r="N371" s="53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  <c r="AG371" s="54"/>
      <c r="AI371" s="37"/>
      <c r="AL371" s="54"/>
    </row>
    <row r="372" spans="1:38" ht="15" customHeight="1">
      <c r="A372" s="178"/>
      <c r="B372" s="179"/>
      <c r="C372" s="53"/>
      <c r="D372" s="53"/>
      <c r="E372" s="180"/>
      <c r="F372" s="51"/>
      <c r="G372" s="51"/>
      <c r="H372" s="51"/>
      <c r="I372" s="51"/>
      <c r="J372" s="51"/>
      <c r="K372" s="51"/>
      <c r="L372" s="51"/>
      <c r="M372" s="51"/>
      <c r="N372" s="53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1:38" ht="12.75" customHeight="1">
      <c r="B373" s="181" t="s">
        <v>787</v>
      </c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  <c r="AG373" s="54"/>
      <c r="AI373" s="37"/>
      <c r="AL373" s="54"/>
    </row>
    <row r="374" spans="1:38" ht="12.75" customHeight="1">
      <c r="A374" s="182"/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  <c r="AG374" s="54"/>
      <c r="AI374" s="37"/>
      <c r="AL374" s="54"/>
    </row>
    <row r="375" spans="1:38" ht="12.75" customHeight="1">
      <c r="A375" s="182"/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1:38" ht="12.75" customHeight="1">
      <c r="A376" s="51"/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1:38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1:38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1:38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1:38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1:38" ht="12.75" customHeight="1">
      <c r="F381" s="54"/>
      <c r="G381" s="54"/>
      <c r="H381" s="54"/>
      <c r="I381" s="54"/>
      <c r="J381" s="37"/>
      <c r="K381" s="54"/>
      <c r="L381" s="54"/>
      <c r="M381" s="54"/>
      <c r="O381" s="54"/>
      <c r="P381" s="54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1:38" ht="12.75" customHeight="1">
      <c r="F382" s="54"/>
      <c r="G382" s="54"/>
      <c r="H382" s="54"/>
      <c r="I382" s="54"/>
      <c r="J382" s="37"/>
      <c r="K382" s="54"/>
      <c r="L382" s="54"/>
      <c r="M382" s="54"/>
      <c r="O382" s="54"/>
      <c r="P382" s="54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1:38" ht="12.75" customHeight="1">
      <c r="F383" s="54"/>
      <c r="G383" s="54"/>
      <c r="H383" s="54"/>
      <c r="I383" s="54"/>
      <c r="J383" s="37"/>
      <c r="K383" s="54"/>
      <c r="L383" s="54"/>
      <c r="M383" s="54"/>
      <c r="O383" s="54"/>
      <c r="P383" s="54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1:38" ht="12.75" customHeight="1">
      <c r="F384" s="54"/>
      <c r="G384" s="54"/>
      <c r="H384" s="54"/>
      <c r="I384" s="54"/>
      <c r="J384" s="37"/>
      <c r="K384" s="54"/>
      <c r="L384" s="54"/>
      <c r="M384" s="54"/>
      <c r="O384" s="54"/>
      <c r="P384" s="54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54"/>
      <c r="T399" s="37"/>
      <c r="U399" s="54"/>
      <c r="V399" s="37"/>
      <c r="W399" s="54"/>
      <c r="X399" s="37"/>
      <c r="Y399" s="54"/>
      <c r="Z399" s="37"/>
      <c r="AA399" s="54"/>
      <c r="AB399" s="37"/>
      <c r="AC399" s="54"/>
      <c r="AD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R400" s="54"/>
      <c r="S400" s="54"/>
      <c r="T400" s="37"/>
      <c r="U400" s="54"/>
      <c r="V400" s="37"/>
      <c r="W400" s="54"/>
      <c r="X400" s="37"/>
      <c r="Y400" s="54"/>
      <c r="Z400" s="37"/>
      <c r="AA400" s="54"/>
      <c r="AB400" s="37"/>
      <c r="AC400" s="54"/>
      <c r="AD400" s="37"/>
    </row>
    <row r="401" spans="6:30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R401" s="54"/>
      <c r="S401" s="54"/>
      <c r="T401" s="37"/>
      <c r="U401" s="54"/>
      <c r="V401" s="37"/>
      <c r="W401" s="54"/>
      <c r="X401" s="37"/>
      <c r="Y401" s="54"/>
      <c r="Z401" s="37"/>
      <c r="AA401" s="54"/>
      <c r="AB401" s="37"/>
      <c r="AC401" s="54"/>
      <c r="AD401" s="37"/>
    </row>
    <row r="402" spans="6:30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R402" s="54"/>
      <c r="S402" s="54"/>
      <c r="T402" s="37"/>
      <c r="U402" s="54"/>
      <c r="V402" s="37"/>
      <c r="W402" s="54"/>
      <c r="X402" s="37"/>
      <c r="Y402" s="54"/>
      <c r="Z402" s="37"/>
      <c r="AA402" s="54"/>
      <c r="AB402" s="37"/>
      <c r="AC402" s="54"/>
      <c r="AD402" s="37"/>
    </row>
    <row r="403" spans="6:30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R403" s="54"/>
      <c r="S403" s="54"/>
      <c r="T403" s="37"/>
      <c r="U403" s="54"/>
      <c r="V403" s="37"/>
      <c r="W403" s="54"/>
      <c r="X403" s="37"/>
      <c r="Y403" s="54"/>
      <c r="Z403" s="37"/>
      <c r="AA403" s="54"/>
      <c r="AB403" s="37"/>
      <c r="AC403" s="54"/>
      <c r="AD403" s="37"/>
    </row>
    <row r="404" spans="6:30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R404" s="54"/>
      <c r="S404" s="54"/>
      <c r="T404" s="37"/>
      <c r="U404" s="54"/>
      <c r="V404" s="37"/>
      <c r="W404" s="54"/>
      <c r="X404" s="37"/>
      <c r="Y404" s="54"/>
      <c r="Z404" s="37"/>
      <c r="AA404" s="54"/>
      <c r="AB404" s="37"/>
      <c r="AC404" s="54"/>
      <c r="AD404" s="37"/>
    </row>
    <row r="405" spans="6:30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R405" s="54"/>
      <c r="S405" s="54"/>
      <c r="T405" s="37"/>
      <c r="U405" s="54"/>
      <c r="V405" s="37"/>
      <c r="W405" s="54"/>
      <c r="X405" s="37"/>
      <c r="Y405" s="54"/>
      <c r="Z405" s="37"/>
      <c r="AA405" s="54"/>
      <c r="AB405" s="37"/>
      <c r="AC405" s="54"/>
      <c r="AD405" s="37"/>
    </row>
    <row r="406" spans="6:30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R406" s="54"/>
      <c r="S406" s="54"/>
      <c r="T406" s="37"/>
      <c r="U406" s="54"/>
      <c r="V406" s="37"/>
      <c r="W406" s="54"/>
      <c r="X406" s="37"/>
      <c r="Y406" s="54"/>
      <c r="Z406" s="37"/>
      <c r="AA406" s="54"/>
      <c r="AB406" s="37"/>
      <c r="AC406" s="54"/>
      <c r="AD406" s="37"/>
    </row>
    <row r="407" spans="6:30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R407" s="54"/>
      <c r="S407" s="54"/>
      <c r="T407" s="37"/>
      <c r="U407" s="54"/>
      <c r="V407" s="37"/>
      <c r="W407" s="54"/>
      <c r="X407" s="37"/>
      <c r="Y407" s="54"/>
      <c r="Z407" s="37"/>
      <c r="AA407" s="54"/>
      <c r="AB407" s="37"/>
      <c r="AC407" s="54"/>
      <c r="AD407" s="37"/>
    </row>
    <row r="408" spans="6:30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R408" s="54"/>
      <c r="S408" s="54"/>
      <c r="T408" s="37"/>
      <c r="U408" s="54"/>
      <c r="V408" s="37"/>
      <c r="W408" s="54"/>
      <c r="X408" s="37"/>
      <c r="Y408" s="54"/>
      <c r="Z408" s="37"/>
      <c r="AA408" s="54"/>
      <c r="AB408" s="37"/>
      <c r="AC408" s="54"/>
      <c r="AD408" s="37"/>
    </row>
    <row r="409" spans="6:30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R409" s="54"/>
      <c r="S409" s="54"/>
      <c r="T409" s="37"/>
      <c r="U409" s="54"/>
      <c r="V409" s="37"/>
      <c r="W409" s="54"/>
      <c r="X409" s="37"/>
      <c r="Y409" s="54"/>
      <c r="Z409" s="37"/>
      <c r="AA409" s="54"/>
      <c r="AB409" s="37"/>
      <c r="AC409" s="54"/>
      <c r="AD409" s="37"/>
    </row>
    <row r="410" spans="6:30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R410" s="54"/>
      <c r="S410" s="54"/>
      <c r="T410" s="37"/>
      <c r="U410" s="54"/>
      <c r="V410" s="37"/>
      <c r="W410" s="54"/>
      <c r="X410" s="37"/>
      <c r="Y410" s="54"/>
      <c r="Z410" s="37"/>
      <c r="AA410" s="54"/>
      <c r="AB410" s="37"/>
      <c r="AC410" s="54"/>
      <c r="AD410" s="37"/>
    </row>
    <row r="411" spans="6:30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R411" s="54"/>
      <c r="S411" s="54"/>
      <c r="T411" s="37"/>
      <c r="U411" s="54"/>
      <c r="V411" s="37"/>
      <c r="W411" s="54"/>
      <c r="X411" s="37"/>
      <c r="Y411" s="54"/>
      <c r="Z411" s="37"/>
      <c r="AA411" s="54"/>
      <c r="AB411" s="37"/>
      <c r="AC411" s="54"/>
      <c r="AD411" s="37"/>
    </row>
    <row r="412" spans="6:30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54"/>
      <c r="T412" s="37"/>
      <c r="U412" s="54"/>
      <c r="V412" s="37"/>
      <c r="W412" s="54"/>
      <c r="X412" s="37"/>
      <c r="Y412" s="54"/>
      <c r="Z412" s="37"/>
      <c r="AA412" s="54"/>
      <c r="AB412" s="37"/>
      <c r="AC412" s="54"/>
      <c r="AD412" s="37"/>
    </row>
    <row r="413" spans="6:30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54"/>
      <c r="T413" s="37"/>
      <c r="U413" s="54"/>
      <c r="V413" s="37"/>
      <c r="W413" s="54"/>
      <c r="X413" s="37"/>
      <c r="Y413" s="54"/>
      <c r="Z413" s="37"/>
      <c r="AA413" s="54"/>
      <c r="AB413" s="37"/>
      <c r="AC413" s="54"/>
      <c r="AD413" s="37"/>
    </row>
    <row r="414" spans="6:30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54"/>
      <c r="T414" s="37"/>
      <c r="U414" s="54"/>
      <c r="V414" s="37"/>
      <c r="W414" s="54"/>
      <c r="X414" s="37"/>
      <c r="Y414" s="54"/>
      <c r="Z414" s="37"/>
      <c r="AA414" s="54"/>
      <c r="AB414" s="37"/>
      <c r="AC414" s="54"/>
      <c r="AD414" s="37"/>
    </row>
    <row r="415" spans="6:30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54"/>
      <c r="T415" s="37"/>
      <c r="U415" s="54"/>
      <c r="V415" s="37"/>
      <c r="W415" s="54"/>
      <c r="X415" s="37"/>
      <c r="Y415" s="54"/>
      <c r="Z415" s="37"/>
      <c r="AA415" s="54"/>
      <c r="AB415" s="37"/>
      <c r="AC415" s="54"/>
      <c r="AD415" s="37"/>
    </row>
    <row r="416" spans="6:30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54"/>
      <c r="T416" s="37"/>
      <c r="U416" s="54"/>
      <c r="V416" s="37"/>
      <c r="W416" s="54"/>
      <c r="X416" s="37"/>
      <c r="Y416" s="54"/>
      <c r="Z416" s="37"/>
      <c r="AA416" s="54"/>
      <c r="AB416" s="37"/>
      <c r="AC416" s="54"/>
      <c r="AD416" s="37"/>
    </row>
    <row r="417" spans="6:30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54"/>
      <c r="T417" s="37"/>
      <c r="U417" s="54"/>
      <c r="V417" s="37"/>
      <c r="W417" s="54"/>
      <c r="X417" s="37"/>
      <c r="Y417" s="54"/>
      <c r="Z417" s="37"/>
      <c r="AA417" s="54"/>
      <c r="AB417" s="37"/>
      <c r="AC417" s="54"/>
      <c r="AD417" s="37"/>
    </row>
    <row r="418" spans="6:30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30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30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30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30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30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30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30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30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30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30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30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30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30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30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2.75" customHeight="1">
      <c r="F530" s="54"/>
      <c r="G530" s="54"/>
      <c r="H530" s="54"/>
      <c r="I530" s="54"/>
      <c r="J530" s="37"/>
      <c r="K530" s="54"/>
      <c r="L530" s="54"/>
      <c r="M530" s="54"/>
      <c r="O530" s="37"/>
    </row>
    <row r="531" spans="6:15" ht="12.75" customHeight="1">
      <c r="F531" s="54"/>
      <c r="G531" s="54"/>
      <c r="H531" s="54"/>
      <c r="I531" s="54"/>
      <c r="J531" s="37"/>
      <c r="K531" s="54"/>
      <c r="L531" s="54"/>
      <c r="M531" s="54"/>
      <c r="O531" s="37"/>
    </row>
    <row r="532" spans="6:15" ht="12.75" customHeight="1">
      <c r="F532" s="54"/>
      <c r="G532" s="54"/>
      <c r="H532" s="54"/>
      <c r="I532" s="54"/>
      <c r="J532" s="37"/>
      <c r="K532" s="54"/>
      <c r="L532" s="54"/>
      <c r="M532" s="54"/>
      <c r="O532" s="37"/>
    </row>
    <row r="533" spans="6:15" ht="12.75" customHeight="1">
      <c r="F533" s="54"/>
      <c r="G533" s="54"/>
      <c r="H533" s="54"/>
      <c r="I533" s="54"/>
      <c r="J533" s="37"/>
      <c r="K533" s="54"/>
      <c r="L533" s="54"/>
      <c r="M533" s="54"/>
      <c r="O533" s="37"/>
    </row>
    <row r="534" spans="6:15" ht="12.75" customHeight="1">
      <c r="F534" s="54"/>
      <c r="G534" s="54"/>
      <c r="H534" s="54"/>
      <c r="I534" s="54"/>
      <c r="J534" s="37"/>
      <c r="K534" s="54"/>
      <c r="L534" s="54"/>
      <c r="M534" s="54"/>
      <c r="O534" s="37"/>
    </row>
    <row r="535" spans="6:15" ht="12.75" customHeight="1">
      <c r="F535" s="54"/>
      <c r="G535" s="54"/>
      <c r="H535" s="54"/>
      <c r="I535" s="54"/>
      <c r="J535" s="37"/>
      <c r="K535" s="54"/>
      <c r="L535" s="54"/>
      <c r="M535" s="54"/>
      <c r="O535" s="37"/>
    </row>
    <row r="536" spans="6:15" ht="12.75" customHeight="1">
      <c r="F536" s="54"/>
      <c r="G536" s="54"/>
      <c r="H536" s="54"/>
      <c r="I536" s="54"/>
      <c r="J536" s="37"/>
      <c r="K536" s="54"/>
      <c r="L536" s="54"/>
      <c r="M536" s="54"/>
      <c r="O536" s="37"/>
    </row>
    <row r="537" spans="6:15" ht="12.75" customHeight="1">
      <c r="F537" s="54"/>
      <c r="G537" s="54"/>
      <c r="H537" s="54"/>
      <c r="I537" s="54"/>
      <c r="J537" s="37"/>
      <c r="K537" s="54"/>
      <c r="L537" s="54"/>
      <c r="M537" s="54"/>
      <c r="O537" s="37"/>
    </row>
    <row r="538" spans="6:15" ht="12.75" customHeight="1">
      <c r="F538" s="54"/>
      <c r="G538" s="54"/>
      <c r="H538" s="54"/>
      <c r="I538" s="54"/>
      <c r="J538" s="37"/>
      <c r="K538" s="54"/>
      <c r="L538" s="54"/>
      <c r="M538" s="54"/>
      <c r="O538" s="37"/>
    </row>
    <row r="539" spans="6:15" ht="12.75" customHeight="1">
      <c r="F539" s="54"/>
      <c r="G539" s="54"/>
      <c r="H539" s="54"/>
      <c r="I539" s="54"/>
      <c r="J539" s="37"/>
      <c r="K539" s="54"/>
      <c r="L539" s="54"/>
      <c r="M539" s="54"/>
      <c r="O539" s="37"/>
    </row>
    <row r="540" spans="6:15" ht="12.75" customHeight="1">
      <c r="F540" s="54"/>
      <c r="G540" s="54"/>
      <c r="H540" s="54"/>
      <c r="I540" s="54"/>
      <c r="J540" s="37"/>
      <c r="K540" s="54"/>
      <c r="L540" s="54"/>
      <c r="M540" s="54"/>
      <c r="O540" s="37"/>
    </row>
    <row r="541" spans="6:15" ht="12.75" customHeight="1">
      <c r="F541" s="54"/>
      <c r="G541" s="54"/>
      <c r="H541" s="54"/>
      <c r="I541" s="54"/>
      <c r="J541" s="37"/>
      <c r="K541" s="54"/>
      <c r="L541" s="54"/>
      <c r="M541" s="54"/>
      <c r="O541" s="37"/>
    </row>
    <row r="542" spans="6:15" ht="12.75" customHeight="1">
      <c r="F542" s="54"/>
      <c r="G542" s="54"/>
      <c r="H542" s="54"/>
      <c r="I542" s="54"/>
      <c r="J542" s="37"/>
      <c r="K542" s="54"/>
      <c r="L542" s="54"/>
      <c r="M542" s="54"/>
      <c r="O542" s="37"/>
    </row>
    <row r="543" spans="6:15" ht="12.75" customHeight="1">
      <c r="F543" s="54"/>
      <c r="G543" s="54"/>
      <c r="H543" s="54"/>
      <c r="I543" s="54"/>
      <c r="J543" s="37"/>
      <c r="K543" s="54"/>
      <c r="L543" s="54"/>
      <c r="M543" s="54"/>
      <c r="O543" s="37"/>
    </row>
    <row r="544" spans="6:15" ht="12.75" customHeight="1">
      <c r="F544" s="54"/>
      <c r="G544" s="54"/>
      <c r="H544" s="54"/>
      <c r="I544" s="54"/>
      <c r="J544" s="37"/>
      <c r="K544" s="54"/>
      <c r="L544" s="54"/>
      <c r="M544" s="54"/>
      <c r="O544" s="37"/>
    </row>
    <row r="545" spans="6:15" ht="12.75" customHeight="1">
      <c r="F545" s="54"/>
      <c r="G545" s="54"/>
      <c r="H545" s="54"/>
      <c r="I545" s="54"/>
      <c r="J545" s="37"/>
      <c r="K545" s="54"/>
      <c r="L545" s="54"/>
      <c r="M545" s="54"/>
      <c r="O545" s="37"/>
    </row>
    <row r="546" spans="6:15" ht="12.75" customHeight="1">
      <c r="F546" s="54"/>
      <c r="G546" s="54"/>
      <c r="H546" s="54"/>
      <c r="I546" s="54"/>
      <c r="J546" s="37"/>
      <c r="K546" s="54"/>
      <c r="L546" s="54"/>
      <c r="M546" s="54"/>
      <c r="O546" s="37"/>
    </row>
    <row r="547" spans="6:15" ht="12.75" customHeight="1">
      <c r="F547" s="54"/>
      <c r="G547" s="54"/>
      <c r="H547" s="54"/>
      <c r="I547" s="54"/>
      <c r="J547" s="37"/>
      <c r="K547" s="54"/>
      <c r="L547" s="54"/>
      <c r="M547" s="54"/>
      <c r="O547" s="37"/>
    </row>
    <row r="548" spans="6:15" ht="12.75" customHeight="1">
      <c r="F548" s="54"/>
      <c r="G548" s="54"/>
      <c r="H548" s="54"/>
      <c r="I548" s="54"/>
      <c r="J548" s="37"/>
      <c r="K548" s="54"/>
      <c r="L548" s="54"/>
      <c r="M548" s="54"/>
      <c r="O548" s="37"/>
    </row>
    <row r="549" spans="6:15" ht="15" customHeight="1">
      <c r="F549" s="54"/>
      <c r="G549" s="54"/>
      <c r="H549" s="54"/>
      <c r="I549" s="54"/>
      <c r="J549" s="37"/>
      <c r="K549" s="54"/>
      <c r="L549" s="54"/>
      <c r="M549" s="54"/>
      <c r="O549" s="37"/>
    </row>
  </sheetData>
  <mergeCells count="97">
    <mergeCell ref="P133:P134"/>
    <mergeCell ref="A133:A134"/>
    <mergeCell ref="B133:B134"/>
    <mergeCell ref="J133:J134"/>
    <mergeCell ref="M133:M134"/>
    <mergeCell ref="O133:O134"/>
    <mergeCell ref="A124:A125"/>
    <mergeCell ref="B124:B125"/>
    <mergeCell ref="J124:J125"/>
    <mergeCell ref="M124:M125"/>
    <mergeCell ref="O124:O125"/>
    <mergeCell ref="P83:P84"/>
    <mergeCell ref="J83:J84"/>
    <mergeCell ref="M89:M90"/>
    <mergeCell ref="O89:O90"/>
    <mergeCell ref="J93:J94"/>
    <mergeCell ref="M93:M94"/>
    <mergeCell ref="O93:O94"/>
    <mergeCell ref="P93:P94"/>
    <mergeCell ref="P85:P86"/>
    <mergeCell ref="J89:J90"/>
    <mergeCell ref="P89:P90"/>
    <mergeCell ref="P91:P92"/>
    <mergeCell ref="O83:O84"/>
    <mergeCell ref="O85:O86"/>
    <mergeCell ref="J91:J92"/>
    <mergeCell ref="J100:J101"/>
    <mergeCell ref="A100:A101"/>
    <mergeCell ref="B100:B101"/>
    <mergeCell ref="M104:M105"/>
    <mergeCell ref="A118:A119"/>
    <mergeCell ref="B118:B119"/>
    <mergeCell ref="J118:J119"/>
    <mergeCell ref="A104:A105"/>
    <mergeCell ref="B104:B105"/>
    <mergeCell ref="J104:J105"/>
    <mergeCell ref="A106:A107"/>
    <mergeCell ref="B106:B107"/>
    <mergeCell ref="J106:J107"/>
    <mergeCell ref="A83:A84"/>
    <mergeCell ref="B83:B84"/>
    <mergeCell ref="A85:A86"/>
    <mergeCell ref="B85:B86"/>
    <mergeCell ref="M83:M84"/>
    <mergeCell ref="M85:M86"/>
    <mergeCell ref="J85:J86"/>
    <mergeCell ref="A89:A90"/>
    <mergeCell ref="B89:B90"/>
    <mergeCell ref="A91:A92"/>
    <mergeCell ref="B91:B92"/>
    <mergeCell ref="A93:A94"/>
    <mergeCell ref="B93:B94"/>
    <mergeCell ref="A61:A62"/>
    <mergeCell ref="B61:B62"/>
    <mergeCell ref="J61:J62"/>
    <mergeCell ref="O61:O62"/>
    <mergeCell ref="P61:P62"/>
    <mergeCell ref="M61:M62"/>
    <mergeCell ref="A126:A127"/>
    <mergeCell ref="B126:B127"/>
    <mergeCell ref="A128:A129"/>
    <mergeCell ref="B128:B129"/>
    <mergeCell ref="O109:O110"/>
    <mergeCell ref="M109:M110"/>
    <mergeCell ref="M118:M119"/>
    <mergeCell ref="M120:M121"/>
    <mergeCell ref="B120:B121"/>
    <mergeCell ref="A120:A121"/>
    <mergeCell ref="J120:J121"/>
    <mergeCell ref="O118:O119"/>
    <mergeCell ref="O120:O121"/>
    <mergeCell ref="A109:A110"/>
    <mergeCell ref="B109:B110"/>
    <mergeCell ref="J109:J110"/>
    <mergeCell ref="J128:J129"/>
    <mergeCell ref="P128:P129"/>
    <mergeCell ref="M106:M107"/>
    <mergeCell ref="P120:P121"/>
    <mergeCell ref="P109:P110"/>
    <mergeCell ref="K128:K129"/>
    <mergeCell ref="O128:O129"/>
    <mergeCell ref="M128:M129"/>
    <mergeCell ref="P118:P119"/>
    <mergeCell ref="P106:P107"/>
    <mergeCell ref="O106:O107"/>
    <mergeCell ref="P124:P125"/>
    <mergeCell ref="J126:J127"/>
    <mergeCell ref="M126:M127"/>
    <mergeCell ref="O126:O127"/>
    <mergeCell ref="P126:P127"/>
    <mergeCell ref="O100:O101"/>
    <mergeCell ref="P100:P101"/>
    <mergeCell ref="O104:O105"/>
    <mergeCell ref="O91:O92"/>
    <mergeCell ref="M91:M92"/>
    <mergeCell ref="M100:M101"/>
    <mergeCell ref="P104:P105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5:K86 K90 K94 K101 K48 K62 K125:K1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2024-05-31T03:11:44Z</dcterms:modified>
</cp:coreProperties>
</file>