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35" i="6"/>
  <c r="M35" s="1"/>
  <c r="K35"/>
  <c r="L52" l="1"/>
  <c r="K52"/>
  <c r="M52" l="1"/>
  <c r="L12" l="1"/>
  <c r="K12"/>
  <c r="L11"/>
  <c r="K11"/>
  <c r="L50"/>
  <c r="K50"/>
  <c r="M11" l="1"/>
  <c r="M12"/>
  <c r="M50"/>
  <c r="L51"/>
  <c r="K51"/>
  <c r="H245"/>
  <c r="M51" l="1"/>
  <c r="K245" l="1"/>
  <c r="L245" s="1"/>
  <c r="K234"/>
  <c r="L234" s="1"/>
  <c r="K224"/>
  <c r="L224" s="1"/>
  <c r="K240" l="1"/>
  <c r="L240" s="1"/>
  <c r="K241" l="1"/>
  <c r="L241" s="1"/>
  <c r="K238" l="1"/>
  <c r="L238" s="1"/>
  <c r="K217"/>
  <c r="L217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5"/>
  <c r="L215" s="1"/>
  <c r="K214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F207"/>
  <c r="K207" s="1"/>
  <c r="L207" s="1"/>
  <c r="F206"/>
  <c r="K206" s="1"/>
  <c r="L206" s="1"/>
  <c r="K205"/>
  <c r="L205" s="1"/>
  <c r="F204"/>
  <c r="K204" s="1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6"/>
  <c r="L186" s="1"/>
  <c r="K185"/>
  <c r="L185" s="1"/>
  <c r="F184"/>
  <c r="K184" s="1"/>
  <c r="L184" s="1"/>
  <c r="K183"/>
  <c r="L183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8"/>
  <c r="L158" s="1"/>
  <c r="K156"/>
  <c r="L156" s="1"/>
  <c r="K154"/>
  <c r="L154" s="1"/>
  <c r="K152"/>
  <c r="L152" s="1"/>
  <c r="K151"/>
  <c r="L151" s="1"/>
  <c r="K150"/>
  <c r="L150" s="1"/>
  <c r="K148"/>
  <c r="L148" s="1"/>
  <c r="K147"/>
  <c r="L147" s="1"/>
  <c r="K146"/>
  <c r="L146" s="1"/>
  <c r="K145"/>
  <c r="K144"/>
  <c r="L144" s="1"/>
  <c r="K143"/>
  <c r="L143" s="1"/>
  <c r="K141"/>
  <c r="L141" s="1"/>
  <c r="K140"/>
  <c r="L140" s="1"/>
  <c r="K139"/>
  <c r="L139" s="1"/>
  <c r="K138"/>
  <c r="L138" s="1"/>
  <c r="K137"/>
  <c r="L137" s="1"/>
  <c r="F136"/>
  <c r="K136" s="1"/>
  <c r="L136" s="1"/>
  <c r="H135"/>
  <c r="K135" s="1"/>
  <c r="L135" s="1"/>
  <c r="K132"/>
  <c r="L132" s="1"/>
  <c r="K131"/>
  <c r="L131" s="1"/>
  <c r="K130"/>
  <c r="L130" s="1"/>
  <c r="K129"/>
  <c r="L129" s="1"/>
  <c r="K128"/>
  <c r="L128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H101"/>
  <c r="K101" s="1"/>
  <c r="L101" s="1"/>
  <c r="F100"/>
  <c r="K100" s="1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<sst xmlns="http://schemas.openxmlformats.org/spreadsheetml/2006/main" count="2519" uniqueCount="980">
  <si>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</si>
  <si>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</si>
  <si>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</si>
  <si>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</si>
  <si>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</si>
  <si>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</si>
  <si>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</si>
  <si>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</si>
  <si>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</si>
  <si>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</si>
  <si>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</si>
  <si>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</si>
  <si>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</si>
  <si>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</si>
  <si>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</si>
  <si>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</si>
  <si>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</si>
  <si>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</si>
  <si>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</si>
  <si>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</si>
  <si>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</si>
  <si>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</si>
  <si>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</si>
  <si>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</si>
  <si>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</si>
  <si>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</si>
  <si>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</si>
  <si>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</si>
  <si>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</si>
  <si>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</si>
  <si>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</si>
  <si>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</si>
  <si>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</si>
  <si>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</si>
  <si>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</si>
  <si>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</si>
  <si>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</si>
  <si>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</si>
  <si>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</si>
  <si>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</si>
  <si>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</si>
  <si>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</si>
  <si>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</si>
  <si>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</si>
  <si>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</si>
  <si>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</si>
  <si>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</si>
  <si>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</si>
  <si>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</si>
  <si>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</si>
  <si>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</si>
  <si>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</si>
  <si>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</si>
  <si>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</si>
  <si>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</si>
  <si>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</si>
  <si>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</si>
  <si>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</si>
  <si>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</si>
  <si>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</si>
  <si>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</si>
  <si>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</si>
  <si>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</si>
  <si>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</si>
  <si>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</si>
  <si>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</si>
  <si>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</si>
  <si>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</si>
  <si>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</si>
  <si>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</si>
  <si>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</si>
  <si>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</si>
  <si>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</si>
  <si>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</si>
  <si>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</si>
  <si>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</si>
  <si>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</si>
  <si>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</si>
  <si>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</si>
  <si>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</si>
  <si>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</si>
  <si>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</si>
  <si>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</si>
  <si>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</si>
  <si>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</si>
  <si>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</si>
  <si>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</si>
  <si>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</si>
  <si>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</si>
  <si>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</si>
  <si>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</si>
  <si>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</si>
  <si>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</si>
  <si>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</si>
  <si>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</si>
  <si>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</si>
  <si>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</si>
  <si>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</si>
  <si>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</si>
  <si>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</si>
  <si>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</si>
  <si>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</si>
  <si>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</si>
  <si>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</si>
  <si>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</si>
  <si>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</si>
  <si>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</si>
  <si>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</si>
  <si>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</si>
  <si>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</si>
  <si>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</si>
  <si>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</si>
  <si>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</si>
  <si>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</si>
  <si>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</si>
  <si>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</si>
  <si>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</si>
  <si>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</si>
  <si>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</si>
  <si>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</si>
  <si>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</si>
  <si>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</si>
  <si>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</si>
  <si>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</si>
  <si>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</si>
  <si>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</si>
  <si>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</si>
  <si>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</si>
  <si>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</si>
  <si>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</si>
  <si>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</si>
  <si>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</si>
  <si>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</si>
  <si>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</si>
  <si>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</si>
  <si>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</si>
  <si>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</si>
  <si>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</si>
  <si>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</si>
  <si>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</si>
  <si>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</si>
  <si>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</si>
  <si>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</si>
  <si>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</si>
  <si>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</si>
  <si>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</si>
  <si>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</si>
  <si>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</si>
  <si>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</si>
  <si>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</si>
  <si>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</si>
  <si>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</si>
  <si>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</si>
  <si>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</si>
  <si>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</si>
  <si>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</si>
  <si>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</si>
  <si>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</si>
  <si>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</si>
  <si>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</si>
  <si>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</si>
  <si>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</si>
  <si>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</si>
  <si>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</si>
  <si>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</si>
  <si>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</si>
  <si>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</si>
  <si>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</si>
  <si>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</si>
  <si>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</si>
  <si>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</si>
  <si>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</si>
  <si>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</si>
  <si>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</si>
  <si>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</si>
  <si>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</si>
  <si>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</si>
  <si>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</si>
  <si>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</si>
  <si>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</si>
  <si>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</si>
  <si>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</si>
  <si>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</si>
  <si>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</si>
  <si>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</si>
  <si>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</si>
  <si>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</si>
  <si>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</si>
  <si>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</si>
  <si>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</si>
  <si>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</si>
  <si>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</si>
  <si>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</si>
  <si>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</si>
  <si>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</si>
  <si>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</si>
  <si>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</si>
  <si>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</si>
  <si>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</si>
  <si>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</si>
  <si>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</si>
  <si>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</si>
  <si>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</si>
  <si>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</si>
  <si>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</si>
  <si>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</si>
  <si>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</si>
  <si>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</si>
  <si>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</si>
  <si>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</si>
  <si>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</si>
  <si>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</si>
  <si>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</si>
  <si>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</si>
  <si>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</si>
  <si>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</si>
  <si>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</si>
  <si>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</si>
  <si>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</si>
  <si>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</si>
  <si>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</si>
  <si>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</si>
  <si>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</si>
  <si>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</si>
  <si>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</si>
  <si>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</si>
  <si>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</si>
  <si>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</si>
  <si>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</si>
  <si>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</si>
  <si>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</si>
  <si>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</si>
  <si>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</si>
  <si>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</si>
  <si>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</si>
  <si>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</si>
  <si>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</si>
  <si>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</si>
  <si>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</si>
  <si>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</si>
  <si>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</si>
  <si>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</si>
  <si>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</si>
  <si>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</si>
  <si>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</si>
  <si>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</si>
  <si>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</si>
  <si>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</si>
  <si>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</si>
  <si>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</si>
  <si>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</si>
  <si>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</si>
  <si>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</si>
  <si>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</si>
  <si>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</si>
  <si>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</si>
  <si>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</si>
  <si>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</si>
  <si>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</si>
  <si>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</si>
  <si>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</si>
  <si>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</si>
  <si>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</si>
  <si>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</si>
  <si>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</si>
  <si>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</si>
  <si>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</si>
  <si>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</si>
  <si>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</si>
  <si>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</si>
  <si>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</si>
  <si>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</si>
  <si>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</si>
  <si>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</si>
  <si>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</si>
  <si>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</si>
  <si>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</si>
  <si>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</si>
  <si>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</si>
  <si>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</si>
  <si>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</si>
  <si>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</si>
  <si>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</si>
  <si>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</si>
  <si>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</si>
  <si>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</si>
  <si>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</si>
  <si>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</si>
  <si>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</si>
  <si>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</si>
  <si>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</si>
  <si>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</si>
  <si>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</si>
  <si>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</si>
  <si>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</si>
  <si>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</si>
  <si>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</si>
  <si>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</si>
  <si>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</si>
  <si>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</si>
  <si>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</si>
  <si>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</si>
  <si>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</si>
  <si>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</si>
  <si>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</si>
  <si>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</si>
  <si>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</si>
  <si>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</si>
  <si>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</si>
  <si>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</si>
  <si>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</si>
  <si>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</si>
  <si>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</si>
  <si>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</si>
  <si>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</si>
  <si>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</si>
  <si>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</si>
  <si>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</si>
  <si>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</si>
  <si>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</si>
  <si>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</si>
  <si>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</si>
  <si>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</si>
  <si>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</si>
  <si>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</si>
  <si>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</si>
  <si>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</si>
  <si>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</si>
  <si>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</si>
  <si>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</si>
  <si>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</si>
  <si>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</si>
  <si>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</si>
  <si>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</si>
  <si>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</si>
  <si>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</si>
  <si>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</si>
  <si>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</si>
  <si>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</si>
  <si>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</si>
  <si>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</si>
  <si>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</si>
  <si>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</si>
  <si>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</si>
  <si>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</si>
  <si>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</si>
  <si>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</si>
  <si>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</si>
  <si>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</si>
  <si>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</si>
  <si>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</si>
  <si>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</si>
  <si>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</si>
  <si>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</si>
  <si>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</si>
  <si>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</si>
  <si>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</si>
  <si>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</si>
  <si>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</si>
  <si>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</si>
  <si>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</si>
  <si>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</si>
  <si>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</si>
  <si>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</si>
  <si>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</si>
  <si>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</si>
  <si>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</si>
  <si>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</si>
  <si>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</si>
  <si>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</si>
  <si>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</si>
  <si>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</si>
  <si>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</si>
  <si>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</si>
  <si>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</si>
  <si>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</si>
  <si>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</si>
  <si>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</si>
  <si>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</si>
  <si>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</si>
  <si>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</si>
  <si>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</si>
  <si>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</si>
  <si>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</si>
  <si>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</si>
  <si>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</si>
  <si>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</si>
  <si>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</si>
  <si>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</si>
  <si>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</si>
  <si>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</si>
  <si>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</si>
  <si>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</si>
  <si>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</si>
  <si>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</si>
  <si>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</si>
  <si>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</si>
  <si>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</si>
  <si>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</si>
  <si>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</si>
  <si>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</si>
  <si>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</si>
  <si>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</si>
  <si>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</si>
  <si>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</si>
  <si>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</si>
  <si>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</si>
  <si>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</si>
  <si>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</si>
  <si>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</si>
  <si>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</si>
  <si>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</si>
  <si>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</si>
  <si>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</si>
  <si>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</si>
  <si>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</si>
  <si>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</si>
  <si>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</si>
  <si>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</si>
  <si>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</si>
  <si>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</si>
  <si>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</si>
  <si>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</si>
  <si>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</si>
  <si>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</si>
  <si>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</si>
  <si>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</si>
  <si>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</si>
  <si>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</si>
  <si>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</si>
  <si>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</si>
  <si>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</si>
  <si>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</si>
  <si>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</si>
  <si>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</si>
  <si>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</si>
  <si>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</si>
  <si>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</si>
  <si>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</si>
  <si>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</si>
  <si>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</si>
  <si>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</si>
  <si>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</si>
  <si>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</si>
  <si>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</si>
  <si>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</si>
  <si>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</si>
  <si>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</si>
  <si>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</si>
  <si>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</si>
  <si>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</si>
  <si>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</si>
  <si>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</si>
  <si>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</si>
  <si>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</si>
  <si>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</si>
  <si>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</si>
  <si>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</si>
  <si>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</si>
  <si>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</si>
  <si>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</si>
  <si>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</si>
  <si>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</si>
  <si>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</si>
  <si>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</si>
  <si>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</si>
  <si>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</si>
  <si>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</si>
  <si>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</si>
  <si>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</si>
  <si>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</si>
  <si>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</si>
  <si>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</si>
  <si>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</si>
  <si>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</si>
  <si>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</si>
  <si>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</si>
  <si>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</si>
  <si>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</si>
  <si>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</si>
  <si>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</si>
  <si>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</si>
  <si>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</si>
  <si>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</si>
  <si>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</si>
  <si>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</si>
  <si>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</si>
  <si>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</si>
  <si>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</si>
  <si>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</si>
  <si>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</si>
  <si>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</si>
  <si>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</si>
  <si>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</si>
  <si>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</si>
  <si>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</si>
  <si>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</si>
  <si>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</si>
  <si>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</si>
  <si>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</si>
  <si>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</si>
  <si>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</si>
  <si>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</si>
  <si>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</si>
  <si>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</si>
  <si>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</si>
  <si>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</si>
  <si>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</si>
  <si>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</si>
  <si>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</si>
  <si>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</si>
  <si>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</si>
  <si>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</si>
  <si>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</si>
  <si>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</si>
  <si>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</si>
  <si>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</si>
  <si>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</si>
  <si>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</si>
  <si>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</si>
  <si>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</si>
  <si>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</si>
  <si>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</si>
  <si>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</si>
  <si>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</si>
  <si>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</si>
  <si>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</si>
  <si>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</si>
  <si>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</si>
  <si>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</si>
  <si>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</si>
  <si>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</si>
  <si>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</si>
  <si>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</si>
  <si>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</si>
  <si>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</si>
  <si>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</si>
  <si>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</si>
  <si>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</si>
  <si>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</si>
  <si>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</si>
  <si>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</si>
  <si>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</si>
  <si>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</si>
  <si>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</si>
  <si>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</si>
  <si>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</si>
  <si>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</si>
  <si>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</si>
  <si>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</si>
  <si>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</si>
  <si>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</si>
  <si>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</si>
  <si>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</si>
  <si>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</si>
  <si>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</si>
  <si>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</si>
  <si>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</si>
  <si>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</si>
  <si>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</si>
  <si>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</si>
  <si>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</si>
  <si>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</si>
  <si>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</si>
  <si>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</si>
  <si>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</si>
  <si>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</si>
  <si>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</si>
  <si>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</si>
  <si>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</si>
  <si>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</si>
  <si>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</si>
  <si>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</si>
  <si>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</si>
  <si>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</si>
  <si>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</si>
  <si>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</si>
  <si>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</si>
  <si>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</si>
  <si>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</si>
  <si>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</si>
  <si>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</si>
  <si>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</si>
  <si>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</si>
  <si>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</si>
  <si>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</si>
  <si>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</si>
  <si>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</si>
  <si>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</si>
  <si>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</si>
  <si>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</si>
  <si>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</si>
  <si>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</si>
  <si>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</si>
  <si>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</si>
  <si>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</si>
  <si>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</si>
  <si>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</si>
  <si>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</si>
  <si>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</si>
  <si>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</si>
  <si>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</si>
  <si>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</si>
  <si>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</si>
  <si>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</si>
  <si>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</si>
  <si>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</si>
  <si>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</si>
  <si>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</si>
  <si>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</si>
  <si>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</si>
  <si>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</si>
  <si>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</si>
  <si>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</si>
  <si>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</si>
  <si>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</si>
  <si>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</si>
  <si>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</si>
  <si>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</si>
  <si>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</si>
  <si>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</si>
  <si>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</si>
  <si>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</si>
  <si>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</si>
  <si>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</si>
  <si>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</si>
  <si>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</si>
  <si>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</si>
  <si>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</si>
  <si>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</si>
  <si>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</si>
  <si>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</si>
  <si>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</si>
  <si>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</si>
  <si>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</si>
  <si>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</si>
  <si>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</si>
  <si>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</si>
  <si>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</si>
  <si>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</si>
  <si>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</si>
  <si>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</si>
  <si>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</si>
  <si>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</si>
  <si>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</si>
  <si>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</si>
  <si>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</si>
  <si>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</si>
  <si>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</si>
  <si>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</si>
  <si>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</si>
  <si>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</si>
  <si>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</si>
  <si>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</si>
  <si>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</si>
  <si>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</si>
  <si>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</si>
  <si>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</si>
  <si>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</si>
  <si>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</si>
  <si>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</si>
  <si>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</si>
  <si>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</si>
  <si>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</si>
  <si>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</si>
  <si>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</si>
  <si>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</si>
  <si>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</si>
  <si>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</si>
  <si>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</si>
  <si>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</si>
  <si>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</si>
  <si>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</si>
  <si>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</si>
  <si>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</si>
  <si>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</si>
  <si>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</si>
  <si>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</si>
  <si>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</si>
  <si>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</si>
  <si>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</si>
  <si>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</si>
  <si>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</si>
  <si>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</si>
  <si>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</si>
  <si>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</si>
  <si>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</si>
  <si>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</si>
  <si>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</si>
  <si>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</si>
  <si>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</si>
  <si>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</si>
  <si>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</si>
  <si>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</si>
  <si>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</si>
  <si>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</si>
  <si>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</si>
  <si>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</si>
  <si>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</si>
  <si>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</si>
  <si>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</si>
  <si>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</si>
  <si>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</si>
  <si>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</si>
  <si>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</si>
  <si>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</si>
  <si>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</si>
  <si>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</si>
  <si>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</si>
  <si>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</si>
  <si>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</si>
  <si>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</si>
  <si>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</si>
  <si>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</si>
  <si>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</si>
  <si>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</si>
  <si>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</si>
  <si>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</si>
  <si>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</si>
  <si>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</si>
  <si>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</si>
  <si>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</si>
  <si>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</si>
  <si>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</si>
  <si>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</si>
  <si>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</si>
  <si>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</si>
  <si>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</si>
  <si>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</si>
  <si>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</si>
  <si>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</si>
  <si>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</si>
  <si>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</si>
  <si>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</si>
  <si>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</si>
  <si>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</si>
  <si>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</si>
  <si>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</si>
  <si>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</si>
  <si>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</si>
  <si>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</si>
  <si>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</si>
  <si>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</si>
  <si>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</si>
  <si>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</si>
  <si>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</si>
  <si>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</si>
  <si>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</si>
  <si>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</si>
  <si>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</si>
  <si>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</si>
  <si>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</si>
  <si>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</si>
  <si>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</si>
  <si>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</si>
  <si>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</si>
  <si>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</si>
  <si>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</si>
  <si>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</si>
  <si>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</si>
  <si>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</si>
  <si>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</si>
  <si>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</si>
  <si>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</si>
  <si>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</si>
  <si>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</si>
  <si>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</si>
  <si>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</si>
  <si>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</si>
  <si>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</si>
  <si>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</si>
  <si>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</si>
  <si>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</si>
  <si>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</si>
  <si>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</si>
  <si>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</si>
  <si>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</si>
  <si>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</si>
  <si>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</si>
  <si>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</si>
  <si>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</si>
  <si>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</si>
  <si>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</si>
  <si>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</si>
  <si>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</si>
  <si>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</si>
  <si>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</si>
  <si>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</si>
  <si>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</si>
  <si>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</si>
  <si>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</si>
  <si>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</si>
  <si>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</si>
  <si>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</si>
  <si>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</si>
  <si>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</si>
  <si>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</si>
  <si>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</si>
  <si>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</si>
  <si>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</si>
  <si>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</si>
  <si>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</si>
  <si>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</si>
  <si>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</si>
  <si>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</si>
  <si>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</si>
  <si>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</si>
  <si>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</si>
  <si>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</si>
  <si>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</si>
  <si>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</si>
  <si>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</si>
  <si>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</si>
  <si>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</si>
  <si>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</si>
  <si>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</si>
  <si>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</si>
  <si>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</si>
  <si>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</si>
  <si>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</si>
  <si>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</si>
  <si>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</si>
  <si>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</si>
  <si>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</si>
  <si>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</si>
  <si>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</si>
  <si>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</si>
  <si>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</si>
  <si>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</si>
  <si>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</si>
  <si>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</si>
  <si>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</si>
  <si>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</si>
  <si>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</si>
  <si>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</si>
  <si>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</si>
  <si>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</si>
  <si>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</si>
  <si>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</si>
  <si>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</si>
  <si>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</si>
  <si>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</si>
  <si>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</si>
  <si>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</si>
  <si>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</si>
  <si>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</si>
  <si>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</si>
  <si>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</si>
  <si>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</si>
  <si>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</si>
  <si>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</si>
  <si>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</si>
  <si>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</si>
  <si>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</si>
  <si>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</si>
  <si>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</si>
  <si>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</si>
  <si>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</si>
  <si>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</si>
  <si>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</si>
  <si>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</si>
  <si>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</si>
  <si>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</si>
  <si>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</si>
  <si>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</si>
  <si>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</si>
  <si>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RIIL</t>
  </si>
  <si>
    <t>Reliance Indl Infra Ltd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</si>
  <si>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</si>
  <si>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</si>
  <si>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</si>
  <si>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</si>
  <si>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</si>
  <si>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</si>
  <si>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</si>
  <si>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ALPHA LEON ENTERPRISES LLP</t>
  </si>
  <si>
    <t>1750-1800</t>
  </si>
  <si>
    <t>GSPL JUNE FUT</t>
  </si>
  <si>
    <t>GUJCOTEX</t>
  </si>
  <si>
    <t>GRAVITON RESEARCH CAPITAL LLP</t>
  </si>
  <si>
    <t>468-471</t>
  </si>
  <si>
    <t>490-500</t>
  </si>
  <si>
    <t>145-150</t>
  </si>
  <si>
    <t>CHETAN SHAILESH PAREKH</t>
  </si>
  <si>
    <t>SHARPLINE</t>
  </si>
  <si>
    <t>KSHITIJPOL</t>
  </si>
  <si>
    <t>Kshitij Polyline Limited</t>
  </si>
  <si>
    <t>Part Profit of Rs.62.5/-</t>
  </si>
  <si>
    <t>1110-1120</t>
  </si>
  <si>
    <t>1160-1180</t>
  </si>
  <si>
    <t>JONJUA</t>
  </si>
  <si>
    <t>DYNPRO-RE</t>
  </si>
  <si>
    <t>Dynemic Products Limited</t>
  </si>
  <si>
    <t>PREETI AGGARWAL</t>
  </si>
  <si>
    <t>Part Profit of Rs.5/-</t>
  </si>
  <si>
    <t>RAJ DEVANGBHAI PATEL</t>
  </si>
  <si>
    <t>IFL</t>
  </si>
  <si>
    <t>HIRWANI JAYANTIBHAI VAGHELA</t>
  </si>
  <si>
    <t>MRCEXIM</t>
  </si>
  <si>
    <t>NXTDIGITAL</t>
  </si>
  <si>
    <t>HINDUJA GROUP LIMITED</t>
  </si>
  <si>
    <t>SCANDENT</t>
  </si>
  <si>
    <t>SHREE BALAJI ENTERPRISES</t>
  </si>
  <si>
    <t>SETU SECURITIES PVT LTD</t>
  </si>
  <si>
    <t>VITESSE</t>
  </si>
  <si>
    <t>VISHAKHA ACCOUNTING SERVICES PRIVATE LIMITED</t>
  </si>
  <si>
    <t>GA TRADING COMPANY</t>
  </si>
  <si>
    <t>MGEL</t>
  </si>
  <si>
    <t>Mangalam Global Ent Ltd</t>
  </si>
  <si>
    <t>PRATIBHA SUKADEV CHAKOR</t>
  </si>
  <si>
    <t>HITEN JIVAN KATARIA</t>
  </si>
  <si>
    <t>NISHIL SURENDRA MARFATIA</t>
  </si>
  <si>
    <t>DAHYABHAI NATHABHAI PATEL HUF</t>
  </si>
  <si>
    <t>GSS</t>
  </si>
  <si>
    <t>PIIND JUNE FUT</t>
  </si>
  <si>
    <t>2745-2755</t>
  </si>
  <si>
    <t>2820-2850</t>
  </si>
  <si>
    <t xml:space="preserve">NIFTY JUNE FUT </t>
  </si>
  <si>
    <t>16500-16510</t>
  </si>
  <si>
    <t>206.5-207.5</t>
  </si>
  <si>
    <t>215-220</t>
  </si>
  <si>
    <t>600-604</t>
  </si>
  <si>
    <t>Retail Research Technical Calls &amp; Fundamental Performance Report for the month of June-2022</t>
  </si>
  <si>
    <t>AMIORG</t>
  </si>
  <si>
    <t>PLUTUS WEALTH MANAGEMENT LLP</t>
  </si>
  <si>
    <t>BATA (BN) B V</t>
  </si>
  <si>
    <t>DLCL</t>
  </si>
  <si>
    <t>POONAM SUNDEEP KARNA</t>
  </si>
  <si>
    <t>RAJENDRA KUMAR JAIN</t>
  </si>
  <si>
    <t>DML</t>
  </si>
  <si>
    <t>L7 HITECH PRIVATE LIMITED</t>
  </si>
  <si>
    <t>GGL</t>
  </si>
  <si>
    <t>YACOOBALI AIYUB MOHAMMED</t>
  </si>
  <si>
    <t>GUJTERC</t>
  </si>
  <si>
    <t>KANCHAN JOSHI</t>
  </si>
  <si>
    <t>AMARBHAI PANCHAL</t>
  </si>
  <si>
    <t>DIPAKKUMAR RAJUBHAI PARMAR</t>
  </si>
  <si>
    <t>THAKOR VISHAL RAJESHBHAI</t>
  </si>
  <si>
    <t>SUMANBEN HARESHBHAI KABEERA</t>
  </si>
  <si>
    <t>SRI DEVI AMMULA</t>
  </si>
  <si>
    <t>DHANALAKSHMI KORE</t>
  </si>
  <si>
    <t>MOONGIPASEC</t>
  </si>
  <si>
    <t>DHANANJAY VAIJNATH PATEL</t>
  </si>
  <si>
    <t>OZONEWORLD</t>
  </si>
  <si>
    <t>RAJEEVKUMAR</t>
  </si>
  <si>
    <t>SAWABUSI</t>
  </si>
  <si>
    <t>SATISH RAMANLAL SHAH</t>
  </si>
  <si>
    <t>DIPAK MATHURBHAI SALVI</t>
  </si>
  <si>
    <t>PREETI JAIN</t>
  </si>
  <si>
    <t>SREE NIWAS LOHIA &amp; SONS HUF</t>
  </si>
  <si>
    <t>SHREENARAYAN LOHIA SONS HUF</t>
  </si>
  <si>
    <t>SKL</t>
  </si>
  <si>
    <t>MACRO COMMODEAL PRIVATE LIMITED</t>
  </si>
  <si>
    <t>SHAGUN BARTER PRIVATE LIMITED</t>
  </si>
  <si>
    <t>TAPAS MANAGEMENT SERVICES PVT LTD</t>
  </si>
  <si>
    <t>RAKESH KUMAR</t>
  </si>
  <si>
    <t>ASLIND</t>
  </si>
  <si>
    <t>ASL Industries Limited</t>
  </si>
  <si>
    <t>TVISHA CORPORATE ADVISORS LLP</t>
  </si>
  <si>
    <t>BHAVESH VORA (HUF)</t>
  </si>
  <si>
    <t>HBLPOWER</t>
  </si>
  <si>
    <t>HBL Power Systems Limited</t>
  </si>
  <si>
    <t>QE SECURITIES</t>
  </si>
  <si>
    <t>XTX MARKETS LLP</t>
  </si>
  <si>
    <t>NECCLTD</t>
  </si>
  <si>
    <t>North East Carry Corp Ltd</t>
  </si>
  <si>
    <t>LITEX TRADERS LLP</t>
  </si>
  <si>
    <t>NXTDIGITAL LIMITED</t>
  </si>
  <si>
    <t>HINDUJA REALTY VENTURES LIMITED</t>
  </si>
  <si>
    <t>PGEL</t>
  </si>
  <si>
    <t>PG Electroplast Ltd</t>
  </si>
  <si>
    <t>OLGA TRADING PRIVATE LIMITED</t>
  </si>
  <si>
    <t>AASIA EXPORTS</t>
  </si>
  <si>
    <t>SWARAJ</t>
  </si>
  <si>
    <t>Swaraj Suiting Limited</t>
  </si>
  <si>
    <t>SAURABH TRIPATHI</t>
  </si>
  <si>
    <t>VCL</t>
  </si>
  <si>
    <t>Vaxtex Cotfab Limited</t>
  </si>
  <si>
    <t>Profit of Rs.16/-</t>
  </si>
  <si>
    <t>Profit of Rs.24.5/-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</si>
</sst>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3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23" xfId="0" applyFont="1" applyBorder="1"/>
    <xf numFmtId="2" fontId="1" fillId="0" borderId="23" xfId="0" applyNumberFormat="1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G40" sqref="G4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7" t="s">
        <v>16</v>
      </c>
      <c r="B9" s="379" t="s">
        <v>17</v>
      </c>
      <c r="C9" s="379" t="s">
        <v>18</v>
      </c>
      <c r="D9" s="379" t="s">
        <v>19</v>
      </c>
      <c r="E9" s="23" t="s">
        <v>20</v>
      </c>
      <c r="F9" s="23" t="s">
        <v>21</v>
      </c>
      <c r="G9" s="374" t="s">
        <v>22</v>
      </c>
      <c r="H9" s="375"/>
      <c r="I9" s="376"/>
      <c r="J9" s="374" t="s">
        <v>23</v>
      </c>
      <c r="K9" s="375"/>
      <c r="L9" s="376"/>
      <c r="M9" s="23"/>
      <c r="N9" s="24"/>
      <c r="O9" s="24"/>
      <c r="P9" s="24"/>
    </row>
    <row r="10" spans="1:16" ht="59.25" customHeight="1">
      <c r="A10" s="378"/>
      <c r="B10" s="380"/>
      <c r="C10" s="380"/>
      <c r="D10" s="38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16508.099999999999</v>
      </c>
      <c r="F11" s="32">
        <v>16524.399999999998</v>
      </c>
      <c r="G11" s="33">
        <v>16408.799999999996</v>
      </c>
      <c r="H11" s="33">
        <v>16309.499999999996</v>
      </c>
      <c r="I11" s="33">
        <v>16193.899999999994</v>
      </c>
      <c r="J11" s="33">
        <v>16623.699999999997</v>
      </c>
      <c r="K11" s="33">
        <v>16739.299999999996</v>
      </c>
      <c r="L11" s="33">
        <v>16838.599999999999</v>
      </c>
      <c r="M11" s="34">
        <v>16640</v>
      </c>
      <c r="N11" s="34">
        <v>16425.099999999999</v>
      </c>
      <c r="O11" s="35">
        <v>12052400</v>
      </c>
      <c r="P11" s="36">
        <v>-2.7388192462041291E-3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35655.4</v>
      </c>
      <c r="F12" s="37">
        <v>35582.916666666664</v>
      </c>
      <c r="G12" s="38">
        <v>35362.48333333333</v>
      </c>
      <c r="H12" s="38">
        <v>35069.566666666666</v>
      </c>
      <c r="I12" s="38">
        <v>34849.133333333331</v>
      </c>
      <c r="J12" s="38">
        <v>35875.833333333328</v>
      </c>
      <c r="K12" s="38">
        <v>36096.266666666663</v>
      </c>
      <c r="L12" s="38">
        <v>36389.183333333327</v>
      </c>
      <c r="M12" s="28">
        <v>35803.35</v>
      </c>
      <c r="N12" s="28">
        <v>35290</v>
      </c>
      <c r="O12" s="39">
        <v>2508600</v>
      </c>
      <c r="P12" s="40">
        <v>-5.1936395158775898E-2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16502.05</v>
      </c>
      <c r="F13" s="37">
        <v>16494.016666666666</v>
      </c>
      <c r="G13" s="38">
        <v>16418.033333333333</v>
      </c>
      <c r="H13" s="38">
        <v>16334.016666666666</v>
      </c>
      <c r="I13" s="38">
        <v>16258.033333333333</v>
      </c>
      <c r="J13" s="38">
        <v>16578.033333333333</v>
      </c>
      <c r="K13" s="38">
        <v>16654.016666666663</v>
      </c>
      <c r="L13" s="38">
        <v>16738.033333333333</v>
      </c>
      <c r="M13" s="28">
        <v>16570</v>
      </c>
      <c r="N13" s="28">
        <v>16410</v>
      </c>
      <c r="O13" s="39">
        <v>2080</v>
      </c>
      <c r="P13" s="40">
        <v>-0.63380281690140849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6933.65</v>
      </c>
      <c r="F14" s="37">
        <v>6871.7666666666664</v>
      </c>
      <c r="G14" s="38">
        <v>6793.583333333333</v>
      </c>
      <c r="H14" s="38">
        <v>6653.5166666666664</v>
      </c>
      <c r="I14" s="38">
        <v>6575.333333333333</v>
      </c>
      <c r="J14" s="38">
        <v>7011.833333333333</v>
      </c>
      <c r="K14" s="38">
        <v>7090.0166666666673</v>
      </c>
      <c r="L14" s="38">
        <v>7230.083333333333</v>
      </c>
      <c r="M14" s="28">
        <v>6949.95</v>
      </c>
      <c r="N14" s="28">
        <v>6731.7</v>
      </c>
      <c r="O14" s="39">
        <v>2025</v>
      </c>
      <c r="P14" s="40">
        <v>-3.5714285714285712E-2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750.1</v>
      </c>
      <c r="F15" s="37">
        <v>753.48333333333346</v>
      </c>
      <c r="G15" s="38">
        <v>738.01666666666688</v>
      </c>
      <c r="H15" s="38">
        <v>725.93333333333339</v>
      </c>
      <c r="I15" s="38">
        <v>710.46666666666681</v>
      </c>
      <c r="J15" s="38">
        <v>765.56666666666695</v>
      </c>
      <c r="K15" s="38">
        <v>781.03333333333342</v>
      </c>
      <c r="L15" s="38">
        <v>793.11666666666702</v>
      </c>
      <c r="M15" s="28">
        <v>768.95</v>
      </c>
      <c r="N15" s="28">
        <v>741.4</v>
      </c>
      <c r="O15" s="39">
        <v>3596350</v>
      </c>
      <c r="P15" s="40">
        <v>9.4979296066252591E-2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2445.75</v>
      </c>
      <c r="F16" s="37">
        <v>2438.4</v>
      </c>
      <c r="G16" s="38">
        <v>2397.9</v>
      </c>
      <c r="H16" s="38">
        <v>2350.0500000000002</v>
      </c>
      <c r="I16" s="38">
        <v>2309.5500000000002</v>
      </c>
      <c r="J16" s="38">
        <v>2486.25</v>
      </c>
      <c r="K16" s="38">
        <v>2526.75</v>
      </c>
      <c r="L16" s="38">
        <v>2574.6</v>
      </c>
      <c r="M16" s="28">
        <v>2478.9</v>
      </c>
      <c r="N16" s="28">
        <v>2390.5500000000002</v>
      </c>
      <c r="O16" s="39">
        <v>646000</v>
      </c>
      <c r="P16" s="40">
        <v>-6.1538461538461538E-3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17839.55</v>
      </c>
      <c r="F17" s="37">
        <v>18029.95</v>
      </c>
      <c r="G17" s="38">
        <v>17560</v>
      </c>
      <c r="H17" s="38">
        <v>17280.45</v>
      </c>
      <c r="I17" s="38">
        <v>16810.5</v>
      </c>
      <c r="J17" s="38">
        <v>18309.5</v>
      </c>
      <c r="K17" s="38">
        <v>18779.450000000004</v>
      </c>
      <c r="L17" s="38">
        <v>19059</v>
      </c>
      <c r="M17" s="28">
        <v>18499.900000000001</v>
      </c>
      <c r="N17" s="28">
        <v>17750.400000000001</v>
      </c>
      <c r="O17" s="39">
        <v>27340</v>
      </c>
      <c r="P17" s="40">
        <v>2.6661659782200527E-2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101.1</v>
      </c>
      <c r="F18" s="37">
        <v>101.19999999999999</v>
      </c>
      <c r="G18" s="38">
        <v>100.09999999999998</v>
      </c>
      <c r="H18" s="38">
        <v>99.1</v>
      </c>
      <c r="I18" s="38">
        <v>97.999999999999986</v>
      </c>
      <c r="J18" s="38">
        <v>102.19999999999997</v>
      </c>
      <c r="K18" s="38">
        <v>103.3</v>
      </c>
      <c r="L18" s="38">
        <v>104.29999999999997</v>
      </c>
      <c r="M18" s="28">
        <v>102.3</v>
      </c>
      <c r="N18" s="28">
        <v>100.2</v>
      </c>
      <c r="O18" s="39">
        <v>20700200</v>
      </c>
      <c r="P18" s="40">
        <v>9.0865661164679385E-3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274.60000000000002</v>
      </c>
      <c r="F19" s="37">
        <v>273.83333333333331</v>
      </c>
      <c r="G19" s="38">
        <v>271.96666666666664</v>
      </c>
      <c r="H19" s="38">
        <v>269.33333333333331</v>
      </c>
      <c r="I19" s="38">
        <v>267.46666666666664</v>
      </c>
      <c r="J19" s="38">
        <v>276.46666666666664</v>
      </c>
      <c r="K19" s="38">
        <v>278.33333333333331</v>
      </c>
      <c r="L19" s="38">
        <v>280.96666666666664</v>
      </c>
      <c r="M19" s="28">
        <v>275.7</v>
      </c>
      <c r="N19" s="28">
        <v>271.2</v>
      </c>
      <c r="O19" s="39">
        <v>10943400</v>
      </c>
      <c r="P19" s="40">
        <v>-2.5919925943068734E-2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2204.4499999999998</v>
      </c>
      <c r="F20" s="37">
        <v>2205</v>
      </c>
      <c r="G20" s="38">
        <v>2188.8000000000002</v>
      </c>
      <c r="H20" s="38">
        <v>2173.15</v>
      </c>
      <c r="I20" s="38">
        <v>2156.9500000000003</v>
      </c>
      <c r="J20" s="38">
        <v>2220.65</v>
      </c>
      <c r="K20" s="38">
        <v>2236.85</v>
      </c>
      <c r="L20" s="38">
        <v>2252.5</v>
      </c>
      <c r="M20" s="28">
        <v>2221.1999999999998</v>
      </c>
      <c r="N20" s="28">
        <v>2189.35</v>
      </c>
      <c r="O20" s="39">
        <v>2516500</v>
      </c>
      <c r="P20" s="40">
        <v>2.5364164204950596E-2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2157.35</v>
      </c>
      <c r="F21" s="37">
        <v>2160.0833333333335</v>
      </c>
      <c r="G21" s="38">
        <v>2125.1166666666668</v>
      </c>
      <c r="H21" s="38">
        <v>2092.8833333333332</v>
      </c>
      <c r="I21" s="38">
        <v>2057.9166666666665</v>
      </c>
      <c r="J21" s="38">
        <v>2192.3166666666671</v>
      </c>
      <c r="K21" s="38">
        <v>2227.2833333333333</v>
      </c>
      <c r="L21" s="38">
        <v>2259.5166666666673</v>
      </c>
      <c r="M21" s="28">
        <v>2195.0500000000002</v>
      </c>
      <c r="N21" s="28">
        <v>2127.85</v>
      </c>
      <c r="O21" s="39">
        <v>20779500</v>
      </c>
      <c r="P21" s="40">
        <v>1.0872737886748394E-2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739.3</v>
      </c>
      <c r="F22" s="37">
        <v>737.69999999999993</v>
      </c>
      <c r="G22" s="38">
        <v>732.09999999999991</v>
      </c>
      <c r="H22" s="38">
        <v>724.9</v>
      </c>
      <c r="I22" s="38">
        <v>719.3</v>
      </c>
      <c r="J22" s="38">
        <v>744.89999999999986</v>
      </c>
      <c r="K22" s="38">
        <v>750.5</v>
      </c>
      <c r="L22" s="38">
        <v>757.69999999999982</v>
      </c>
      <c r="M22" s="28">
        <v>743.3</v>
      </c>
      <c r="N22" s="28">
        <v>730.5</v>
      </c>
      <c r="O22" s="39">
        <v>77855000</v>
      </c>
      <c r="P22" s="40">
        <v>4.6292562543348873E-3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3087.6</v>
      </c>
      <c r="F23" s="37">
        <v>3101.2833333333333</v>
      </c>
      <c r="G23" s="38">
        <v>3056.5666666666666</v>
      </c>
      <c r="H23" s="38">
        <v>3025.5333333333333</v>
      </c>
      <c r="I23" s="38">
        <v>2980.8166666666666</v>
      </c>
      <c r="J23" s="38">
        <v>3132.3166666666666</v>
      </c>
      <c r="K23" s="38">
        <v>3177.0333333333328</v>
      </c>
      <c r="L23" s="38">
        <v>3208.0666666666666</v>
      </c>
      <c r="M23" s="28">
        <v>3146</v>
      </c>
      <c r="N23" s="28">
        <v>3070.25</v>
      </c>
      <c r="O23" s="39">
        <v>208600</v>
      </c>
      <c r="P23" s="40">
        <v>6.8647540983606564E-2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504.6</v>
      </c>
      <c r="F24" s="37">
        <v>505.73333333333335</v>
      </c>
      <c r="G24" s="38">
        <v>500.86666666666667</v>
      </c>
      <c r="H24" s="38">
        <v>497.13333333333333</v>
      </c>
      <c r="I24" s="38">
        <v>492.26666666666665</v>
      </c>
      <c r="J24" s="38">
        <v>509.4666666666667</v>
      </c>
      <c r="K24" s="38">
        <v>514.33333333333337</v>
      </c>
      <c r="L24" s="38">
        <v>518.06666666666672</v>
      </c>
      <c r="M24" s="28">
        <v>510.6</v>
      </c>
      <c r="N24" s="28">
        <v>502</v>
      </c>
      <c r="O24" s="39">
        <v>6509000</v>
      </c>
      <c r="P24" s="40">
        <v>1.0765918179021839E-3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372.75</v>
      </c>
      <c r="F25" s="37">
        <v>372.40000000000003</v>
      </c>
      <c r="G25" s="38">
        <v>370.85000000000008</v>
      </c>
      <c r="H25" s="38">
        <v>368.95000000000005</v>
      </c>
      <c r="I25" s="38">
        <v>367.40000000000009</v>
      </c>
      <c r="J25" s="38">
        <v>374.30000000000007</v>
      </c>
      <c r="K25" s="38">
        <v>375.85</v>
      </c>
      <c r="L25" s="38">
        <v>377.75000000000006</v>
      </c>
      <c r="M25" s="28">
        <v>373.95</v>
      </c>
      <c r="N25" s="28">
        <v>370.5</v>
      </c>
      <c r="O25" s="39">
        <v>49887300</v>
      </c>
      <c r="P25" s="40">
        <v>5.9343052446917911E-3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723.7</v>
      </c>
      <c r="F26" s="37">
        <v>729.41666666666663</v>
      </c>
      <c r="G26" s="38">
        <v>715.0333333333333</v>
      </c>
      <c r="H26" s="38">
        <v>706.36666666666667</v>
      </c>
      <c r="I26" s="38">
        <v>691.98333333333335</v>
      </c>
      <c r="J26" s="38">
        <v>738.08333333333326</v>
      </c>
      <c r="K26" s="38">
        <v>752.4666666666667</v>
      </c>
      <c r="L26" s="38">
        <v>761.13333333333321</v>
      </c>
      <c r="M26" s="28">
        <v>743.8</v>
      </c>
      <c r="N26" s="28">
        <v>720.75</v>
      </c>
      <c r="O26" s="39">
        <v>1225700</v>
      </c>
      <c r="P26" s="40">
        <v>8.6405529953917058E-3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3844.65</v>
      </c>
      <c r="F27" s="37">
        <v>3880.5499999999997</v>
      </c>
      <c r="G27" s="38">
        <v>3766.0999999999995</v>
      </c>
      <c r="H27" s="38">
        <v>3687.5499999999997</v>
      </c>
      <c r="I27" s="38">
        <v>3573.0999999999995</v>
      </c>
      <c r="J27" s="38">
        <v>3959.0999999999995</v>
      </c>
      <c r="K27" s="38">
        <v>4073.5499999999993</v>
      </c>
      <c r="L27" s="38">
        <v>4152.0999999999995</v>
      </c>
      <c r="M27" s="28">
        <v>3995</v>
      </c>
      <c r="N27" s="28">
        <v>3802</v>
      </c>
      <c r="O27" s="39">
        <v>1867375</v>
      </c>
      <c r="P27" s="40">
        <v>-1.4037433155080214E-3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219.55</v>
      </c>
      <c r="F28" s="37">
        <v>219.66666666666666</v>
      </c>
      <c r="G28" s="38">
        <v>217.88333333333333</v>
      </c>
      <c r="H28" s="38">
        <v>216.21666666666667</v>
      </c>
      <c r="I28" s="38">
        <v>214.43333333333334</v>
      </c>
      <c r="J28" s="38">
        <v>221.33333333333331</v>
      </c>
      <c r="K28" s="38">
        <v>223.11666666666667</v>
      </c>
      <c r="L28" s="38">
        <v>224.7833333333333</v>
      </c>
      <c r="M28" s="28">
        <v>221.45</v>
      </c>
      <c r="N28" s="28">
        <v>218</v>
      </c>
      <c r="O28" s="39">
        <v>18693500</v>
      </c>
      <c r="P28" s="40">
        <v>7.4925965325896321E-2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140.4</v>
      </c>
      <c r="F29" s="37">
        <v>139.88333333333333</v>
      </c>
      <c r="G29" s="38">
        <v>137.91666666666666</v>
      </c>
      <c r="H29" s="38">
        <v>135.43333333333334</v>
      </c>
      <c r="I29" s="38">
        <v>133.46666666666667</v>
      </c>
      <c r="J29" s="38">
        <v>142.36666666666665</v>
      </c>
      <c r="K29" s="38">
        <v>144.33333333333334</v>
      </c>
      <c r="L29" s="38">
        <v>146.81666666666663</v>
      </c>
      <c r="M29" s="28">
        <v>141.85</v>
      </c>
      <c r="N29" s="28">
        <v>137.4</v>
      </c>
      <c r="O29" s="39">
        <v>40523500</v>
      </c>
      <c r="P29" s="40">
        <v>0.10768368685764268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2847.85</v>
      </c>
      <c r="F30" s="37">
        <v>2866.7166666666667</v>
      </c>
      <c r="G30" s="38">
        <v>2807.2833333333333</v>
      </c>
      <c r="H30" s="38">
        <v>2766.7166666666667</v>
      </c>
      <c r="I30" s="38">
        <v>2707.2833333333333</v>
      </c>
      <c r="J30" s="38">
        <v>2907.2833333333333</v>
      </c>
      <c r="K30" s="38">
        <v>2966.7166666666667</v>
      </c>
      <c r="L30" s="38">
        <v>3007.2833333333333</v>
      </c>
      <c r="M30" s="28">
        <v>2926.15</v>
      </c>
      <c r="N30" s="28">
        <v>2826.15</v>
      </c>
      <c r="O30" s="39">
        <v>6405900</v>
      </c>
      <c r="P30" s="40">
        <v>5.7857922296103816E-3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1816.7</v>
      </c>
      <c r="F31" s="37">
        <v>1792.0666666666668</v>
      </c>
      <c r="G31" s="38">
        <v>1755.7333333333336</v>
      </c>
      <c r="H31" s="38">
        <v>1694.7666666666667</v>
      </c>
      <c r="I31" s="38">
        <v>1658.4333333333334</v>
      </c>
      <c r="J31" s="38">
        <v>1853.0333333333338</v>
      </c>
      <c r="K31" s="38">
        <v>1889.3666666666672</v>
      </c>
      <c r="L31" s="38">
        <v>1950.3333333333339</v>
      </c>
      <c r="M31" s="28">
        <v>1828.4</v>
      </c>
      <c r="N31" s="28">
        <v>1731.1</v>
      </c>
      <c r="O31" s="39">
        <v>912725</v>
      </c>
      <c r="P31" s="40">
        <v>5.1980982567353409E-2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8108.85</v>
      </c>
      <c r="F32" s="37">
        <v>8131.1333333333341</v>
      </c>
      <c r="G32" s="38">
        <v>8027.5666666666675</v>
      </c>
      <c r="H32" s="38">
        <v>7946.2833333333338</v>
      </c>
      <c r="I32" s="38">
        <v>7842.7166666666672</v>
      </c>
      <c r="J32" s="38">
        <v>8212.4166666666679</v>
      </c>
      <c r="K32" s="38">
        <v>8315.9833333333354</v>
      </c>
      <c r="L32" s="38">
        <v>8397.2666666666682</v>
      </c>
      <c r="M32" s="28">
        <v>8234.7000000000007</v>
      </c>
      <c r="N32" s="28">
        <v>8049.85</v>
      </c>
      <c r="O32" s="39">
        <v>105600</v>
      </c>
      <c r="P32" s="40">
        <v>2.1770682148040638E-2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1285.6500000000001</v>
      </c>
      <c r="F33" s="37">
        <v>1277.95</v>
      </c>
      <c r="G33" s="38">
        <v>1262.7</v>
      </c>
      <c r="H33" s="38">
        <v>1239.75</v>
      </c>
      <c r="I33" s="38">
        <v>1224.5</v>
      </c>
      <c r="J33" s="38">
        <v>1300.9000000000001</v>
      </c>
      <c r="K33" s="38">
        <v>1316.15</v>
      </c>
      <c r="L33" s="38">
        <v>1339.1000000000001</v>
      </c>
      <c r="M33" s="28">
        <v>1293.2</v>
      </c>
      <c r="N33" s="28">
        <v>1255</v>
      </c>
      <c r="O33" s="39">
        <v>3253000</v>
      </c>
      <c r="P33" s="40">
        <v>-3.0980041703902294E-2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536.79999999999995</v>
      </c>
      <c r="F34" s="37">
        <v>539.76666666666654</v>
      </c>
      <c r="G34" s="38">
        <v>527.1333333333331</v>
      </c>
      <c r="H34" s="38">
        <v>517.46666666666658</v>
      </c>
      <c r="I34" s="38">
        <v>504.83333333333314</v>
      </c>
      <c r="J34" s="38">
        <v>549.43333333333305</v>
      </c>
      <c r="K34" s="38">
        <v>562.06666666666649</v>
      </c>
      <c r="L34" s="38">
        <v>571.73333333333301</v>
      </c>
      <c r="M34" s="28">
        <v>552.4</v>
      </c>
      <c r="N34" s="28">
        <v>530.1</v>
      </c>
      <c r="O34" s="39">
        <v>15792000</v>
      </c>
      <c r="P34" s="40">
        <v>-3.0145677804258274E-3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688.4</v>
      </c>
      <c r="F35" s="37">
        <v>687.41666666666663</v>
      </c>
      <c r="G35" s="38">
        <v>682.33333333333326</v>
      </c>
      <c r="H35" s="38">
        <v>676.26666666666665</v>
      </c>
      <c r="I35" s="38">
        <v>671.18333333333328</v>
      </c>
      <c r="J35" s="38">
        <v>693.48333333333323</v>
      </c>
      <c r="K35" s="38">
        <v>698.56666666666649</v>
      </c>
      <c r="L35" s="38">
        <v>704.63333333333321</v>
      </c>
      <c r="M35" s="28">
        <v>692.5</v>
      </c>
      <c r="N35" s="28">
        <v>681.35</v>
      </c>
      <c r="O35" s="39">
        <v>57884400</v>
      </c>
      <c r="P35" s="40">
        <v>-2.3577588881305454E-3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3563.3</v>
      </c>
      <c r="F36" s="37">
        <v>3626.4</v>
      </c>
      <c r="G36" s="38">
        <v>3486.9500000000003</v>
      </c>
      <c r="H36" s="38">
        <v>3410.6000000000004</v>
      </c>
      <c r="I36" s="38">
        <v>3271.1500000000005</v>
      </c>
      <c r="J36" s="38">
        <v>3702.75</v>
      </c>
      <c r="K36" s="38">
        <v>3842.2</v>
      </c>
      <c r="L36" s="38">
        <v>3918.5499999999997</v>
      </c>
      <c r="M36" s="28">
        <v>3765.85</v>
      </c>
      <c r="N36" s="28">
        <v>3550.05</v>
      </c>
      <c r="O36" s="39">
        <v>2813500</v>
      </c>
      <c r="P36" s="40">
        <v>0.16056512323398989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12640.2</v>
      </c>
      <c r="F37" s="37">
        <v>12740.716666666667</v>
      </c>
      <c r="G37" s="38">
        <v>12452.383333333335</v>
      </c>
      <c r="H37" s="38">
        <v>12264.566666666668</v>
      </c>
      <c r="I37" s="38">
        <v>11976.233333333335</v>
      </c>
      <c r="J37" s="38">
        <v>12928.533333333335</v>
      </c>
      <c r="K37" s="38">
        <v>13216.866666666667</v>
      </c>
      <c r="L37" s="38">
        <v>13404.683333333334</v>
      </c>
      <c r="M37" s="28">
        <v>13029.05</v>
      </c>
      <c r="N37" s="28">
        <v>12552.9</v>
      </c>
      <c r="O37" s="39">
        <v>1095450</v>
      </c>
      <c r="P37" s="40">
        <v>2.7674844035836577E-2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6012.15</v>
      </c>
      <c r="F38" s="37">
        <v>6027.95</v>
      </c>
      <c r="G38" s="38">
        <v>5957.9</v>
      </c>
      <c r="H38" s="38">
        <v>5903.65</v>
      </c>
      <c r="I38" s="38">
        <v>5833.5999999999995</v>
      </c>
      <c r="J38" s="38">
        <v>6082.2</v>
      </c>
      <c r="K38" s="38">
        <v>6152.2500000000009</v>
      </c>
      <c r="L38" s="38">
        <v>6206.5</v>
      </c>
      <c r="M38" s="28">
        <v>6098</v>
      </c>
      <c r="N38" s="28">
        <v>5973.7</v>
      </c>
      <c r="O38" s="39">
        <v>5241625</v>
      </c>
      <c r="P38" s="40">
        <v>1.848343534440882E-2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2339.6999999999998</v>
      </c>
      <c r="F39" s="37">
        <v>2347.1666666666665</v>
      </c>
      <c r="G39" s="38">
        <v>2319.9833333333331</v>
      </c>
      <c r="H39" s="38">
        <v>2300.2666666666664</v>
      </c>
      <c r="I39" s="38">
        <v>2273.083333333333</v>
      </c>
      <c r="J39" s="38">
        <v>2366.8833333333332</v>
      </c>
      <c r="K39" s="38">
        <v>2394.0666666666666</v>
      </c>
      <c r="L39" s="38">
        <v>2413.7833333333333</v>
      </c>
      <c r="M39" s="28">
        <v>2374.35</v>
      </c>
      <c r="N39" s="28">
        <v>2327.4499999999998</v>
      </c>
      <c r="O39" s="39">
        <v>1260400</v>
      </c>
      <c r="P39" s="40">
        <v>-3.9654215243080338E-4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411.65</v>
      </c>
      <c r="F40" s="37">
        <v>407.66666666666669</v>
      </c>
      <c r="G40" s="38">
        <v>400.33333333333337</v>
      </c>
      <c r="H40" s="38">
        <v>389.01666666666671</v>
      </c>
      <c r="I40" s="38">
        <v>381.68333333333339</v>
      </c>
      <c r="J40" s="38">
        <v>418.98333333333335</v>
      </c>
      <c r="K40" s="38">
        <v>426.31666666666672</v>
      </c>
      <c r="L40" s="38">
        <v>437.63333333333333</v>
      </c>
      <c r="M40" s="28">
        <v>415</v>
      </c>
      <c r="N40" s="28">
        <v>396.35</v>
      </c>
      <c r="O40" s="39">
        <v>6892800</v>
      </c>
      <c r="P40" s="40">
        <v>-1.3284470911589555E-2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334.15</v>
      </c>
      <c r="F41" s="37">
        <v>332.36666666666667</v>
      </c>
      <c r="G41" s="38">
        <v>328.88333333333333</v>
      </c>
      <c r="H41" s="38">
        <v>323.61666666666667</v>
      </c>
      <c r="I41" s="38">
        <v>320.13333333333333</v>
      </c>
      <c r="J41" s="38">
        <v>337.63333333333333</v>
      </c>
      <c r="K41" s="38">
        <v>341.11666666666667</v>
      </c>
      <c r="L41" s="38">
        <v>346.38333333333333</v>
      </c>
      <c r="M41" s="28">
        <v>335.85</v>
      </c>
      <c r="N41" s="28">
        <v>327.10000000000002</v>
      </c>
      <c r="O41" s="39">
        <v>36599400</v>
      </c>
      <c r="P41" s="40">
        <v>8.0813088745661874E-3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99.4</v>
      </c>
      <c r="F42" s="37">
        <v>98.966666666666683</v>
      </c>
      <c r="G42" s="38">
        <v>97.983333333333363</v>
      </c>
      <c r="H42" s="38">
        <v>96.566666666666677</v>
      </c>
      <c r="I42" s="38">
        <v>95.583333333333357</v>
      </c>
      <c r="J42" s="38">
        <v>100.38333333333337</v>
      </c>
      <c r="K42" s="38">
        <v>101.36666666666669</v>
      </c>
      <c r="L42" s="38">
        <v>102.78333333333337</v>
      </c>
      <c r="M42" s="28">
        <v>99.95</v>
      </c>
      <c r="N42" s="28">
        <v>97.55</v>
      </c>
      <c r="O42" s="39">
        <v>107563950</v>
      </c>
      <c r="P42" s="40">
        <v>1.3225326500247974E-2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1851.3</v>
      </c>
      <c r="F43" s="37">
        <v>1861.7666666666667</v>
      </c>
      <c r="G43" s="38">
        <v>1818.5333333333333</v>
      </c>
      <c r="H43" s="38">
        <v>1785.7666666666667</v>
      </c>
      <c r="I43" s="38">
        <v>1742.5333333333333</v>
      </c>
      <c r="J43" s="38">
        <v>1894.5333333333333</v>
      </c>
      <c r="K43" s="38">
        <v>1937.7666666666664</v>
      </c>
      <c r="L43" s="38">
        <v>1970.5333333333333</v>
      </c>
      <c r="M43" s="28">
        <v>1905</v>
      </c>
      <c r="N43" s="28">
        <v>1829</v>
      </c>
      <c r="O43" s="39">
        <v>1489950</v>
      </c>
      <c r="P43" s="40">
        <v>5.5317491234904557E-2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246.85</v>
      </c>
      <c r="F44" s="37">
        <v>243.54999999999998</v>
      </c>
      <c r="G44" s="38">
        <v>238.69999999999996</v>
      </c>
      <c r="H44" s="38">
        <v>230.54999999999998</v>
      </c>
      <c r="I44" s="38">
        <v>225.69999999999996</v>
      </c>
      <c r="J44" s="38">
        <v>251.69999999999996</v>
      </c>
      <c r="K44" s="38">
        <v>256.54999999999995</v>
      </c>
      <c r="L44" s="38">
        <v>264.69999999999993</v>
      </c>
      <c r="M44" s="28">
        <v>248.4</v>
      </c>
      <c r="N44" s="28">
        <v>235.4</v>
      </c>
      <c r="O44" s="39">
        <v>29659000</v>
      </c>
      <c r="P44" s="40">
        <v>7.1968136245021283E-2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599.6</v>
      </c>
      <c r="F45" s="37">
        <v>601.56666666666672</v>
      </c>
      <c r="G45" s="38">
        <v>590.58333333333348</v>
      </c>
      <c r="H45" s="38">
        <v>581.56666666666672</v>
      </c>
      <c r="I45" s="38">
        <v>570.58333333333348</v>
      </c>
      <c r="J45" s="38">
        <v>610.58333333333348</v>
      </c>
      <c r="K45" s="38">
        <v>621.56666666666683</v>
      </c>
      <c r="L45" s="38">
        <v>630.58333333333348</v>
      </c>
      <c r="M45" s="28">
        <v>612.54999999999995</v>
      </c>
      <c r="N45" s="28">
        <v>592.54999999999995</v>
      </c>
      <c r="O45" s="39">
        <v>5905900</v>
      </c>
      <c r="P45" s="40">
        <v>7.506098705197973E-3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695.9</v>
      </c>
      <c r="F46" s="37">
        <v>699.18333333333328</v>
      </c>
      <c r="G46" s="38">
        <v>687.06666666666661</v>
      </c>
      <c r="H46" s="38">
        <v>678.23333333333335</v>
      </c>
      <c r="I46" s="38">
        <v>666.11666666666667</v>
      </c>
      <c r="J46" s="38">
        <v>708.01666666666654</v>
      </c>
      <c r="K46" s="38">
        <v>720.1333333333331</v>
      </c>
      <c r="L46" s="38">
        <v>728.96666666666647</v>
      </c>
      <c r="M46" s="28">
        <v>711.3</v>
      </c>
      <c r="N46" s="28">
        <v>690.35</v>
      </c>
      <c r="O46" s="39">
        <v>6412000</v>
      </c>
      <c r="P46" s="40">
        <v>1.6769078295341924E-2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695.75</v>
      </c>
      <c r="F47" s="37">
        <v>698.20000000000016</v>
      </c>
      <c r="G47" s="38">
        <v>688.75000000000034</v>
      </c>
      <c r="H47" s="38">
        <v>681.75000000000023</v>
      </c>
      <c r="I47" s="38">
        <v>672.30000000000041</v>
      </c>
      <c r="J47" s="38">
        <v>705.20000000000027</v>
      </c>
      <c r="K47" s="38">
        <v>714.65000000000009</v>
      </c>
      <c r="L47" s="38">
        <v>721.6500000000002</v>
      </c>
      <c r="M47" s="28">
        <v>707.65</v>
      </c>
      <c r="N47" s="28">
        <v>691.2</v>
      </c>
      <c r="O47" s="39">
        <v>58023150</v>
      </c>
      <c r="P47" s="40">
        <v>-3.3451910838419112E-3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51.85</v>
      </c>
      <c r="F48" s="37">
        <v>51.916666666666664</v>
      </c>
      <c r="G48" s="38">
        <v>51.283333333333331</v>
      </c>
      <c r="H48" s="38">
        <v>50.716666666666669</v>
      </c>
      <c r="I48" s="38">
        <v>50.083333333333336</v>
      </c>
      <c r="J48" s="38">
        <v>52.483333333333327</v>
      </c>
      <c r="K48" s="38">
        <v>53.116666666666667</v>
      </c>
      <c r="L48" s="38">
        <v>53.683333333333323</v>
      </c>
      <c r="M48" s="28">
        <v>52.55</v>
      </c>
      <c r="N48" s="28">
        <v>51.35</v>
      </c>
      <c r="O48" s="39">
        <v>99382500</v>
      </c>
      <c r="P48" s="40">
        <v>1.4252036005143591E-2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327.8</v>
      </c>
      <c r="F49" s="37">
        <v>329.83333333333331</v>
      </c>
      <c r="G49" s="38">
        <v>324.26666666666665</v>
      </c>
      <c r="H49" s="38">
        <v>320.73333333333335</v>
      </c>
      <c r="I49" s="38">
        <v>315.16666666666669</v>
      </c>
      <c r="J49" s="38">
        <v>333.36666666666662</v>
      </c>
      <c r="K49" s="38">
        <v>338.93333333333334</v>
      </c>
      <c r="L49" s="38">
        <v>342.46666666666658</v>
      </c>
      <c r="M49" s="28">
        <v>335.4</v>
      </c>
      <c r="N49" s="28">
        <v>326.3</v>
      </c>
      <c r="O49" s="39">
        <v>13057100</v>
      </c>
      <c r="P49" s="40">
        <v>4.9547051210944722E-2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14594.75</v>
      </c>
      <c r="F50" s="37">
        <v>14628.033333333333</v>
      </c>
      <c r="G50" s="38">
        <v>14446.766666666666</v>
      </c>
      <c r="H50" s="38">
        <v>14298.783333333333</v>
      </c>
      <c r="I50" s="38">
        <v>14117.516666666666</v>
      </c>
      <c r="J50" s="38">
        <v>14776.016666666666</v>
      </c>
      <c r="K50" s="38">
        <v>14957.283333333333</v>
      </c>
      <c r="L50" s="38">
        <v>15105.266666666666</v>
      </c>
      <c r="M50" s="28">
        <v>14809.3</v>
      </c>
      <c r="N50" s="28">
        <v>14480.05</v>
      </c>
      <c r="O50" s="39">
        <v>98950</v>
      </c>
      <c r="P50" s="40">
        <v>-3.321934538348803E-2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326.55</v>
      </c>
      <c r="F51" s="37">
        <v>327.90000000000003</v>
      </c>
      <c r="G51" s="38">
        <v>323.45000000000005</v>
      </c>
      <c r="H51" s="38">
        <v>320.35000000000002</v>
      </c>
      <c r="I51" s="38">
        <v>315.90000000000003</v>
      </c>
      <c r="J51" s="38">
        <v>331.00000000000006</v>
      </c>
      <c r="K51" s="38">
        <v>335.45</v>
      </c>
      <c r="L51" s="38">
        <v>338.55000000000007</v>
      </c>
      <c r="M51" s="28">
        <v>332.35</v>
      </c>
      <c r="N51" s="28">
        <v>324.8</v>
      </c>
      <c r="O51" s="39">
        <v>17564400</v>
      </c>
      <c r="P51" s="40">
        <v>2.0818077204728527E-2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3499.4</v>
      </c>
      <c r="F52" s="37">
        <v>3533.1166666666668</v>
      </c>
      <c r="G52" s="38">
        <v>3447.1833333333334</v>
      </c>
      <c r="H52" s="38">
        <v>3394.9666666666667</v>
      </c>
      <c r="I52" s="38">
        <v>3309.0333333333333</v>
      </c>
      <c r="J52" s="38">
        <v>3585.3333333333335</v>
      </c>
      <c r="K52" s="38">
        <v>3671.2666666666669</v>
      </c>
      <c r="L52" s="38">
        <v>3723.4833333333336</v>
      </c>
      <c r="M52" s="28">
        <v>3619.05</v>
      </c>
      <c r="N52" s="28">
        <v>3480.9</v>
      </c>
      <c r="O52" s="39">
        <v>1762200</v>
      </c>
      <c r="P52" s="40">
        <v>-1.816358368620459E-2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369.2</v>
      </c>
      <c r="F53" s="37">
        <v>370.76666666666665</v>
      </c>
      <c r="G53" s="38">
        <v>362.08333333333331</v>
      </c>
      <c r="H53" s="38">
        <v>354.96666666666664</v>
      </c>
      <c r="I53" s="38">
        <v>346.2833333333333</v>
      </c>
      <c r="J53" s="38">
        <v>377.88333333333333</v>
      </c>
      <c r="K53" s="38">
        <v>386.56666666666672</v>
      </c>
      <c r="L53" s="38">
        <v>393.68333333333334</v>
      </c>
      <c r="M53" s="28">
        <v>379.45</v>
      </c>
      <c r="N53" s="28">
        <v>363.65</v>
      </c>
      <c r="O53" s="39">
        <v>3221400</v>
      </c>
      <c r="P53" s="40">
        <v>-1.5885623510722795E-2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203.05</v>
      </c>
      <c r="F54" s="37">
        <v>202.11666666666667</v>
      </c>
      <c r="G54" s="38">
        <v>199.68333333333334</v>
      </c>
      <c r="H54" s="38">
        <v>196.31666666666666</v>
      </c>
      <c r="I54" s="38">
        <v>193.88333333333333</v>
      </c>
      <c r="J54" s="38">
        <v>205.48333333333335</v>
      </c>
      <c r="K54" s="38">
        <v>207.91666666666669</v>
      </c>
      <c r="L54" s="38">
        <v>211.28333333333336</v>
      </c>
      <c r="M54" s="28">
        <v>204.55</v>
      </c>
      <c r="N54" s="28">
        <v>198.75</v>
      </c>
      <c r="O54" s="39">
        <v>50733000</v>
      </c>
      <c r="P54" s="40">
        <v>3.2644537260936468E-2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479.75</v>
      </c>
      <c r="F55" s="37">
        <v>484.58333333333331</v>
      </c>
      <c r="G55" s="38">
        <v>470.21666666666664</v>
      </c>
      <c r="H55" s="38">
        <v>460.68333333333334</v>
      </c>
      <c r="I55" s="38">
        <v>446.31666666666666</v>
      </c>
      <c r="J55" s="38">
        <v>494.11666666666662</v>
      </c>
      <c r="K55" s="38">
        <v>508.48333333333329</v>
      </c>
      <c r="L55" s="38">
        <v>518.01666666666665</v>
      </c>
      <c r="M55" s="28">
        <v>498.95</v>
      </c>
      <c r="N55" s="28">
        <v>475.05</v>
      </c>
      <c r="O55" s="39">
        <v>3186300</v>
      </c>
      <c r="P55" s="40">
        <v>1.8393623543838135E-3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358.5</v>
      </c>
      <c r="F56" s="37">
        <v>361.7</v>
      </c>
      <c r="G56" s="38">
        <v>351.75</v>
      </c>
      <c r="H56" s="38">
        <v>345</v>
      </c>
      <c r="I56" s="38">
        <v>335.05</v>
      </c>
      <c r="J56" s="38">
        <v>368.45</v>
      </c>
      <c r="K56" s="38">
        <v>378.39999999999992</v>
      </c>
      <c r="L56" s="38">
        <v>385.15</v>
      </c>
      <c r="M56" s="28">
        <v>371.65</v>
      </c>
      <c r="N56" s="28">
        <v>354.95</v>
      </c>
      <c r="O56" s="39">
        <v>3189000</v>
      </c>
      <c r="P56" s="40">
        <v>-1.4371812702828002E-2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670.95</v>
      </c>
      <c r="F57" s="37">
        <v>671.36666666666667</v>
      </c>
      <c r="G57" s="38">
        <v>663.38333333333333</v>
      </c>
      <c r="H57" s="38">
        <v>655.81666666666661</v>
      </c>
      <c r="I57" s="38">
        <v>647.83333333333326</v>
      </c>
      <c r="J57" s="38">
        <v>678.93333333333339</v>
      </c>
      <c r="K57" s="38">
        <v>686.91666666666674</v>
      </c>
      <c r="L57" s="38">
        <v>694.48333333333346</v>
      </c>
      <c r="M57" s="28">
        <v>679.35</v>
      </c>
      <c r="N57" s="28">
        <v>663.8</v>
      </c>
      <c r="O57" s="39">
        <v>8087500</v>
      </c>
      <c r="P57" s="40">
        <v>-8.1250958148091374E-3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983.4</v>
      </c>
      <c r="F58" s="37">
        <v>987.2166666666667</v>
      </c>
      <c r="G58" s="38">
        <v>976.43333333333339</v>
      </c>
      <c r="H58" s="38">
        <v>969.4666666666667</v>
      </c>
      <c r="I58" s="38">
        <v>958.68333333333339</v>
      </c>
      <c r="J58" s="38">
        <v>994.18333333333339</v>
      </c>
      <c r="K58" s="38">
        <v>1004.9666666666667</v>
      </c>
      <c r="L58" s="38">
        <v>1011.9333333333334</v>
      </c>
      <c r="M58" s="28">
        <v>998</v>
      </c>
      <c r="N58" s="28">
        <v>980.25</v>
      </c>
      <c r="O58" s="39">
        <v>8459100</v>
      </c>
      <c r="P58" s="40">
        <v>-1.3268632951702176E-2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196</v>
      </c>
      <c r="F59" s="37">
        <v>195.25</v>
      </c>
      <c r="G59" s="38">
        <v>193.7</v>
      </c>
      <c r="H59" s="38">
        <v>191.39999999999998</v>
      </c>
      <c r="I59" s="38">
        <v>189.84999999999997</v>
      </c>
      <c r="J59" s="38">
        <v>197.55</v>
      </c>
      <c r="K59" s="38">
        <v>199.10000000000002</v>
      </c>
      <c r="L59" s="38">
        <v>201.40000000000003</v>
      </c>
      <c r="M59" s="28">
        <v>196.8</v>
      </c>
      <c r="N59" s="28">
        <v>192.95</v>
      </c>
      <c r="O59" s="39">
        <v>31680600</v>
      </c>
      <c r="P59" s="40">
        <v>1.9048905701161849E-2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3785.95</v>
      </c>
      <c r="F60" s="37">
        <v>3833.5166666666664</v>
      </c>
      <c r="G60" s="38">
        <v>3717.0333333333328</v>
      </c>
      <c r="H60" s="38">
        <v>3648.1166666666663</v>
      </c>
      <c r="I60" s="38">
        <v>3531.6333333333328</v>
      </c>
      <c r="J60" s="38">
        <v>3902.4333333333329</v>
      </c>
      <c r="K60" s="38">
        <v>4018.9166666666665</v>
      </c>
      <c r="L60" s="38">
        <v>4087.833333333333</v>
      </c>
      <c r="M60" s="28">
        <v>3950</v>
      </c>
      <c r="N60" s="28">
        <v>3764.6</v>
      </c>
      <c r="O60" s="39">
        <v>568800</v>
      </c>
      <c r="P60" s="40">
        <v>-5.1604835348061692E-2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1625.6</v>
      </c>
      <c r="F61" s="37">
        <v>1632.9166666666667</v>
      </c>
      <c r="G61" s="38">
        <v>1614.1833333333334</v>
      </c>
      <c r="H61" s="38">
        <v>1602.7666666666667</v>
      </c>
      <c r="I61" s="38">
        <v>1584.0333333333333</v>
      </c>
      <c r="J61" s="38">
        <v>1644.3333333333335</v>
      </c>
      <c r="K61" s="38">
        <v>1663.0666666666666</v>
      </c>
      <c r="L61" s="38">
        <v>1674.4833333333336</v>
      </c>
      <c r="M61" s="28">
        <v>1651.65</v>
      </c>
      <c r="N61" s="28">
        <v>1621.5</v>
      </c>
      <c r="O61" s="39">
        <v>2640050</v>
      </c>
      <c r="P61" s="40">
        <v>-2.8214377737696469E-2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655.6</v>
      </c>
      <c r="F62" s="37">
        <v>656.7166666666667</v>
      </c>
      <c r="G62" s="38">
        <v>648.88333333333344</v>
      </c>
      <c r="H62" s="38">
        <v>642.16666666666674</v>
      </c>
      <c r="I62" s="38">
        <v>634.33333333333348</v>
      </c>
      <c r="J62" s="38">
        <v>663.43333333333339</v>
      </c>
      <c r="K62" s="38">
        <v>671.26666666666665</v>
      </c>
      <c r="L62" s="38">
        <v>677.98333333333335</v>
      </c>
      <c r="M62" s="28">
        <v>664.55</v>
      </c>
      <c r="N62" s="28">
        <v>650</v>
      </c>
      <c r="O62" s="39">
        <v>6244400</v>
      </c>
      <c r="P62" s="40">
        <v>-2.12845992288643E-2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955.65</v>
      </c>
      <c r="F63" s="37">
        <v>953.88333333333333</v>
      </c>
      <c r="G63" s="38">
        <v>946.76666666666665</v>
      </c>
      <c r="H63" s="38">
        <v>937.88333333333333</v>
      </c>
      <c r="I63" s="38">
        <v>930.76666666666665</v>
      </c>
      <c r="J63" s="38">
        <v>962.76666666666665</v>
      </c>
      <c r="K63" s="38">
        <v>969.88333333333321</v>
      </c>
      <c r="L63" s="38">
        <v>978.76666666666665</v>
      </c>
      <c r="M63" s="28">
        <v>961</v>
      </c>
      <c r="N63" s="28">
        <v>945</v>
      </c>
      <c r="O63" s="39">
        <v>1327875</v>
      </c>
      <c r="P63" s="40">
        <v>0.14509000754554274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362.2</v>
      </c>
      <c r="F64" s="37">
        <v>361.41666666666669</v>
      </c>
      <c r="G64" s="38">
        <v>357.73333333333335</v>
      </c>
      <c r="H64" s="38">
        <v>353.26666666666665</v>
      </c>
      <c r="I64" s="38">
        <v>349.58333333333331</v>
      </c>
      <c r="J64" s="38">
        <v>365.88333333333338</v>
      </c>
      <c r="K64" s="38">
        <v>369.56666666666666</v>
      </c>
      <c r="L64" s="38">
        <v>374.03333333333342</v>
      </c>
      <c r="M64" s="28">
        <v>365.1</v>
      </c>
      <c r="N64" s="28">
        <v>356.95</v>
      </c>
      <c r="O64" s="39">
        <v>2808400</v>
      </c>
      <c r="P64" s="40">
        <v>-4.3590791445307177E-2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142.6</v>
      </c>
      <c r="F65" s="37">
        <v>142.16666666666666</v>
      </c>
      <c r="G65" s="38">
        <v>140.13333333333333</v>
      </c>
      <c r="H65" s="38">
        <v>137.66666666666666</v>
      </c>
      <c r="I65" s="38">
        <v>135.63333333333333</v>
      </c>
      <c r="J65" s="38">
        <v>144.63333333333333</v>
      </c>
      <c r="K65" s="38">
        <v>146.66666666666669</v>
      </c>
      <c r="L65" s="38">
        <v>149.13333333333333</v>
      </c>
      <c r="M65" s="28">
        <v>144.19999999999999</v>
      </c>
      <c r="N65" s="28">
        <v>139.69999999999999</v>
      </c>
      <c r="O65" s="39">
        <v>11195000</v>
      </c>
      <c r="P65" s="40">
        <v>-1.3915401495013648E-3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1020.05</v>
      </c>
      <c r="F66" s="37">
        <v>1017.5333333333333</v>
      </c>
      <c r="G66" s="38">
        <v>1007.2666666666667</v>
      </c>
      <c r="H66" s="38">
        <v>994.48333333333335</v>
      </c>
      <c r="I66" s="38">
        <v>984.2166666666667</v>
      </c>
      <c r="J66" s="38">
        <v>1030.3166666666666</v>
      </c>
      <c r="K66" s="38">
        <v>1040.5833333333333</v>
      </c>
      <c r="L66" s="38">
        <v>1053.3666666666666</v>
      </c>
      <c r="M66" s="28">
        <v>1027.8</v>
      </c>
      <c r="N66" s="28">
        <v>1004.75</v>
      </c>
      <c r="O66" s="39">
        <v>1330800</v>
      </c>
      <c r="P66" s="40">
        <v>-2.4197096348438186E-2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518.1</v>
      </c>
      <c r="F67" s="37">
        <v>520.76666666666665</v>
      </c>
      <c r="G67" s="38">
        <v>514.38333333333333</v>
      </c>
      <c r="H67" s="38">
        <v>510.66666666666663</v>
      </c>
      <c r="I67" s="38">
        <v>504.2833333333333</v>
      </c>
      <c r="J67" s="38">
        <v>524.48333333333335</v>
      </c>
      <c r="K67" s="38">
        <v>530.86666666666656</v>
      </c>
      <c r="L67" s="38">
        <v>534.58333333333337</v>
      </c>
      <c r="M67" s="28">
        <v>527.15</v>
      </c>
      <c r="N67" s="28">
        <v>517.04999999999995</v>
      </c>
      <c r="O67" s="39">
        <v>14365000</v>
      </c>
      <c r="P67" s="40">
        <v>1.2511013215859032E-2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1360.6</v>
      </c>
      <c r="F68" s="37">
        <v>1372.8500000000001</v>
      </c>
      <c r="G68" s="38">
        <v>1333.7500000000002</v>
      </c>
      <c r="H68" s="38">
        <v>1306.9000000000001</v>
      </c>
      <c r="I68" s="38">
        <v>1267.8000000000002</v>
      </c>
      <c r="J68" s="38">
        <v>1399.7000000000003</v>
      </c>
      <c r="K68" s="38">
        <v>1438.8000000000002</v>
      </c>
      <c r="L68" s="38">
        <v>1465.6500000000003</v>
      </c>
      <c r="M68" s="28">
        <v>1411.95</v>
      </c>
      <c r="N68" s="28">
        <v>1346</v>
      </c>
      <c r="O68" s="39">
        <v>1025000</v>
      </c>
      <c r="P68" s="40">
        <v>-3.0044949136503431E-2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2013.6</v>
      </c>
      <c r="F69" s="37">
        <v>2012.1000000000001</v>
      </c>
      <c r="G69" s="38">
        <v>1989.2500000000002</v>
      </c>
      <c r="H69" s="38">
        <v>1964.9</v>
      </c>
      <c r="I69" s="38">
        <v>1942.0500000000002</v>
      </c>
      <c r="J69" s="38">
        <v>2036.4500000000003</v>
      </c>
      <c r="K69" s="38">
        <v>2059.3000000000002</v>
      </c>
      <c r="L69" s="38">
        <v>2083.6500000000005</v>
      </c>
      <c r="M69" s="28">
        <v>2034.95</v>
      </c>
      <c r="N69" s="28">
        <v>1987.75</v>
      </c>
      <c r="O69" s="39">
        <v>1051500</v>
      </c>
      <c r="P69" s="40">
        <v>7.6665069477719217E-3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212.8</v>
      </c>
      <c r="F70" s="37">
        <v>213.35</v>
      </c>
      <c r="G70" s="38">
        <v>202.5</v>
      </c>
      <c r="H70" s="38">
        <v>192.20000000000002</v>
      </c>
      <c r="I70" s="38">
        <v>181.35000000000002</v>
      </c>
      <c r="J70" s="38">
        <v>223.64999999999998</v>
      </c>
      <c r="K70" s="38">
        <v>234.49999999999994</v>
      </c>
      <c r="L70" s="38">
        <v>244.79999999999995</v>
      </c>
      <c r="M70" s="28">
        <v>224.2</v>
      </c>
      <c r="N70" s="28">
        <v>203.05</v>
      </c>
      <c r="O70" s="39">
        <v>15479000</v>
      </c>
      <c r="P70" s="40">
        <v>0.11460748592249088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3566.1</v>
      </c>
      <c r="F71" s="37">
        <v>3580.6666666666665</v>
      </c>
      <c r="G71" s="38">
        <v>3523.4333333333329</v>
      </c>
      <c r="H71" s="38">
        <v>3480.7666666666664</v>
      </c>
      <c r="I71" s="38">
        <v>3423.5333333333328</v>
      </c>
      <c r="J71" s="38">
        <v>3623.333333333333</v>
      </c>
      <c r="K71" s="38">
        <v>3680.5666666666666</v>
      </c>
      <c r="L71" s="38">
        <v>3723.2333333333331</v>
      </c>
      <c r="M71" s="28">
        <v>3637.9</v>
      </c>
      <c r="N71" s="28">
        <v>3538</v>
      </c>
      <c r="O71" s="39">
        <v>3361950</v>
      </c>
      <c r="P71" s="40">
        <v>1.2757561151946017E-2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3882.8</v>
      </c>
      <c r="F72" s="37">
        <v>3832.9833333333336</v>
      </c>
      <c r="G72" s="38">
        <v>3736.0166666666673</v>
      </c>
      <c r="H72" s="38">
        <v>3589.2333333333336</v>
      </c>
      <c r="I72" s="38">
        <v>3492.2666666666673</v>
      </c>
      <c r="J72" s="38">
        <v>3979.7666666666673</v>
      </c>
      <c r="K72" s="38">
        <v>4076.7333333333336</v>
      </c>
      <c r="L72" s="38">
        <v>4223.5166666666673</v>
      </c>
      <c r="M72" s="28">
        <v>3929.95</v>
      </c>
      <c r="N72" s="28">
        <v>3686.2</v>
      </c>
      <c r="O72" s="39">
        <v>749875</v>
      </c>
      <c r="P72" s="40">
        <v>5.0033355570380258E-4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338.3</v>
      </c>
      <c r="F73" s="37">
        <v>340.76666666666665</v>
      </c>
      <c r="G73" s="38">
        <v>331.7833333333333</v>
      </c>
      <c r="H73" s="38">
        <v>325.26666666666665</v>
      </c>
      <c r="I73" s="38">
        <v>316.2833333333333</v>
      </c>
      <c r="J73" s="38">
        <v>347.2833333333333</v>
      </c>
      <c r="K73" s="38">
        <v>356.26666666666665</v>
      </c>
      <c r="L73" s="38">
        <v>362.7833333333333</v>
      </c>
      <c r="M73" s="28">
        <v>349.75</v>
      </c>
      <c r="N73" s="28">
        <v>334.25</v>
      </c>
      <c r="O73" s="39">
        <v>44210100</v>
      </c>
      <c r="P73" s="40">
        <v>-9.9397701659091741E-3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4320.6000000000004</v>
      </c>
      <c r="F74" s="37">
        <v>4327.5333333333338</v>
      </c>
      <c r="G74" s="38">
        <v>4295.0666666666675</v>
      </c>
      <c r="H74" s="38">
        <v>4269.5333333333338</v>
      </c>
      <c r="I74" s="38">
        <v>4237.0666666666675</v>
      </c>
      <c r="J74" s="38">
        <v>4353.0666666666675</v>
      </c>
      <c r="K74" s="38">
        <v>4385.5333333333328</v>
      </c>
      <c r="L74" s="38">
        <v>4411.0666666666675</v>
      </c>
      <c r="M74" s="28">
        <v>4360</v>
      </c>
      <c r="N74" s="28">
        <v>4302</v>
      </c>
      <c r="O74" s="39">
        <v>2289375</v>
      </c>
      <c r="P74" s="40">
        <v>-1.8541342907668398E-2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2777.2</v>
      </c>
      <c r="F75" s="37">
        <v>2785.8833333333332</v>
      </c>
      <c r="G75" s="38">
        <v>2745.7666666666664</v>
      </c>
      <c r="H75" s="38">
        <v>2714.333333333333</v>
      </c>
      <c r="I75" s="38">
        <v>2674.2166666666662</v>
      </c>
      <c r="J75" s="38">
        <v>2817.3166666666666</v>
      </c>
      <c r="K75" s="38">
        <v>2857.4333333333334</v>
      </c>
      <c r="L75" s="38">
        <v>2888.8666666666668</v>
      </c>
      <c r="M75" s="28">
        <v>2826</v>
      </c>
      <c r="N75" s="28">
        <v>2754.45</v>
      </c>
      <c r="O75" s="39">
        <v>3531850</v>
      </c>
      <c r="P75" s="40">
        <v>-6.1065694868511766E-3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1598.85</v>
      </c>
      <c r="F76" s="37">
        <v>1612.5166666666667</v>
      </c>
      <c r="G76" s="38">
        <v>1576.8333333333333</v>
      </c>
      <c r="H76" s="38">
        <v>1554.8166666666666</v>
      </c>
      <c r="I76" s="38">
        <v>1519.1333333333332</v>
      </c>
      <c r="J76" s="38">
        <v>1634.5333333333333</v>
      </c>
      <c r="K76" s="38">
        <v>1670.2166666666667</v>
      </c>
      <c r="L76" s="38">
        <v>1692.2333333333333</v>
      </c>
      <c r="M76" s="28">
        <v>1648.2</v>
      </c>
      <c r="N76" s="28">
        <v>1590.5</v>
      </c>
      <c r="O76" s="39">
        <v>2549250</v>
      </c>
      <c r="P76" s="40">
        <v>-4.7667967947400865E-2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147.6</v>
      </c>
      <c r="F77" s="37">
        <v>147.56666666666663</v>
      </c>
      <c r="G77" s="38">
        <v>146.43333333333328</v>
      </c>
      <c r="H77" s="38">
        <v>145.26666666666665</v>
      </c>
      <c r="I77" s="38">
        <v>144.1333333333333</v>
      </c>
      <c r="J77" s="38">
        <v>148.73333333333326</v>
      </c>
      <c r="K77" s="38">
        <v>149.86666666666665</v>
      </c>
      <c r="L77" s="38">
        <v>151.03333333333325</v>
      </c>
      <c r="M77" s="28">
        <v>148.69999999999999</v>
      </c>
      <c r="N77" s="28">
        <v>146.4</v>
      </c>
      <c r="O77" s="39">
        <v>19400400</v>
      </c>
      <c r="P77" s="40">
        <v>5.4104477611940302E-3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89.7</v>
      </c>
      <c r="F78" s="37">
        <v>89.483333333333334</v>
      </c>
      <c r="G78" s="38">
        <v>88.766666666666666</v>
      </c>
      <c r="H78" s="38">
        <v>87.833333333333329</v>
      </c>
      <c r="I78" s="38">
        <v>87.11666666666666</v>
      </c>
      <c r="J78" s="38">
        <v>90.416666666666671</v>
      </c>
      <c r="K78" s="38">
        <v>91.13333333333334</v>
      </c>
      <c r="L78" s="38">
        <v>92.066666666666677</v>
      </c>
      <c r="M78" s="28">
        <v>90.2</v>
      </c>
      <c r="N78" s="28">
        <v>88.55</v>
      </c>
      <c r="O78" s="39">
        <v>72420000</v>
      </c>
      <c r="P78" s="40">
        <v>-1.7100977198697069E-2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110.1</v>
      </c>
      <c r="F79" s="37">
        <v>110.91666666666667</v>
      </c>
      <c r="G79" s="38">
        <v>108.63333333333334</v>
      </c>
      <c r="H79" s="38">
        <v>107.16666666666667</v>
      </c>
      <c r="I79" s="38">
        <v>104.88333333333334</v>
      </c>
      <c r="J79" s="38">
        <v>112.38333333333334</v>
      </c>
      <c r="K79" s="38">
        <v>114.66666666666667</v>
      </c>
      <c r="L79" s="38">
        <v>116.13333333333334</v>
      </c>
      <c r="M79" s="28">
        <v>113.2</v>
      </c>
      <c r="N79" s="28">
        <v>109.45</v>
      </c>
      <c r="O79" s="39">
        <v>10998000</v>
      </c>
      <c r="P79" s="40">
        <v>-5.8754406580493537E-3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148</v>
      </c>
      <c r="F80" s="37">
        <v>147.48333333333335</v>
      </c>
      <c r="G80" s="38">
        <v>146.41666666666669</v>
      </c>
      <c r="H80" s="38">
        <v>144.83333333333334</v>
      </c>
      <c r="I80" s="38">
        <v>143.76666666666668</v>
      </c>
      <c r="J80" s="38">
        <v>149.06666666666669</v>
      </c>
      <c r="K80" s="38">
        <v>150.13333333333335</v>
      </c>
      <c r="L80" s="38">
        <v>151.7166666666667</v>
      </c>
      <c r="M80" s="28">
        <v>148.55000000000001</v>
      </c>
      <c r="N80" s="28">
        <v>145.9</v>
      </c>
      <c r="O80" s="39">
        <v>30085200</v>
      </c>
      <c r="P80" s="40">
        <v>-4.2887638268969533E-2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389.5</v>
      </c>
      <c r="F81" s="37">
        <v>391.38333333333338</v>
      </c>
      <c r="G81" s="38">
        <v>384.76666666666677</v>
      </c>
      <c r="H81" s="38">
        <v>380.03333333333336</v>
      </c>
      <c r="I81" s="38">
        <v>373.41666666666674</v>
      </c>
      <c r="J81" s="38">
        <v>396.11666666666679</v>
      </c>
      <c r="K81" s="38">
        <v>402.73333333333346</v>
      </c>
      <c r="L81" s="38">
        <v>407.46666666666681</v>
      </c>
      <c r="M81" s="28">
        <v>398</v>
      </c>
      <c r="N81" s="28">
        <v>386.65</v>
      </c>
      <c r="O81" s="39">
        <v>6756250</v>
      </c>
      <c r="P81" s="40">
        <v>2.9978962131837306E-2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38.6</v>
      </c>
      <c r="F82" s="37">
        <v>38.500000000000007</v>
      </c>
      <c r="G82" s="38">
        <v>38.300000000000011</v>
      </c>
      <c r="H82" s="38">
        <v>38.000000000000007</v>
      </c>
      <c r="I82" s="38">
        <v>37.800000000000011</v>
      </c>
      <c r="J82" s="38">
        <v>38.800000000000011</v>
      </c>
      <c r="K82" s="38">
        <v>39.000000000000014</v>
      </c>
      <c r="L82" s="38">
        <v>39.300000000000011</v>
      </c>
      <c r="M82" s="28">
        <v>38.700000000000003</v>
      </c>
      <c r="N82" s="28">
        <v>38.200000000000003</v>
      </c>
      <c r="O82" s="39">
        <v>105975000</v>
      </c>
      <c r="P82" s="40">
        <v>1.3339070567986231E-2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680.75</v>
      </c>
      <c r="F83" s="37">
        <v>681.43333333333328</v>
      </c>
      <c r="G83" s="38">
        <v>667.26666666666654</v>
      </c>
      <c r="H83" s="38">
        <v>653.7833333333333</v>
      </c>
      <c r="I83" s="38">
        <v>639.61666666666656</v>
      </c>
      <c r="J83" s="38">
        <v>694.91666666666652</v>
      </c>
      <c r="K83" s="38">
        <v>709.08333333333326</v>
      </c>
      <c r="L83" s="38">
        <v>722.56666666666649</v>
      </c>
      <c r="M83" s="28">
        <v>695.6</v>
      </c>
      <c r="N83" s="28">
        <v>667.95</v>
      </c>
      <c r="O83" s="39">
        <v>2584400</v>
      </c>
      <c r="P83" s="40">
        <v>-1.4377788795240456E-2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767.1</v>
      </c>
      <c r="F84" s="37">
        <v>770.0333333333333</v>
      </c>
      <c r="G84" s="38">
        <v>759.06666666666661</v>
      </c>
      <c r="H84" s="38">
        <v>751.0333333333333</v>
      </c>
      <c r="I84" s="38">
        <v>740.06666666666661</v>
      </c>
      <c r="J84" s="38">
        <v>778.06666666666661</v>
      </c>
      <c r="K84" s="38">
        <v>789.0333333333333</v>
      </c>
      <c r="L84" s="38">
        <v>797.06666666666661</v>
      </c>
      <c r="M84" s="28">
        <v>781</v>
      </c>
      <c r="N84" s="28">
        <v>762</v>
      </c>
      <c r="O84" s="39">
        <v>6960500</v>
      </c>
      <c r="P84" s="40">
        <v>-9.6044393853158792E-3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1369.55</v>
      </c>
      <c r="F85" s="37">
        <v>1378</v>
      </c>
      <c r="G85" s="38">
        <v>1350</v>
      </c>
      <c r="H85" s="38">
        <v>1330.45</v>
      </c>
      <c r="I85" s="38">
        <v>1302.45</v>
      </c>
      <c r="J85" s="38">
        <v>1397.55</v>
      </c>
      <c r="K85" s="38">
        <v>1425.55</v>
      </c>
      <c r="L85" s="38">
        <v>1445.1</v>
      </c>
      <c r="M85" s="28">
        <v>1406</v>
      </c>
      <c r="N85" s="28">
        <v>1358.45</v>
      </c>
      <c r="O85" s="39">
        <v>4065100</v>
      </c>
      <c r="P85" s="40">
        <v>1.4271813168991242E-2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270.2</v>
      </c>
      <c r="F86" s="37">
        <v>270.05</v>
      </c>
      <c r="G86" s="38">
        <v>265.85000000000002</v>
      </c>
      <c r="H86" s="38">
        <v>261.5</v>
      </c>
      <c r="I86" s="38">
        <v>257.3</v>
      </c>
      <c r="J86" s="38">
        <v>274.40000000000003</v>
      </c>
      <c r="K86" s="38">
        <v>278.59999999999997</v>
      </c>
      <c r="L86" s="38">
        <v>282.95000000000005</v>
      </c>
      <c r="M86" s="28">
        <v>274.25</v>
      </c>
      <c r="N86" s="28">
        <v>265.7</v>
      </c>
      <c r="O86" s="39">
        <v>8626800</v>
      </c>
      <c r="P86" s="40">
        <v>-7.5125688843892726E-3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1440.3</v>
      </c>
      <c r="F87" s="37">
        <v>1435.7333333333333</v>
      </c>
      <c r="G87" s="38">
        <v>1422.0666666666666</v>
      </c>
      <c r="H87" s="38">
        <v>1403.8333333333333</v>
      </c>
      <c r="I87" s="38">
        <v>1390.1666666666665</v>
      </c>
      <c r="J87" s="38">
        <v>1453.9666666666667</v>
      </c>
      <c r="K87" s="38">
        <v>1467.6333333333332</v>
      </c>
      <c r="L87" s="38">
        <v>1485.8666666666668</v>
      </c>
      <c r="M87" s="28">
        <v>1449.4</v>
      </c>
      <c r="N87" s="28">
        <v>1417.5</v>
      </c>
      <c r="O87" s="39">
        <v>10731200</v>
      </c>
      <c r="P87" s="40">
        <v>-7.5557898436127216E-3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254</v>
      </c>
      <c r="F88" s="37">
        <v>254.46666666666667</v>
      </c>
      <c r="G88" s="38">
        <v>251.53333333333336</v>
      </c>
      <c r="H88" s="38">
        <v>249.06666666666669</v>
      </c>
      <c r="I88" s="38">
        <v>246.13333333333338</v>
      </c>
      <c r="J88" s="38">
        <v>256.93333333333334</v>
      </c>
      <c r="K88" s="38">
        <v>259.86666666666667</v>
      </c>
      <c r="L88" s="38">
        <v>262.33333333333331</v>
      </c>
      <c r="M88" s="28">
        <v>257.39999999999998</v>
      </c>
      <c r="N88" s="28">
        <v>252</v>
      </c>
      <c r="O88" s="39">
        <v>2318000</v>
      </c>
      <c r="P88" s="40">
        <v>7.1362543908300977E-2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561.70000000000005</v>
      </c>
      <c r="F89" s="37">
        <v>562.16666666666663</v>
      </c>
      <c r="G89" s="38">
        <v>556.93333333333328</v>
      </c>
      <c r="H89" s="38">
        <v>552.16666666666663</v>
      </c>
      <c r="I89" s="38">
        <v>546.93333333333328</v>
      </c>
      <c r="J89" s="38">
        <v>566.93333333333328</v>
      </c>
      <c r="K89" s="38">
        <v>572.16666666666663</v>
      </c>
      <c r="L89" s="38">
        <v>576.93333333333328</v>
      </c>
      <c r="M89" s="28">
        <v>567.4</v>
      </c>
      <c r="N89" s="28">
        <v>557.4</v>
      </c>
      <c r="O89" s="39">
        <v>2023750</v>
      </c>
      <c r="P89" s="40">
        <v>7.9333333333333339E-2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1894</v>
      </c>
      <c r="F90" s="37">
        <v>1889.2833333333335</v>
      </c>
      <c r="G90" s="38">
        <v>1846.916666666667</v>
      </c>
      <c r="H90" s="38">
        <v>1799.8333333333335</v>
      </c>
      <c r="I90" s="38">
        <v>1757.4666666666669</v>
      </c>
      <c r="J90" s="38">
        <v>1936.366666666667</v>
      </c>
      <c r="K90" s="38">
        <v>1978.7333333333333</v>
      </c>
      <c r="L90" s="38">
        <v>2025.8166666666671</v>
      </c>
      <c r="M90" s="28">
        <v>1931.65</v>
      </c>
      <c r="N90" s="28">
        <v>1842.2</v>
      </c>
      <c r="O90" s="39">
        <v>2119925</v>
      </c>
      <c r="P90" s="40">
        <v>-9.5428317798490897E-3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1190.8499999999999</v>
      </c>
      <c r="F91" s="37">
        <v>1193.25</v>
      </c>
      <c r="G91" s="38">
        <v>1176.5999999999999</v>
      </c>
      <c r="H91" s="38">
        <v>1162.3499999999999</v>
      </c>
      <c r="I91" s="38">
        <v>1145.6999999999998</v>
      </c>
      <c r="J91" s="38">
        <v>1207.5</v>
      </c>
      <c r="K91" s="38">
        <v>1224.1500000000001</v>
      </c>
      <c r="L91" s="38">
        <v>1238.4000000000001</v>
      </c>
      <c r="M91" s="28">
        <v>1209.9000000000001</v>
      </c>
      <c r="N91" s="28">
        <v>1179</v>
      </c>
      <c r="O91" s="39">
        <v>5203000</v>
      </c>
      <c r="P91" s="40">
        <v>2.0196078431372548E-2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1021.4</v>
      </c>
      <c r="F92" s="37">
        <v>1029.2333333333333</v>
      </c>
      <c r="G92" s="38">
        <v>1007.4666666666667</v>
      </c>
      <c r="H92" s="38">
        <v>993.5333333333333</v>
      </c>
      <c r="I92" s="38">
        <v>971.76666666666665</v>
      </c>
      <c r="J92" s="38">
        <v>1043.1666666666667</v>
      </c>
      <c r="K92" s="38">
        <v>1064.9333333333336</v>
      </c>
      <c r="L92" s="38">
        <v>1078.8666666666668</v>
      </c>
      <c r="M92" s="28">
        <v>1051</v>
      </c>
      <c r="N92" s="28">
        <v>1015.3</v>
      </c>
      <c r="O92" s="39">
        <v>22619800</v>
      </c>
      <c r="P92" s="40">
        <v>-1.7299969107198022E-3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2332.4</v>
      </c>
      <c r="F93" s="37">
        <v>2322.65</v>
      </c>
      <c r="G93" s="38">
        <v>2306.8000000000002</v>
      </c>
      <c r="H93" s="38">
        <v>2281.2000000000003</v>
      </c>
      <c r="I93" s="38">
        <v>2265.3500000000004</v>
      </c>
      <c r="J93" s="38">
        <v>2348.25</v>
      </c>
      <c r="K93" s="38">
        <v>2364.0999999999995</v>
      </c>
      <c r="L93" s="38">
        <v>2389.6999999999998</v>
      </c>
      <c r="M93" s="28">
        <v>2338.5</v>
      </c>
      <c r="N93" s="28">
        <v>2297.0500000000002</v>
      </c>
      <c r="O93" s="39">
        <v>22344300</v>
      </c>
      <c r="P93" s="40">
        <v>5.3733829475692161E-4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1815.8</v>
      </c>
      <c r="F94" s="37">
        <v>1821.0166666666664</v>
      </c>
      <c r="G94" s="38">
        <v>1789.8833333333328</v>
      </c>
      <c r="H94" s="38">
        <v>1763.9666666666662</v>
      </c>
      <c r="I94" s="38">
        <v>1732.8333333333326</v>
      </c>
      <c r="J94" s="38">
        <v>1846.9333333333329</v>
      </c>
      <c r="K94" s="38">
        <v>1878.0666666666666</v>
      </c>
      <c r="L94" s="38">
        <v>1903.9833333333331</v>
      </c>
      <c r="M94" s="28">
        <v>1852.15</v>
      </c>
      <c r="N94" s="28">
        <v>1795.1</v>
      </c>
      <c r="O94" s="39">
        <v>4424800</v>
      </c>
      <c r="P94" s="40">
        <v>8.7773294120329203E-3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1396.7</v>
      </c>
      <c r="F95" s="37">
        <v>1392.7666666666667</v>
      </c>
      <c r="G95" s="38">
        <v>1382.8833333333332</v>
      </c>
      <c r="H95" s="38">
        <v>1369.0666666666666</v>
      </c>
      <c r="I95" s="38">
        <v>1359.1833333333332</v>
      </c>
      <c r="J95" s="38">
        <v>1406.5833333333333</v>
      </c>
      <c r="K95" s="38">
        <v>1416.4666666666669</v>
      </c>
      <c r="L95" s="38">
        <v>1430.2833333333333</v>
      </c>
      <c r="M95" s="28">
        <v>1402.65</v>
      </c>
      <c r="N95" s="28">
        <v>1378.95</v>
      </c>
      <c r="O95" s="39">
        <v>65764050</v>
      </c>
      <c r="P95" s="40">
        <v>-4.3051762041169811E-3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607.85</v>
      </c>
      <c r="F96" s="37">
        <v>604.93333333333339</v>
      </c>
      <c r="G96" s="38">
        <v>600.06666666666683</v>
      </c>
      <c r="H96" s="38">
        <v>592.28333333333342</v>
      </c>
      <c r="I96" s="38">
        <v>587.41666666666686</v>
      </c>
      <c r="J96" s="38">
        <v>612.71666666666681</v>
      </c>
      <c r="K96" s="38">
        <v>617.58333333333337</v>
      </c>
      <c r="L96" s="38">
        <v>625.36666666666679</v>
      </c>
      <c r="M96" s="28">
        <v>609.79999999999995</v>
      </c>
      <c r="N96" s="28">
        <v>597.15</v>
      </c>
      <c r="O96" s="39">
        <v>21915300</v>
      </c>
      <c r="P96" s="40">
        <v>4.1834677419354841E-3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2760.85</v>
      </c>
      <c r="F97" s="37">
        <v>2766.5666666666662</v>
      </c>
      <c r="G97" s="38">
        <v>2733.9333333333325</v>
      </c>
      <c r="H97" s="38">
        <v>2707.0166666666664</v>
      </c>
      <c r="I97" s="38">
        <v>2674.3833333333328</v>
      </c>
      <c r="J97" s="38">
        <v>2793.4833333333322</v>
      </c>
      <c r="K97" s="38">
        <v>2826.1166666666663</v>
      </c>
      <c r="L97" s="38">
        <v>2853.0333333333319</v>
      </c>
      <c r="M97" s="28">
        <v>2799.2</v>
      </c>
      <c r="N97" s="28">
        <v>2739.65</v>
      </c>
      <c r="O97" s="39">
        <v>3714600</v>
      </c>
      <c r="P97" s="40">
        <v>1.5417418402493029E-2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411.05</v>
      </c>
      <c r="F98" s="37">
        <v>413.56666666666661</v>
      </c>
      <c r="G98" s="38">
        <v>403.63333333333321</v>
      </c>
      <c r="H98" s="38">
        <v>396.21666666666658</v>
      </c>
      <c r="I98" s="38">
        <v>386.28333333333319</v>
      </c>
      <c r="J98" s="38">
        <v>420.98333333333323</v>
      </c>
      <c r="K98" s="38">
        <v>430.91666666666663</v>
      </c>
      <c r="L98" s="38">
        <v>438.33333333333326</v>
      </c>
      <c r="M98" s="28">
        <v>423.5</v>
      </c>
      <c r="N98" s="28">
        <v>406.15</v>
      </c>
      <c r="O98" s="39">
        <v>38275375</v>
      </c>
      <c r="P98" s="40">
        <v>-2.8194770456902669E-2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104.1</v>
      </c>
      <c r="F99" s="37">
        <v>104.51666666666667</v>
      </c>
      <c r="G99" s="38">
        <v>102.63333333333333</v>
      </c>
      <c r="H99" s="38">
        <v>101.16666666666666</v>
      </c>
      <c r="I99" s="38">
        <v>99.283333333333317</v>
      </c>
      <c r="J99" s="38">
        <v>105.98333333333333</v>
      </c>
      <c r="K99" s="38">
        <v>107.86666666666669</v>
      </c>
      <c r="L99" s="38">
        <v>109.33333333333334</v>
      </c>
      <c r="M99" s="28">
        <v>106.4</v>
      </c>
      <c r="N99" s="28">
        <v>103.05</v>
      </c>
      <c r="O99" s="39">
        <v>12216300</v>
      </c>
      <c r="P99" s="40">
        <v>-1.4059753954305801E-3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230.45</v>
      </c>
      <c r="F100" s="37">
        <v>231.98333333333332</v>
      </c>
      <c r="G100" s="38">
        <v>227.36666666666665</v>
      </c>
      <c r="H100" s="38">
        <v>224.28333333333333</v>
      </c>
      <c r="I100" s="38">
        <v>219.66666666666666</v>
      </c>
      <c r="J100" s="38">
        <v>235.06666666666663</v>
      </c>
      <c r="K100" s="38">
        <v>239.68333333333331</v>
      </c>
      <c r="L100" s="38">
        <v>242.76666666666662</v>
      </c>
      <c r="M100" s="28">
        <v>236.6</v>
      </c>
      <c r="N100" s="28">
        <v>228.9</v>
      </c>
      <c r="O100" s="39">
        <v>19836900</v>
      </c>
      <c r="P100" s="40">
        <v>-1.3592496941688189E-3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2296.6</v>
      </c>
      <c r="F101" s="37">
        <v>2329.9333333333334</v>
      </c>
      <c r="G101" s="38">
        <v>2257.8666666666668</v>
      </c>
      <c r="H101" s="38">
        <v>2219.1333333333332</v>
      </c>
      <c r="I101" s="38">
        <v>2147.0666666666666</v>
      </c>
      <c r="J101" s="38">
        <v>2368.666666666667</v>
      </c>
      <c r="K101" s="38">
        <v>2440.7333333333336</v>
      </c>
      <c r="L101" s="38">
        <v>2479.4666666666672</v>
      </c>
      <c r="M101" s="28">
        <v>2402</v>
      </c>
      <c r="N101" s="28">
        <v>2291.1999999999998</v>
      </c>
      <c r="O101" s="39">
        <v>12275700</v>
      </c>
      <c r="P101" s="40">
        <v>1.4805813203710133E-2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31574.55</v>
      </c>
      <c r="F102" s="37">
        <v>31926.916666666668</v>
      </c>
      <c r="G102" s="38">
        <v>31108.883333333335</v>
      </c>
      <c r="H102" s="38">
        <v>30643.216666666667</v>
      </c>
      <c r="I102" s="38">
        <v>29825.183333333334</v>
      </c>
      <c r="J102" s="38">
        <v>32392.583333333336</v>
      </c>
      <c r="K102" s="38">
        <v>33210.616666666669</v>
      </c>
      <c r="L102" s="38">
        <v>33676.28333333334</v>
      </c>
      <c r="M102" s="28">
        <v>32744.95</v>
      </c>
      <c r="N102" s="28">
        <v>31461.25</v>
      </c>
      <c r="O102" s="39">
        <v>12075</v>
      </c>
      <c r="P102" s="40">
        <v>-3.3613445378151259E-2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116.05</v>
      </c>
      <c r="F103" s="37">
        <v>116.93333333333334</v>
      </c>
      <c r="G103" s="38">
        <v>114.61666666666667</v>
      </c>
      <c r="H103" s="38">
        <v>113.18333333333334</v>
      </c>
      <c r="I103" s="38">
        <v>110.86666666666667</v>
      </c>
      <c r="J103" s="38">
        <v>118.36666666666667</v>
      </c>
      <c r="K103" s="38">
        <v>120.68333333333334</v>
      </c>
      <c r="L103" s="38">
        <v>122.11666666666667</v>
      </c>
      <c r="M103" s="28">
        <v>119.25</v>
      </c>
      <c r="N103" s="28">
        <v>115.5</v>
      </c>
      <c r="O103" s="39">
        <v>34373000</v>
      </c>
      <c r="P103" s="40">
        <v>7.7737631127661492E-4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752</v>
      </c>
      <c r="F104" s="37">
        <v>750.68333333333339</v>
      </c>
      <c r="G104" s="38">
        <v>745.61666666666679</v>
      </c>
      <c r="H104" s="38">
        <v>739.23333333333335</v>
      </c>
      <c r="I104" s="38">
        <v>734.16666666666674</v>
      </c>
      <c r="J104" s="38">
        <v>757.06666666666683</v>
      </c>
      <c r="K104" s="38">
        <v>762.13333333333344</v>
      </c>
      <c r="L104" s="38">
        <v>768.51666666666688</v>
      </c>
      <c r="M104" s="28">
        <v>755.75</v>
      </c>
      <c r="N104" s="28">
        <v>744.3</v>
      </c>
      <c r="O104" s="39">
        <v>82891875</v>
      </c>
      <c r="P104" s="40">
        <v>-1.3371084416222055E-2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1258.05</v>
      </c>
      <c r="F105" s="37">
        <v>1257.2</v>
      </c>
      <c r="G105" s="38">
        <v>1246.5</v>
      </c>
      <c r="H105" s="38">
        <v>1234.95</v>
      </c>
      <c r="I105" s="38">
        <v>1224.25</v>
      </c>
      <c r="J105" s="38">
        <v>1268.75</v>
      </c>
      <c r="K105" s="38">
        <v>1279.4500000000003</v>
      </c>
      <c r="L105" s="38">
        <v>1291</v>
      </c>
      <c r="M105" s="28">
        <v>1267.9000000000001</v>
      </c>
      <c r="N105" s="28">
        <v>1245.6500000000001</v>
      </c>
      <c r="O105" s="39">
        <v>2511325</v>
      </c>
      <c r="P105" s="40">
        <v>-1.1872909698996655E-2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547.29999999999995</v>
      </c>
      <c r="F106" s="37">
        <v>540.6</v>
      </c>
      <c r="G106" s="38">
        <v>530.15000000000009</v>
      </c>
      <c r="H106" s="38">
        <v>513.00000000000011</v>
      </c>
      <c r="I106" s="38">
        <v>502.55000000000018</v>
      </c>
      <c r="J106" s="38">
        <v>557.75</v>
      </c>
      <c r="K106" s="38">
        <v>568.20000000000005</v>
      </c>
      <c r="L106" s="38">
        <v>585.34999999999991</v>
      </c>
      <c r="M106" s="28">
        <v>551.04999999999995</v>
      </c>
      <c r="N106" s="28">
        <v>523.45000000000005</v>
      </c>
      <c r="O106" s="39">
        <v>5902500</v>
      </c>
      <c r="P106" s="40">
        <v>-7.8993563487419538E-2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9.4499999999999993</v>
      </c>
      <c r="F107" s="37">
        <v>9.4333333333333318</v>
      </c>
      <c r="G107" s="38">
        <v>9.2666666666666639</v>
      </c>
      <c r="H107" s="38">
        <v>9.0833333333333321</v>
      </c>
      <c r="I107" s="38">
        <v>8.9166666666666643</v>
      </c>
      <c r="J107" s="38">
        <v>9.6166666666666636</v>
      </c>
      <c r="K107" s="38">
        <v>9.7833333333333314</v>
      </c>
      <c r="L107" s="38">
        <v>9.9666666666666632</v>
      </c>
      <c r="M107" s="28">
        <v>9.6</v>
      </c>
      <c r="N107" s="28">
        <v>9.25</v>
      </c>
      <c r="O107" s="39">
        <v>663040000</v>
      </c>
      <c r="P107" s="40">
        <v>8.1958488557743476E-3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49.7</v>
      </c>
      <c r="F108" s="37">
        <v>49.766666666666673</v>
      </c>
      <c r="G108" s="38">
        <v>49.233333333333348</v>
      </c>
      <c r="H108" s="38">
        <v>48.766666666666673</v>
      </c>
      <c r="I108" s="38">
        <v>48.233333333333348</v>
      </c>
      <c r="J108" s="38">
        <v>50.233333333333348</v>
      </c>
      <c r="K108" s="38">
        <v>50.766666666666666</v>
      </c>
      <c r="L108" s="38">
        <v>51.233333333333348</v>
      </c>
      <c r="M108" s="28">
        <v>50.3</v>
      </c>
      <c r="N108" s="28">
        <v>49.3</v>
      </c>
      <c r="O108" s="39">
        <v>101310000</v>
      </c>
      <c r="P108" s="40">
        <v>1.9745285813012144E-4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36.35</v>
      </c>
      <c r="F109" s="37">
        <v>36.300000000000004</v>
      </c>
      <c r="G109" s="38">
        <v>36.000000000000007</v>
      </c>
      <c r="H109" s="38">
        <v>35.650000000000006</v>
      </c>
      <c r="I109" s="38">
        <v>35.350000000000009</v>
      </c>
      <c r="J109" s="38">
        <v>36.650000000000006</v>
      </c>
      <c r="K109" s="38">
        <v>36.950000000000003</v>
      </c>
      <c r="L109" s="38">
        <v>37.300000000000004</v>
      </c>
      <c r="M109" s="28">
        <v>36.6</v>
      </c>
      <c r="N109" s="28">
        <v>35.950000000000003</v>
      </c>
      <c r="O109" s="39">
        <v>214155600</v>
      </c>
      <c r="P109" s="40">
        <v>6.8065204943119151E-3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191.3</v>
      </c>
      <c r="F110" s="37">
        <v>192.51666666666665</v>
      </c>
      <c r="G110" s="38">
        <v>188.5333333333333</v>
      </c>
      <c r="H110" s="38">
        <v>185.76666666666665</v>
      </c>
      <c r="I110" s="38">
        <v>181.7833333333333</v>
      </c>
      <c r="J110" s="38">
        <v>195.2833333333333</v>
      </c>
      <c r="K110" s="38">
        <v>199.26666666666665</v>
      </c>
      <c r="L110" s="38">
        <v>202.0333333333333</v>
      </c>
      <c r="M110" s="28">
        <v>196.5</v>
      </c>
      <c r="N110" s="28">
        <v>189.75</v>
      </c>
      <c r="O110" s="39">
        <v>41126250</v>
      </c>
      <c r="P110" s="40">
        <v>2.1135940409683425E-2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373.75</v>
      </c>
      <c r="F111" s="37">
        <v>375.81666666666661</v>
      </c>
      <c r="G111" s="38">
        <v>369.3333333333332</v>
      </c>
      <c r="H111" s="38">
        <v>364.91666666666657</v>
      </c>
      <c r="I111" s="38">
        <v>358.43333333333317</v>
      </c>
      <c r="J111" s="38">
        <v>380.23333333333323</v>
      </c>
      <c r="K111" s="38">
        <v>386.71666666666658</v>
      </c>
      <c r="L111" s="38">
        <v>391.13333333333327</v>
      </c>
      <c r="M111" s="28">
        <v>382.3</v>
      </c>
      <c r="N111" s="28">
        <v>371.4</v>
      </c>
      <c r="O111" s="39">
        <v>12391500</v>
      </c>
      <c r="P111" s="40">
        <v>-1.7722640673460345E-3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236.45</v>
      </c>
      <c r="F112" s="37">
        <v>234.53333333333333</v>
      </c>
      <c r="G112" s="38">
        <v>230.26666666666665</v>
      </c>
      <c r="H112" s="38">
        <v>224.08333333333331</v>
      </c>
      <c r="I112" s="38">
        <v>219.81666666666663</v>
      </c>
      <c r="J112" s="38">
        <v>240.71666666666667</v>
      </c>
      <c r="K112" s="38">
        <v>244.98333333333338</v>
      </c>
      <c r="L112" s="38">
        <v>251.16666666666669</v>
      </c>
      <c r="M112" s="28">
        <v>238.8</v>
      </c>
      <c r="N112" s="28">
        <v>228.35</v>
      </c>
      <c r="O112" s="39">
        <v>21002884</v>
      </c>
      <c r="P112" s="40">
        <v>8.6922928336874636E-3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168</v>
      </c>
      <c r="F113" s="37">
        <v>168.88333333333333</v>
      </c>
      <c r="G113" s="38">
        <v>165.46666666666664</v>
      </c>
      <c r="H113" s="38">
        <v>162.93333333333331</v>
      </c>
      <c r="I113" s="38">
        <v>159.51666666666662</v>
      </c>
      <c r="J113" s="38">
        <v>171.41666666666666</v>
      </c>
      <c r="K113" s="38">
        <v>174.83333333333334</v>
      </c>
      <c r="L113" s="38">
        <v>177.36666666666667</v>
      </c>
      <c r="M113" s="28">
        <v>172.3</v>
      </c>
      <c r="N113" s="28">
        <v>166.35</v>
      </c>
      <c r="O113" s="39">
        <v>11953800</v>
      </c>
      <c r="P113" s="40">
        <v>1.1037527593818985E-2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4531.95</v>
      </c>
      <c r="F114" s="37">
        <v>4570.6500000000005</v>
      </c>
      <c r="G114" s="38">
        <v>4441.3000000000011</v>
      </c>
      <c r="H114" s="38">
        <v>4350.6500000000005</v>
      </c>
      <c r="I114" s="38">
        <v>4221.3000000000011</v>
      </c>
      <c r="J114" s="38">
        <v>4661.3000000000011</v>
      </c>
      <c r="K114" s="38">
        <v>4790.6500000000015</v>
      </c>
      <c r="L114" s="38">
        <v>4881.3000000000011</v>
      </c>
      <c r="M114" s="28">
        <v>4700</v>
      </c>
      <c r="N114" s="28">
        <v>4480</v>
      </c>
      <c r="O114" s="39">
        <v>270450</v>
      </c>
      <c r="P114" s="40">
        <v>2.5305658231447255E-2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1832.05</v>
      </c>
      <c r="F115" s="37">
        <v>1846.5666666666668</v>
      </c>
      <c r="G115" s="38">
        <v>1808.1333333333337</v>
      </c>
      <c r="H115" s="38">
        <v>1784.2166666666669</v>
      </c>
      <c r="I115" s="38">
        <v>1745.7833333333338</v>
      </c>
      <c r="J115" s="38">
        <v>1870.4833333333336</v>
      </c>
      <c r="K115" s="38">
        <v>1908.9166666666665</v>
      </c>
      <c r="L115" s="38">
        <v>1932.8333333333335</v>
      </c>
      <c r="M115" s="28">
        <v>1885</v>
      </c>
      <c r="N115" s="28">
        <v>1822.65</v>
      </c>
      <c r="O115" s="39">
        <v>3075300</v>
      </c>
      <c r="P115" s="40">
        <v>6.9744597249508837E-3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931.3</v>
      </c>
      <c r="F116" s="37">
        <v>930.38333333333333</v>
      </c>
      <c r="G116" s="38">
        <v>920.81666666666661</v>
      </c>
      <c r="H116" s="38">
        <v>910.33333333333326</v>
      </c>
      <c r="I116" s="38">
        <v>900.76666666666654</v>
      </c>
      <c r="J116" s="38">
        <v>940.86666666666667</v>
      </c>
      <c r="K116" s="38">
        <v>950.43333333333351</v>
      </c>
      <c r="L116" s="38">
        <v>960.91666666666674</v>
      </c>
      <c r="M116" s="28">
        <v>939.95</v>
      </c>
      <c r="N116" s="28">
        <v>919.9</v>
      </c>
      <c r="O116" s="39">
        <v>24395400</v>
      </c>
      <c r="P116" s="40">
        <v>1.111608475082065E-2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201.5</v>
      </c>
      <c r="F117" s="37">
        <v>202.75</v>
      </c>
      <c r="G117" s="38">
        <v>199.1</v>
      </c>
      <c r="H117" s="38">
        <v>196.7</v>
      </c>
      <c r="I117" s="38">
        <v>193.04999999999998</v>
      </c>
      <c r="J117" s="38">
        <v>205.15</v>
      </c>
      <c r="K117" s="38">
        <v>208.79999999999998</v>
      </c>
      <c r="L117" s="38">
        <v>211.20000000000002</v>
      </c>
      <c r="M117" s="28">
        <v>206.4</v>
      </c>
      <c r="N117" s="28">
        <v>200.35</v>
      </c>
      <c r="O117" s="39">
        <v>16895200</v>
      </c>
      <c r="P117" s="40">
        <v>-3.9617035325189833E-3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1480.6</v>
      </c>
      <c r="F118" s="37">
        <v>1489.8500000000001</v>
      </c>
      <c r="G118" s="38">
        <v>1463.4500000000003</v>
      </c>
      <c r="H118" s="38">
        <v>1446.3000000000002</v>
      </c>
      <c r="I118" s="38">
        <v>1419.9000000000003</v>
      </c>
      <c r="J118" s="38">
        <v>1507.0000000000002</v>
      </c>
      <c r="K118" s="38">
        <v>1533.4000000000003</v>
      </c>
      <c r="L118" s="38">
        <v>1550.5500000000002</v>
      </c>
      <c r="M118" s="28">
        <v>1516.25</v>
      </c>
      <c r="N118" s="28">
        <v>1472.7</v>
      </c>
      <c r="O118" s="39">
        <v>50833200</v>
      </c>
      <c r="P118" s="40">
        <v>3.8310701504975737E-2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667.75</v>
      </c>
      <c r="F119" s="37">
        <v>669.6</v>
      </c>
      <c r="G119" s="38">
        <v>656.2</v>
      </c>
      <c r="H119" s="38">
        <v>644.65</v>
      </c>
      <c r="I119" s="38">
        <v>631.25</v>
      </c>
      <c r="J119" s="38">
        <v>681.15000000000009</v>
      </c>
      <c r="K119" s="38">
        <v>694.55</v>
      </c>
      <c r="L119" s="38">
        <v>706.10000000000014</v>
      </c>
      <c r="M119" s="28">
        <v>683</v>
      </c>
      <c r="N119" s="28">
        <v>658.05</v>
      </c>
      <c r="O119" s="39">
        <v>919500</v>
      </c>
      <c r="P119" s="40">
        <v>-5.4741711642251348E-2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118.4</v>
      </c>
      <c r="F120" s="37">
        <v>118.01666666666665</v>
      </c>
      <c r="G120" s="38">
        <v>116.73333333333331</v>
      </c>
      <c r="H120" s="38">
        <v>115.06666666666665</v>
      </c>
      <c r="I120" s="38">
        <v>113.7833333333333</v>
      </c>
      <c r="J120" s="38">
        <v>119.68333333333331</v>
      </c>
      <c r="K120" s="38">
        <v>120.96666666666667</v>
      </c>
      <c r="L120" s="38">
        <v>122.63333333333331</v>
      </c>
      <c r="M120" s="28">
        <v>119.3</v>
      </c>
      <c r="N120" s="28">
        <v>116.35</v>
      </c>
      <c r="O120" s="39">
        <v>35490000</v>
      </c>
      <c r="P120" s="40">
        <v>-3.7037037037037035E-2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890.6</v>
      </c>
      <c r="F121" s="37">
        <v>891.56666666666661</v>
      </c>
      <c r="G121" s="38">
        <v>875.13333333333321</v>
      </c>
      <c r="H121" s="38">
        <v>859.66666666666663</v>
      </c>
      <c r="I121" s="38">
        <v>843.23333333333323</v>
      </c>
      <c r="J121" s="38">
        <v>907.03333333333319</v>
      </c>
      <c r="K121" s="38">
        <v>923.46666666666658</v>
      </c>
      <c r="L121" s="38">
        <v>938.93333333333317</v>
      </c>
      <c r="M121" s="28">
        <v>908</v>
      </c>
      <c r="N121" s="28">
        <v>876.1</v>
      </c>
      <c r="O121" s="39">
        <v>943100</v>
      </c>
      <c r="P121" s="40">
        <v>1.2996777658431794E-2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680</v>
      </c>
      <c r="F122" s="37">
        <v>679.75</v>
      </c>
      <c r="G122" s="38">
        <v>672.5</v>
      </c>
      <c r="H122" s="38">
        <v>665</v>
      </c>
      <c r="I122" s="38">
        <v>657.75</v>
      </c>
      <c r="J122" s="38">
        <v>687.25</v>
      </c>
      <c r="K122" s="38">
        <v>694.5</v>
      </c>
      <c r="L122" s="38">
        <v>702</v>
      </c>
      <c r="M122" s="28">
        <v>687</v>
      </c>
      <c r="N122" s="28">
        <v>672.25</v>
      </c>
      <c r="O122" s="39">
        <v>13273750</v>
      </c>
      <c r="P122" s="40">
        <v>-6.5487884741322853E-3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272</v>
      </c>
      <c r="F123" s="37">
        <v>272.53333333333336</v>
      </c>
      <c r="G123" s="38">
        <v>270.56666666666672</v>
      </c>
      <c r="H123" s="38">
        <v>269.13333333333338</v>
      </c>
      <c r="I123" s="38">
        <v>267.16666666666674</v>
      </c>
      <c r="J123" s="38">
        <v>273.9666666666667</v>
      </c>
      <c r="K123" s="38">
        <v>275.93333333333328</v>
      </c>
      <c r="L123" s="38">
        <v>277.36666666666667</v>
      </c>
      <c r="M123" s="28">
        <v>274.5</v>
      </c>
      <c r="N123" s="28">
        <v>271.10000000000002</v>
      </c>
      <c r="O123" s="39">
        <v>88742400</v>
      </c>
      <c r="P123" s="40">
        <v>-1.5932720627373054E-2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376.9</v>
      </c>
      <c r="F124" s="37">
        <v>379.18333333333334</v>
      </c>
      <c r="G124" s="38">
        <v>371.26666666666665</v>
      </c>
      <c r="H124" s="38">
        <v>365.63333333333333</v>
      </c>
      <c r="I124" s="38">
        <v>357.71666666666664</v>
      </c>
      <c r="J124" s="38">
        <v>384.81666666666666</v>
      </c>
      <c r="K124" s="38">
        <v>392.73333333333329</v>
      </c>
      <c r="L124" s="38">
        <v>398.36666666666667</v>
      </c>
      <c r="M124" s="28">
        <v>387.1</v>
      </c>
      <c r="N124" s="28">
        <v>373.55</v>
      </c>
      <c r="O124" s="39">
        <v>34350000</v>
      </c>
      <c r="P124" s="40">
        <v>3.6277245644467909E-2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2378.9499999999998</v>
      </c>
      <c r="F125" s="37">
        <v>2397.0166666666664</v>
      </c>
      <c r="G125" s="38">
        <v>2345.0333333333328</v>
      </c>
      <c r="H125" s="38">
        <v>2311.1166666666663</v>
      </c>
      <c r="I125" s="38">
        <v>2259.1333333333328</v>
      </c>
      <c r="J125" s="38">
        <v>2430.9333333333329</v>
      </c>
      <c r="K125" s="38">
        <v>2482.9166666666665</v>
      </c>
      <c r="L125" s="38">
        <v>2516.833333333333</v>
      </c>
      <c r="M125" s="28">
        <v>2449</v>
      </c>
      <c r="N125" s="28">
        <v>2363.1</v>
      </c>
      <c r="O125" s="39">
        <v>266300</v>
      </c>
      <c r="P125" s="40">
        <v>-2.1944725002295475E-2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570.5</v>
      </c>
      <c r="F126" s="37">
        <v>564.9666666666667</v>
      </c>
      <c r="G126" s="38">
        <v>555.93333333333339</v>
      </c>
      <c r="H126" s="38">
        <v>541.36666666666667</v>
      </c>
      <c r="I126" s="38">
        <v>532.33333333333337</v>
      </c>
      <c r="J126" s="38">
        <v>579.53333333333342</v>
      </c>
      <c r="K126" s="38">
        <v>588.56666666666672</v>
      </c>
      <c r="L126" s="38">
        <v>603.13333333333344</v>
      </c>
      <c r="M126" s="28">
        <v>574</v>
      </c>
      <c r="N126" s="28">
        <v>550.4</v>
      </c>
      <c r="O126" s="39">
        <v>46186200</v>
      </c>
      <c r="P126" s="40">
        <v>7.5781397396390171E-2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558.20000000000005</v>
      </c>
      <c r="F127" s="37">
        <v>558.4</v>
      </c>
      <c r="G127" s="38">
        <v>552.09999999999991</v>
      </c>
      <c r="H127" s="38">
        <v>545.99999999999989</v>
      </c>
      <c r="I127" s="38">
        <v>539.69999999999982</v>
      </c>
      <c r="J127" s="38">
        <v>564.5</v>
      </c>
      <c r="K127" s="38">
        <v>570.79999999999995</v>
      </c>
      <c r="L127" s="38">
        <v>576.90000000000009</v>
      </c>
      <c r="M127" s="28">
        <v>564.70000000000005</v>
      </c>
      <c r="N127" s="28">
        <v>552.29999999999995</v>
      </c>
      <c r="O127" s="39">
        <v>11448750</v>
      </c>
      <c r="P127" s="40">
        <v>-1.2293756065998059E-2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1872.5</v>
      </c>
      <c r="F128" s="37">
        <v>1864.1166666666668</v>
      </c>
      <c r="G128" s="38">
        <v>1848.3833333333337</v>
      </c>
      <c r="H128" s="38">
        <v>1824.2666666666669</v>
      </c>
      <c r="I128" s="38">
        <v>1808.5333333333338</v>
      </c>
      <c r="J128" s="38">
        <v>1888.2333333333336</v>
      </c>
      <c r="K128" s="38">
        <v>1903.9666666666667</v>
      </c>
      <c r="L128" s="38">
        <v>1928.0833333333335</v>
      </c>
      <c r="M128" s="28">
        <v>1879.85</v>
      </c>
      <c r="N128" s="28">
        <v>1840</v>
      </c>
      <c r="O128" s="39">
        <v>12418800</v>
      </c>
      <c r="P128" s="40">
        <v>-4.1818406271217828E-2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76.099999999999994</v>
      </c>
      <c r="F129" s="37">
        <v>76.066666666666663</v>
      </c>
      <c r="G129" s="38">
        <v>75.23333333333332</v>
      </c>
      <c r="H129" s="38">
        <v>74.36666666666666</v>
      </c>
      <c r="I129" s="38">
        <v>73.533333333333317</v>
      </c>
      <c r="J129" s="38">
        <v>76.933333333333323</v>
      </c>
      <c r="K129" s="38">
        <v>77.766666666666666</v>
      </c>
      <c r="L129" s="38">
        <v>78.633333333333326</v>
      </c>
      <c r="M129" s="28">
        <v>76.900000000000006</v>
      </c>
      <c r="N129" s="28">
        <v>75.2</v>
      </c>
      <c r="O129" s="39">
        <v>50947116</v>
      </c>
      <c r="P129" s="40">
        <v>8.4790673025967149E-3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2024.15</v>
      </c>
      <c r="F130" s="37">
        <v>2027.8333333333333</v>
      </c>
      <c r="G130" s="38">
        <v>1994.8166666666666</v>
      </c>
      <c r="H130" s="38">
        <v>1965.4833333333333</v>
      </c>
      <c r="I130" s="38">
        <v>1932.4666666666667</v>
      </c>
      <c r="J130" s="38">
        <v>2057.1666666666665</v>
      </c>
      <c r="K130" s="38">
        <v>2090.1833333333334</v>
      </c>
      <c r="L130" s="38">
        <v>2119.5166666666664</v>
      </c>
      <c r="M130" s="28">
        <v>2060.85</v>
      </c>
      <c r="N130" s="28">
        <v>1998.5</v>
      </c>
      <c r="O130" s="39">
        <v>1244750</v>
      </c>
      <c r="P130" s="40">
        <v>2.5118385834877497E-2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562.45000000000005</v>
      </c>
      <c r="F131" s="37">
        <v>566.08333333333337</v>
      </c>
      <c r="G131" s="38">
        <v>557.16666666666674</v>
      </c>
      <c r="H131" s="38">
        <v>551.88333333333333</v>
      </c>
      <c r="I131" s="38">
        <v>542.9666666666667</v>
      </c>
      <c r="J131" s="38">
        <v>571.36666666666679</v>
      </c>
      <c r="K131" s="38">
        <v>580.28333333333353</v>
      </c>
      <c r="L131" s="38">
        <v>585.56666666666683</v>
      </c>
      <c r="M131" s="28">
        <v>575</v>
      </c>
      <c r="N131" s="28">
        <v>560.79999999999995</v>
      </c>
      <c r="O131" s="39">
        <v>6201000</v>
      </c>
      <c r="P131" s="40">
        <v>2.7652452335904525E-3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377</v>
      </c>
      <c r="F132" s="37">
        <v>377.5</v>
      </c>
      <c r="G132" s="38">
        <v>372.75</v>
      </c>
      <c r="H132" s="38">
        <v>368.5</v>
      </c>
      <c r="I132" s="38">
        <v>363.75</v>
      </c>
      <c r="J132" s="38">
        <v>381.75</v>
      </c>
      <c r="K132" s="38">
        <v>386.5</v>
      </c>
      <c r="L132" s="38">
        <v>390.75</v>
      </c>
      <c r="M132" s="28">
        <v>382.25</v>
      </c>
      <c r="N132" s="28">
        <v>373.25</v>
      </c>
      <c r="O132" s="39">
        <v>18914000</v>
      </c>
      <c r="P132" s="40">
        <v>-1.583614864864865E-3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1649.45</v>
      </c>
      <c r="F133" s="37">
        <v>1651.4166666666667</v>
      </c>
      <c r="G133" s="38">
        <v>1640.4833333333336</v>
      </c>
      <c r="H133" s="38">
        <v>1631.5166666666669</v>
      </c>
      <c r="I133" s="38">
        <v>1620.5833333333337</v>
      </c>
      <c r="J133" s="38">
        <v>1660.3833333333334</v>
      </c>
      <c r="K133" s="38">
        <v>1671.3166666666664</v>
      </c>
      <c r="L133" s="38">
        <v>1680.2833333333333</v>
      </c>
      <c r="M133" s="28">
        <v>1662.35</v>
      </c>
      <c r="N133" s="28">
        <v>1642.45</v>
      </c>
      <c r="O133" s="39">
        <v>15328900</v>
      </c>
      <c r="P133" s="40">
        <v>2.0427974231336187E-3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4200</v>
      </c>
      <c r="F134" s="37">
        <v>4221.2</v>
      </c>
      <c r="G134" s="38">
        <v>4149.7999999999993</v>
      </c>
      <c r="H134" s="38">
        <v>4099.5999999999995</v>
      </c>
      <c r="I134" s="38">
        <v>4028.1999999999989</v>
      </c>
      <c r="J134" s="38">
        <v>4271.3999999999996</v>
      </c>
      <c r="K134" s="38">
        <v>4342.7999999999993</v>
      </c>
      <c r="L134" s="38">
        <v>4393</v>
      </c>
      <c r="M134" s="28">
        <v>4292.6000000000004</v>
      </c>
      <c r="N134" s="28">
        <v>4171</v>
      </c>
      <c r="O134" s="39">
        <v>1590750</v>
      </c>
      <c r="P134" s="40">
        <v>-5.8839190628328007E-2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3500.45</v>
      </c>
      <c r="F135" s="37">
        <v>3503.0499999999997</v>
      </c>
      <c r="G135" s="38">
        <v>3456.0999999999995</v>
      </c>
      <c r="H135" s="38">
        <v>3411.7499999999995</v>
      </c>
      <c r="I135" s="38">
        <v>3364.7999999999993</v>
      </c>
      <c r="J135" s="38">
        <v>3547.3999999999996</v>
      </c>
      <c r="K135" s="38">
        <v>3594.3499999999995</v>
      </c>
      <c r="L135" s="38">
        <v>3638.7</v>
      </c>
      <c r="M135" s="28">
        <v>3550</v>
      </c>
      <c r="N135" s="28">
        <v>3458.7</v>
      </c>
      <c r="O135" s="39">
        <v>1238800</v>
      </c>
      <c r="P135" s="40">
        <v>-4.340138241440283E-3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609.95000000000005</v>
      </c>
      <c r="F136" s="37">
        <v>613.9666666666667</v>
      </c>
      <c r="G136" s="38">
        <v>602.08333333333337</v>
      </c>
      <c r="H136" s="38">
        <v>594.2166666666667</v>
      </c>
      <c r="I136" s="38">
        <v>582.33333333333337</v>
      </c>
      <c r="J136" s="38">
        <v>621.83333333333337</v>
      </c>
      <c r="K136" s="38">
        <v>633.71666666666658</v>
      </c>
      <c r="L136" s="38">
        <v>641.58333333333337</v>
      </c>
      <c r="M136" s="28">
        <v>625.85</v>
      </c>
      <c r="N136" s="28">
        <v>606.1</v>
      </c>
      <c r="O136" s="39">
        <v>9710400</v>
      </c>
      <c r="P136" s="40">
        <v>1.4204545454545454E-2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1047.0999999999999</v>
      </c>
      <c r="F137" s="37">
        <v>1040.5666666666666</v>
      </c>
      <c r="G137" s="38">
        <v>1024.7833333333333</v>
      </c>
      <c r="H137" s="38">
        <v>1002.4666666666667</v>
      </c>
      <c r="I137" s="38">
        <v>986.68333333333339</v>
      </c>
      <c r="J137" s="38">
        <v>1062.8833333333332</v>
      </c>
      <c r="K137" s="38">
        <v>1078.6666666666665</v>
      </c>
      <c r="L137" s="38">
        <v>1100.9833333333331</v>
      </c>
      <c r="M137" s="28">
        <v>1056.3499999999999</v>
      </c>
      <c r="N137" s="28">
        <v>1018.25</v>
      </c>
      <c r="O137" s="39">
        <v>15203300</v>
      </c>
      <c r="P137" s="40">
        <v>5.5396277758880411E-2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181.3</v>
      </c>
      <c r="F138" s="37">
        <v>180.6</v>
      </c>
      <c r="G138" s="38">
        <v>179.2</v>
      </c>
      <c r="H138" s="38">
        <v>177.1</v>
      </c>
      <c r="I138" s="38">
        <v>175.7</v>
      </c>
      <c r="J138" s="38">
        <v>182.7</v>
      </c>
      <c r="K138" s="38">
        <v>184.10000000000002</v>
      </c>
      <c r="L138" s="38">
        <v>186.2</v>
      </c>
      <c r="M138" s="28">
        <v>182</v>
      </c>
      <c r="N138" s="28">
        <v>178.5</v>
      </c>
      <c r="O138" s="39">
        <v>22244000</v>
      </c>
      <c r="P138" s="40">
        <v>-1.5752212389380529E-2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93.85</v>
      </c>
      <c r="F139" s="37">
        <v>94.59999999999998</v>
      </c>
      <c r="G139" s="38">
        <v>92.349999999999966</v>
      </c>
      <c r="H139" s="38">
        <v>90.84999999999998</v>
      </c>
      <c r="I139" s="38">
        <v>88.599999999999966</v>
      </c>
      <c r="J139" s="38">
        <v>96.099999999999966</v>
      </c>
      <c r="K139" s="38">
        <v>98.35</v>
      </c>
      <c r="L139" s="38">
        <v>99.849999999999966</v>
      </c>
      <c r="M139" s="28">
        <v>96.85</v>
      </c>
      <c r="N139" s="28">
        <v>93.1</v>
      </c>
      <c r="O139" s="39">
        <v>27180000</v>
      </c>
      <c r="P139" s="40">
        <v>-9.0779831565131787E-3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522.04999999999995</v>
      </c>
      <c r="F140" s="37">
        <v>526.43333333333328</v>
      </c>
      <c r="G140" s="38">
        <v>514.71666666666658</v>
      </c>
      <c r="H140" s="38">
        <v>507.38333333333333</v>
      </c>
      <c r="I140" s="38">
        <v>495.66666666666663</v>
      </c>
      <c r="J140" s="38">
        <v>533.76666666666654</v>
      </c>
      <c r="K140" s="38">
        <v>545.48333333333323</v>
      </c>
      <c r="L140" s="38">
        <v>552.81666666666649</v>
      </c>
      <c r="M140" s="28">
        <v>538.15</v>
      </c>
      <c r="N140" s="28">
        <v>519.1</v>
      </c>
      <c r="O140" s="39">
        <v>10448600</v>
      </c>
      <c r="P140" s="40">
        <v>8.00725476576368E-3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7965.95</v>
      </c>
      <c r="F141" s="37">
        <v>7985.55</v>
      </c>
      <c r="G141" s="38">
        <v>7884.75</v>
      </c>
      <c r="H141" s="38">
        <v>7803.55</v>
      </c>
      <c r="I141" s="38">
        <v>7702.75</v>
      </c>
      <c r="J141" s="38">
        <v>8066.75</v>
      </c>
      <c r="K141" s="38">
        <v>8167.5500000000011</v>
      </c>
      <c r="L141" s="38">
        <v>8248.75</v>
      </c>
      <c r="M141" s="28">
        <v>8086.35</v>
      </c>
      <c r="N141" s="28">
        <v>7904.35</v>
      </c>
      <c r="O141" s="39">
        <v>3374400</v>
      </c>
      <c r="P141" s="40">
        <v>1.4704555705908886E-2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803.75</v>
      </c>
      <c r="F142" s="37">
        <v>806.36666666666667</v>
      </c>
      <c r="G142" s="38">
        <v>790.7833333333333</v>
      </c>
      <c r="H142" s="38">
        <v>777.81666666666661</v>
      </c>
      <c r="I142" s="38">
        <v>762.23333333333323</v>
      </c>
      <c r="J142" s="38">
        <v>819.33333333333337</v>
      </c>
      <c r="K142" s="38">
        <v>834.91666666666663</v>
      </c>
      <c r="L142" s="38">
        <v>847.88333333333344</v>
      </c>
      <c r="M142" s="28">
        <v>821.95</v>
      </c>
      <c r="N142" s="28">
        <v>793.4</v>
      </c>
      <c r="O142" s="39">
        <v>14033750</v>
      </c>
      <c r="P142" s="40">
        <v>-1.7782519783053259E-3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1343.2</v>
      </c>
      <c r="F143" s="37">
        <v>1350.8166666666666</v>
      </c>
      <c r="G143" s="38">
        <v>1322.6333333333332</v>
      </c>
      <c r="H143" s="38">
        <v>1302.0666666666666</v>
      </c>
      <c r="I143" s="38">
        <v>1273.8833333333332</v>
      </c>
      <c r="J143" s="38">
        <v>1371.3833333333332</v>
      </c>
      <c r="K143" s="38">
        <v>1399.5666666666666</v>
      </c>
      <c r="L143" s="38">
        <v>1420.1333333333332</v>
      </c>
      <c r="M143" s="28">
        <v>1379</v>
      </c>
      <c r="N143" s="28">
        <v>1330.25</v>
      </c>
      <c r="O143" s="39">
        <v>3102350</v>
      </c>
      <c r="P143" s="40">
        <v>1.2879950373828724E-2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1596.2</v>
      </c>
      <c r="F144" s="37">
        <v>1605.0666666666668</v>
      </c>
      <c r="G144" s="38">
        <v>1576.2833333333338</v>
      </c>
      <c r="H144" s="38">
        <v>1556.366666666667</v>
      </c>
      <c r="I144" s="38">
        <v>1527.5833333333339</v>
      </c>
      <c r="J144" s="38">
        <v>1624.9833333333336</v>
      </c>
      <c r="K144" s="38">
        <v>1653.7666666666669</v>
      </c>
      <c r="L144" s="38">
        <v>1673.6833333333334</v>
      </c>
      <c r="M144" s="28">
        <v>1633.85</v>
      </c>
      <c r="N144" s="28">
        <v>1585.15</v>
      </c>
      <c r="O144" s="39">
        <v>702200</v>
      </c>
      <c r="P144" s="40">
        <v>4.8842419716206127E-2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801.7</v>
      </c>
      <c r="F145" s="37">
        <v>804.80000000000007</v>
      </c>
      <c r="G145" s="38">
        <v>784.75000000000011</v>
      </c>
      <c r="H145" s="38">
        <v>767.80000000000007</v>
      </c>
      <c r="I145" s="38">
        <v>747.75000000000011</v>
      </c>
      <c r="J145" s="38">
        <v>821.75000000000011</v>
      </c>
      <c r="K145" s="38">
        <v>841.80000000000007</v>
      </c>
      <c r="L145" s="38">
        <v>858.75000000000011</v>
      </c>
      <c r="M145" s="28">
        <v>824.85</v>
      </c>
      <c r="N145" s="28">
        <v>787.85</v>
      </c>
      <c r="O145" s="39">
        <v>1888900</v>
      </c>
      <c r="P145" s="40">
        <v>-2.7117509206561769E-2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765.05</v>
      </c>
      <c r="F146" s="37">
        <v>762.79999999999984</v>
      </c>
      <c r="G146" s="38">
        <v>756.6999999999997</v>
      </c>
      <c r="H146" s="38">
        <v>748.34999999999991</v>
      </c>
      <c r="I146" s="38">
        <v>742.24999999999977</v>
      </c>
      <c r="J146" s="38">
        <v>771.14999999999964</v>
      </c>
      <c r="K146" s="38">
        <v>777.24999999999977</v>
      </c>
      <c r="L146" s="38">
        <v>785.59999999999957</v>
      </c>
      <c r="M146" s="28">
        <v>768.9</v>
      </c>
      <c r="N146" s="28">
        <v>754.45</v>
      </c>
      <c r="O146" s="39">
        <v>2556600</v>
      </c>
      <c r="P146" s="40">
        <v>2.6668758333986981E-3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3003.15</v>
      </c>
      <c r="F147" s="37">
        <v>3023.4166666666665</v>
      </c>
      <c r="G147" s="38">
        <v>2966.833333333333</v>
      </c>
      <c r="H147" s="38">
        <v>2930.5166666666664</v>
      </c>
      <c r="I147" s="38">
        <v>2873.9333333333329</v>
      </c>
      <c r="J147" s="38">
        <v>3059.7333333333331</v>
      </c>
      <c r="K147" s="38">
        <v>3116.3166666666662</v>
      </c>
      <c r="L147" s="38">
        <v>3152.6333333333332</v>
      </c>
      <c r="M147" s="28">
        <v>3080</v>
      </c>
      <c r="N147" s="28">
        <v>2987.1</v>
      </c>
      <c r="O147" s="39">
        <v>2485600</v>
      </c>
      <c r="P147" s="40">
        <v>7.2945372021397305E-3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130.19999999999999</v>
      </c>
      <c r="F148" s="37">
        <v>130.31666666666666</v>
      </c>
      <c r="G148" s="38">
        <v>127.63333333333333</v>
      </c>
      <c r="H148" s="38">
        <v>125.06666666666666</v>
      </c>
      <c r="I148" s="38">
        <v>122.38333333333333</v>
      </c>
      <c r="J148" s="38">
        <v>132.88333333333333</v>
      </c>
      <c r="K148" s="38">
        <v>135.56666666666666</v>
      </c>
      <c r="L148" s="38">
        <v>138.13333333333333</v>
      </c>
      <c r="M148" s="28">
        <v>133</v>
      </c>
      <c r="N148" s="28">
        <v>127.75</v>
      </c>
      <c r="O148" s="39">
        <v>31911500</v>
      </c>
      <c r="P148" s="40">
        <v>-1.7654301985531785E-2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2535.9</v>
      </c>
      <c r="F149" s="37">
        <v>2560.6666666666665</v>
      </c>
      <c r="G149" s="38">
        <v>2499.2333333333331</v>
      </c>
      <c r="H149" s="38">
        <v>2462.5666666666666</v>
      </c>
      <c r="I149" s="38">
        <v>2401.1333333333332</v>
      </c>
      <c r="J149" s="38">
        <v>2597.333333333333</v>
      </c>
      <c r="K149" s="38">
        <v>2658.7666666666664</v>
      </c>
      <c r="L149" s="38">
        <v>2695.4333333333329</v>
      </c>
      <c r="M149" s="28">
        <v>2622.1</v>
      </c>
      <c r="N149" s="28">
        <v>2524</v>
      </c>
      <c r="O149" s="39">
        <v>1663200</v>
      </c>
      <c r="P149" s="40">
        <v>1.1601915912719531E-2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75326.2</v>
      </c>
      <c r="F150" s="37">
        <v>75315.916666666657</v>
      </c>
      <c r="G150" s="38">
        <v>74631.93333333332</v>
      </c>
      <c r="H150" s="38">
        <v>73937.666666666657</v>
      </c>
      <c r="I150" s="38">
        <v>73253.68333333332</v>
      </c>
      <c r="J150" s="38">
        <v>76010.18333333332</v>
      </c>
      <c r="K150" s="38">
        <v>76694.166666666657</v>
      </c>
      <c r="L150" s="38">
        <v>77388.43333333332</v>
      </c>
      <c r="M150" s="28">
        <v>75999.899999999994</v>
      </c>
      <c r="N150" s="28">
        <v>74621.649999999994</v>
      </c>
      <c r="O150" s="39">
        <v>109310</v>
      </c>
      <c r="P150" s="40">
        <v>-3.3734500364697301E-3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1116.8</v>
      </c>
      <c r="F151" s="37">
        <v>1125.3</v>
      </c>
      <c r="G151" s="38">
        <v>1099.8</v>
      </c>
      <c r="H151" s="38">
        <v>1082.8</v>
      </c>
      <c r="I151" s="38">
        <v>1057.3</v>
      </c>
      <c r="J151" s="38">
        <v>1142.3</v>
      </c>
      <c r="K151" s="38">
        <v>1167.8</v>
      </c>
      <c r="L151" s="38">
        <v>1184.8</v>
      </c>
      <c r="M151" s="28">
        <v>1150.8</v>
      </c>
      <c r="N151" s="28">
        <v>1108.3</v>
      </c>
      <c r="O151" s="39">
        <v>3833625</v>
      </c>
      <c r="P151" s="40">
        <v>9.9782651649871559E-3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275.8</v>
      </c>
      <c r="F152" s="37">
        <v>276.73333333333329</v>
      </c>
      <c r="G152" s="38">
        <v>272.96666666666658</v>
      </c>
      <c r="H152" s="38">
        <v>270.13333333333327</v>
      </c>
      <c r="I152" s="38">
        <v>266.36666666666656</v>
      </c>
      <c r="J152" s="38">
        <v>279.56666666666661</v>
      </c>
      <c r="K152" s="38">
        <v>283.33333333333337</v>
      </c>
      <c r="L152" s="38">
        <v>286.16666666666663</v>
      </c>
      <c r="M152" s="28">
        <v>280.5</v>
      </c>
      <c r="N152" s="28">
        <v>273.89999999999998</v>
      </c>
      <c r="O152" s="39">
        <v>3081600</v>
      </c>
      <c r="P152" s="40">
        <v>-3.1187122736418511E-2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92.7</v>
      </c>
      <c r="F153" s="37">
        <v>93.366666666666674</v>
      </c>
      <c r="G153" s="38">
        <v>91.133333333333354</v>
      </c>
      <c r="H153" s="38">
        <v>89.566666666666677</v>
      </c>
      <c r="I153" s="38">
        <v>87.333333333333357</v>
      </c>
      <c r="J153" s="38">
        <v>94.933333333333351</v>
      </c>
      <c r="K153" s="38">
        <v>97.166666666666671</v>
      </c>
      <c r="L153" s="38">
        <v>98.733333333333348</v>
      </c>
      <c r="M153" s="28">
        <v>95.6</v>
      </c>
      <c r="N153" s="28">
        <v>91.8</v>
      </c>
      <c r="O153" s="39">
        <v>50919250</v>
      </c>
      <c r="P153" s="40">
        <v>6.6874443455031171E-2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4092</v>
      </c>
      <c r="F154" s="37">
        <v>4118.5999999999995</v>
      </c>
      <c r="G154" s="38">
        <v>4013.5499999999993</v>
      </c>
      <c r="H154" s="38">
        <v>3935.1</v>
      </c>
      <c r="I154" s="38">
        <v>3830.0499999999997</v>
      </c>
      <c r="J154" s="38">
        <v>4197.0499999999993</v>
      </c>
      <c r="K154" s="38">
        <v>4302.1000000000004</v>
      </c>
      <c r="L154" s="38">
        <v>4380.5499999999984</v>
      </c>
      <c r="M154" s="28">
        <v>4223.6499999999996</v>
      </c>
      <c r="N154" s="28">
        <v>4040.15</v>
      </c>
      <c r="O154" s="39">
        <v>1609500</v>
      </c>
      <c r="P154" s="40">
        <v>-4.3672014260249553E-2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3868.8</v>
      </c>
      <c r="F155" s="37">
        <v>3881.5166666666664</v>
      </c>
      <c r="G155" s="38">
        <v>3803.9333333333329</v>
      </c>
      <c r="H155" s="38">
        <v>3739.0666666666666</v>
      </c>
      <c r="I155" s="38">
        <v>3661.4833333333331</v>
      </c>
      <c r="J155" s="38">
        <v>3946.3833333333328</v>
      </c>
      <c r="K155" s="38">
        <v>4023.9666666666667</v>
      </c>
      <c r="L155" s="38">
        <v>4088.8333333333326</v>
      </c>
      <c r="M155" s="28">
        <v>3959.1</v>
      </c>
      <c r="N155" s="28">
        <v>3816.65</v>
      </c>
      <c r="O155" s="39">
        <v>341325</v>
      </c>
      <c r="P155" s="40">
        <v>-2.1290322580645161E-2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34.049999999999997</v>
      </c>
      <c r="F156" s="37">
        <v>34.083333333333336</v>
      </c>
      <c r="G156" s="38">
        <v>33.56666666666667</v>
      </c>
      <c r="H156" s="38">
        <v>33.083333333333336</v>
      </c>
      <c r="I156" s="38">
        <v>32.56666666666667</v>
      </c>
      <c r="J156" s="38">
        <v>34.56666666666667</v>
      </c>
      <c r="K156" s="38">
        <v>35.083333333333336</v>
      </c>
      <c r="L156" s="38">
        <v>35.56666666666667</v>
      </c>
      <c r="M156" s="28">
        <v>34.6</v>
      </c>
      <c r="N156" s="28">
        <v>33.6</v>
      </c>
      <c r="O156" s="39">
        <v>23907000</v>
      </c>
      <c r="P156" s="40">
        <v>-7.1019187640169448E-3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17290.7</v>
      </c>
      <c r="F157" s="37">
        <v>17483.183333333334</v>
      </c>
      <c r="G157" s="38">
        <v>17052.51666666667</v>
      </c>
      <c r="H157" s="38">
        <v>16814.333333333336</v>
      </c>
      <c r="I157" s="38">
        <v>16383.666666666672</v>
      </c>
      <c r="J157" s="38">
        <v>17721.366666666669</v>
      </c>
      <c r="K157" s="38">
        <v>18152.033333333333</v>
      </c>
      <c r="L157" s="38">
        <v>18390.216666666667</v>
      </c>
      <c r="M157" s="28">
        <v>17913.849999999999</v>
      </c>
      <c r="N157" s="28">
        <v>17245</v>
      </c>
      <c r="O157" s="39">
        <v>451485</v>
      </c>
      <c r="P157" s="40">
        <v>2.1753365667417676E-3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126.45</v>
      </c>
      <c r="F158" s="37">
        <v>126.45</v>
      </c>
      <c r="G158" s="38">
        <v>125</v>
      </c>
      <c r="H158" s="38">
        <v>123.55</v>
      </c>
      <c r="I158" s="38">
        <v>122.1</v>
      </c>
      <c r="J158" s="38">
        <v>127.9</v>
      </c>
      <c r="K158" s="38">
        <v>129.35000000000002</v>
      </c>
      <c r="L158" s="38">
        <v>130.80000000000001</v>
      </c>
      <c r="M158" s="28">
        <v>127.9</v>
      </c>
      <c r="N158" s="28">
        <v>125</v>
      </c>
      <c r="O158" s="39">
        <v>48374000</v>
      </c>
      <c r="P158" s="40">
        <v>3.4638032559750607E-4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157.15</v>
      </c>
      <c r="F159" s="37">
        <v>157.9</v>
      </c>
      <c r="G159" s="38">
        <v>155.70000000000002</v>
      </c>
      <c r="H159" s="38">
        <v>154.25</v>
      </c>
      <c r="I159" s="38">
        <v>152.05000000000001</v>
      </c>
      <c r="J159" s="38">
        <v>159.35000000000002</v>
      </c>
      <c r="K159" s="38">
        <v>161.55000000000001</v>
      </c>
      <c r="L159" s="38">
        <v>163.00000000000003</v>
      </c>
      <c r="M159" s="28">
        <v>160.1</v>
      </c>
      <c r="N159" s="28">
        <v>156.44999999999999</v>
      </c>
      <c r="O159" s="39">
        <v>78956400</v>
      </c>
      <c r="P159" s="40">
        <v>-2.6632000562153046E-2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797.1</v>
      </c>
      <c r="F160" s="37">
        <v>802.73333333333346</v>
      </c>
      <c r="G160" s="38">
        <v>777.01666666666688</v>
      </c>
      <c r="H160" s="38">
        <v>756.93333333333339</v>
      </c>
      <c r="I160" s="38">
        <v>731.21666666666681</v>
      </c>
      <c r="J160" s="38">
        <v>822.81666666666695</v>
      </c>
      <c r="K160" s="38">
        <v>848.53333333333342</v>
      </c>
      <c r="L160" s="38">
        <v>868.61666666666702</v>
      </c>
      <c r="M160" s="28">
        <v>828.45</v>
      </c>
      <c r="N160" s="28">
        <v>782.65</v>
      </c>
      <c r="O160" s="39">
        <v>5107900</v>
      </c>
      <c r="P160" s="40">
        <v>7.3403942335981173E-2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3286.5</v>
      </c>
      <c r="F161" s="37">
        <v>3303.4333333333329</v>
      </c>
      <c r="G161" s="38">
        <v>3252.8666666666659</v>
      </c>
      <c r="H161" s="38">
        <v>3219.2333333333331</v>
      </c>
      <c r="I161" s="38">
        <v>3168.6666666666661</v>
      </c>
      <c r="J161" s="38">
        <v>3337.0666666666657</v>
      </c>
      <c r="K161" s="38">
        <v>3387.6333333333323</v>
      </c>
      <c r="L161" s="38">
        <v>3421.2666666666655</v>
      </c>
      <c r="M161" s="28">
        <v>3354</v>
      </c>
      <c r="N161" s="28">
        <v>3269.8</v>
      </c>
      <c r="O161" s="39">
        <v>245850</v>
      </c>
      <c r="P161" s="40">
        <v>-3.075103489059728E-2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149.80000000000001</v>
      </c>
      <c r="F162" s="37">
        <v>150.38333333333333</v>
      </c>
      <c r="G162" s="38">
        <v>148.06666666666666</v>
      </c>
      <c r="H162" s="38">
        <v>146.33333333333334</v>
      </c>
      <c r="I162" s="38">
        <v>144.01666666666668</v>
      </c>
      <c r="J162" s="38">
        <v>152.11666666666665</v>
      </c>
      <c r="K162" s="38">
        <v>154.43333333333331</v>
      </c>
      <c r="L162" s="38">
        <v>156.16666666666663</v>
      </c>
      <c r="M162" s="28">
        <v>152.69999999999999</v>
      </c>
      <c r="N162" s="28">
        <v>148.65</v>
      </c>
      <c r="O162" s="39">
        <v>44228800</v>
      </c>
      <c r="P162" s="40">
        <v>-2.3461407684461068E-2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44261.5</v>
      </c>
      <c r="F163" s="37">
        <v>44763.633333333331</v>
      </c>
      <c r="G163" s="38">
        <v>43507.816666666666</v>
      </c>
      <c r="H163" s="38">
        <v>42754.133333333331</v>
      </c>
      <c r="I163" s="38">
        <v>41498.316666666666</v>
      </c>
      <c r="J163" s="38">
        <v>45517.316666666666</v>
      </c>
      <c r="K163" s="38">
        <v>46773.133333333331</v>
      </c>
      <c r="L163" s="38">
        <v>47526.816666666666</v>
      </c>
      <c r="M163" s="28">
        <v>46019.45</v>
      </c>
      <c r="N163" s="28">
        <v>44009.95</v>
      </c>
      <c r="O163" s="39">
        <v>100845</v>
      </c>
      <c r="P163" s="40">
        <v>2.5472849298352654E-2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1842.1</v>
      </c>
      <c r="F164" s="37">
        <v>1855.3666666666668</v>
      </c>
      <c r="G164" s="38">
        <v>1811.8333333333335</v>
      </c>
      <c r="H164" s="38">
        <v>1781.5666666666666</v>
      </c>
      <c r="I164" s="38">
        <v>1738.0333333333333</v>
      </c>
      <c r="J164" s="38">
        <v>1885.6333333333337</v>
      </c>
      <c r="K164" s="38">
        <v>1929.166666666667</v>
      </c>
      <c r="L164" s="38">
        <v>1959.4333333333338</v>
      </c>
      <c r="M164" s="28">
        <v>1898.9</v>
      </c>
      <c r="N164" s="28">
        <v>1825.1</v>
      </c>
      <c r="O164" s="39">
        <v>2777500</v>
      </c>
      <c r="P164" s="40">
        <v>0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3738.15</v>
      </c>
      <c r="F165" s="37">
        <v>3765.6999999999994</v>
      </c>
      <c r="G165" s="38">
        <v>3693.8999999999987</v>
      </c>
      <c r="H165" s="38">
        <v>3649.6499999999992</v>
      </c>
      <c r="I165" s="38">
        <v>3577.8499999999985</v>
      </c>
      <c r="J165" s="38">
        <v>3809.9499999999989</v>
      </c>
      <c r="K165" s="38">
        <v>3881.7499999999991</v>
      </c>
      <c r="L165" s="38">
        <v>3925.9999999999991</v>
      </c>
      <c r="M165" s="28">
        <v>3837.5</v>
      </c>
      <c r="N165" s="28">
        <v>3721.45</v>
      </c>
      <c r="O165" s="39">
        <v>406650</v>
      </c>
      <c r="P165" s="40">
        <v>-9.0878604963112009E-2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222.7</v>
      </c>
      <c r="F166" s="37">
        <v>224.11666666666667</v>
      </c>
      <c r="G166" s="38">
        <v>219.48333333333335</v>
      </c>
      <c r="H166" s="38">
        <v>216.26666666666668</v>
      </c>
      <c r="I166" s="38">
        <v>211.63333333333335</v>
      </c>
      <c r="J166" s="38">
        <v>227.33333333333334</v>
      </c>
      <c r="K166" s="38">
        <v>231.96666666666667</v>
      </c>
      <c r="L166" s="38">
        <v>235.18333333333334</v>
      </c>
      <c r="M166" s="28">
        <v>228.75</v>
      </c>
      <c r="N166" s="28">
        <v>220.9</v>
      </c>
      <c r="O166" s="39">
        <v>16449000</v>
      </c>
      <c r="P166" s="40">
        <v>-2.1838034576888081E-3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110.05</v>
      </c>
      <c r="F167" s="37">
        <v>110.15000000000002</v>
      </c>
      <c r="G167" s="38">
        <v>109.30000000000004</v>
      </c>
      <c r="H167" s="38">
        <v>108.55000000000003</v>
      </c>
      <c r="I167" s="38">
        <v>107.70000000000005</v>
      </c>
      <c r="J167" s="38">
        <v>110.90000000000003</v>
      </c>
      <c r="K167" s="38">
        <v>111.75000000000003</v>
      </c>
      <c r="L167" s="38">
        <v>112.50000000000003</v>
      </c>
      <c r="M167" s="28">
        <v>111</v>
      </c>
      <c r="N167" s="28">
        <v>109.4</v>
      </c>
      <c r="O167" s="39">
        <v>35544600</v>
      </c>
      <c r="P167" s="40">
        <v>1.9199999999999998E-2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2193.4</v>
      </c>
      <c r="F168" s="37">
        <v>2215.7666666666669</v>
      </c>
      <c r="G168" s="38">
        <v>2157.6333333333337</v>
      </c>
      <c r="H168" s="38">
        <v>2121.8666666666668</v>
      </c>
      <c r="I168" s="38">
        <v>2063.7333333333336</v>
      </c>
      <c r="J168" s="38">
        <v>2251.5333333333338</v>
      </c>
      <c r="K168" s="38">
        <v>2309.666666666667</v>
      </c>
      <c r="L168" s="38">
        <v>2345.4333333333338</v>
      </c>
      <c r="M168" s="28">
        <v>2273.9</v>
      </c>
      <c r="N168" s="28">
        <v>2180</v>
      </c>
      <c r="O168" s="39">
        <v>3594750</v>
      </c>
      <c r="P168" s="40">
        <v>3.3642441233556176E-2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2741.25</v>
      </c>
      <c r="F169" s="37">
        <v>2749.9666666666667</v>
      </c>
      <c r="G169" s="38">
        <v>2700.6333333333332</v>
      </c>
      <c r="H169" s="38">
        <v>2660.0166666666664</v>
      </c>
      <c r="I169" s="38">
        <v>2610.6833333333329</v>
      </c>
      <c r="J169" s="38">
        <v>2790.5833333333335</v>
      </c>
      <c r="K169" s="38">
        <v>2839.9166666666665</v>
      </c>
      <c r="L169" s="38">
        <v>2880.5333333333338</v>
      </c>
      <c r="M169" s="28">
        <v>2799.3</v>
      </c>
      <c r="N169" s="28">
        <v>2709.35</v>
      </c>
      <c r="O169" s="39">
        <v>1872000</v>
      </c>
      <c r="P169" s="40">
        <v>1.5597450155974501E-2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30.95</v>
      </c>
      <c r="F170" s="37">
        <v>30.866666666666664</v>
      </c>
      <c r="G170" s="38">
        <v>30.633333333333326</v>
      </c>
      <c r="H170" s="38">
        <v>30.316666666666663</v>
      </c>
      <c r="I170" s="38">
        <v>30.083333333333325</v>
      </c>
      <c r="J170" s="38">
        <v>31.183333333333326</v>
      </c>
      <c r="K170" s="38">
        <v>31.416666666666668</v>
      </c>
      <c r="L170" s="38">
        <v>31.733333333333327</v>
      </c>
      <c r="M170" s="28">
        <v>31.1</v>
      </c>
      <c r="N170" s="28">
        <v>30.55</v>
      </c>
      <c r="O170" s="39">
        <v>232320000</v>
      </c>
      <c r="P170" s="40">
        <v>4.7052311098809852E-3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2500.3000000000002</v>
      </c>
      <c r="F171" s="37">
        <v>2494.4833333333336</v>
      </c>
      <c r="G171" s="38">
        <v>2471.666666666667</v>
      </c>
      <c r="H171" s="38">
        <v>2443.0333333333333</v>
      </c>
      <c r="I171" s="38">
        <v>2420.2166666666667</v>
      </c>
      <c r="J171" s="38">
        <v>2523.1166666666672</v>
      </c>
      <c r="K171" s="38">
        <v>2545.9333333333338</v>
      </c>
      <c r="L171" s="38">
        <v>2574.5666666666675</v>
      </c>
      <c r="M171" s="28">
        <v>2517.3000000000002</v>
      </c>
      <c r="N171" s="28">
        <v>2465.85</v>
      </c>
      <c r="O171" s="39">
        <v>502500</v>
      </c>
      <c r="P171" s="40">
        <v>-5.0991501416430593E-2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229.8</v>
      </c>
      <c r="F172" s="37">
        <v>230.6</v>
      </c>
      <c r="G172" s="38">
        <v>228.2</v>
      </c>
      <c r="H172" s="38">
        <v>226.6</v>
      </c>
      <c r="I172" s="38">
        <v>224.2</v>
      </c>
      <c r="J172" s="38">
        <v>232.2</v>
      </c>
      <c r="K172" s="38">
        <v>234.60000000000002</v>
      </c>
      <c r="L172" s="38">
        <v>236.2</v>
      </c>
      <c r="M172" s="28">
        <v>233</v>
      </c>
      <c r="N172" s="28">
        <v>229</v>
      </c>
      <c r="O172" s="39">
        <v>52188678</v>
      </c>
      <c r="P172" s="40">
        <v>-1.6787677844462164E-3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1805.15</v>
      </c>
      <c r="F173" s="37">
        <v>1814.8000000000002</v>
      </c>
      <c r="G173" s="38">
        <v>1771.6500000000003</v>
      </c>
      <c r="H173" s="38">
        <v>1738.15</v>
      </c>
      <c r="I173" s="38">
        <v>1695.0000000000002</v>
      </c>
      <c r="J173" s="38">
        <v>1848.3000000000004</v>
      </c>
      <c r="K173" s="38">
        <v>1891.45</v>
      </c>
      <c r="L173" s="38">
        <v>1924.9500000000005</v>
      </c>
      <c r="M173" s="28">
        <v>1857.95</v>
      </c>
      <c r="N173" s="28">
        <v>1781.3</v>
      </c>
      <c r="O173" s="39">
        <v>2053722</v>
      </c>
      <c r="P173" s="40">
        <v>-3.8307604345340196E-2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166.7</v>
      </c>
      <c r="F174" s="37">
        <v>166.91666666666666</v>
      </c>
      <c r="G174" s="38">
        <v>164.13333333333333</v>
      </c>
      <c r="H174" s="38">
        <v>161.56666666666666</v>
      </c>
      <c r="I174" s="38">
        <v>158.78333333333333</v>
      </c>
      <c r="J174" s="38">
        <v>169.48333333333332</v>
      </c>
      <c r="K174" s="38">
        <v>172.26666666666668</v>
      </c>
      <c r="L174" s="38">
        <v>174.83333333333331</v>
      </c>
      <c r="M174" s="28">
        <v>169.7</v>
      </c>
      <c r="N174" s="28">
        <v>164.35</v>
      </c>
      <c r="O174" s="39">
        <v>6212500</v>
      </c>
      <c r="P174" s="40">
        <v>-1.6931719281588733E-2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683.55</v>
      </c>
      <c r="F175" s="37">
        <v>687.2833333333333</v>
      </c>
      <c r="G175" s="38">
        <v>676.56666666666661</v>
      </c>
      <c r="H175" s="38">
        <v>669.58333333333326</v>
      </c>
      <c r="I175" s="38">
        <v>658.86666666666656</v>
      </c>
      <c r="J175" s="38">
        <v>694.26666666666665</v>
      </c>
      <c r="K175" s="38">
        <v>704.98333333333335</v>
      </c>
      <c r="L175" s="38">
        <v>711.9666666666667</v>
      </c>
      <c r="M175" s="28">
        <v>698</v>
      </c>
      <c r="N175" s="28">
        <v>680.3</v>
      </c>
      <c r="O175" s="39">
        <v>2877250</v>
      </c>
      <c r="P175" s="40">
        <v>3.1383302864107253E-2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111.4</v>
      </c>
      <c r="F176" s="37">
        <v>111.55</v>
      </c>
      <c r="G176" s="38">
        <v>109.55</v>
      </c>
      <c r="H176" s="38">
        <v>107.7</v>
      </c>
      <c r="I176" s="38">
        <v>105.7</v>
      </c>
      <c r="J176" s="38">
        <v>113.39999999999999</v>
      </c>
      <c r="K176" s="38">
        <v>115.39999999999999</v>
      </c>
      <c r="L176" s="38">
        <v>117.24999999999999</v>
      </c>
      <c r="M176" s="28">
        <v>113.55</v>
      </c>
      <c r="N176" s="28">
        <v>109.7</v>
      </c>
      <c r="O176" s="39">
        <v>46993300</v>
      </c>
      <c r="P176" s="40">
        <v>2.192893754254114E-2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119.3</v>
      </c>
      <c r="F177" s="37">
        <v>119.5</v>
      </c>
      <c r="G177" s="38">
        <v>118.6</v>
      </c>
      <c r="H177" s="38">
        <v>117.89999999999999</v>
      </c>
      <c r="I177" s="38">
        <v>116.99999999999999</v>
      </c>
      <c r="J177" s="38">
        <v>120.2</v>
      </c>
      <c r="K177" s="38">
        <v>121.10000000000001</v>
      </c>
      <c r="L177" s="38">
        <v>121.80000000000001</v>
      </c>
      <c r="M177" s="28">
        <v>120.4</v>
      </c>
      <c r="N177" s="28">
        <v>118.8</v>
      </c>
      <c r="O177" s="39">
        <v>26940000</v>
      </c>
      <c r="P177" s="40">
        <v>-2.0004445432318294E-3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2627.95</v>
      </c>
      <c r="F178" s="37">
        <v>2629.25</v>
      </c>
      <c r="G178" s="38">
        <v>2609</v>
      </c>
      <c r="H178" s="38">
        <v>2590.0500000000002</v>
      </c>
      <c r="I178" s="38">
        <v>2569.8000000000002</v>
      </c>
      <c r="J178" s="38">
        <v>2648.2</v>
      </c>
      <c r="K178" s="38">
        <v>2668.45</v>
      </c>
      <c r="L178" s="38">
        <v>2687.3999999999996</v>
      </c>
      <c r="M178" s="28">
        <v>2649.5</v>
      </c>
      <c r="N178" s="28">
        <v>2610.3000000000002</v>
      </c>
      <c r="O178" s="39">
        <v>36221250</v>
      </c>
      <c r="P178" s="40">
        <v>-4.9722201237560864E-3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76.7</v>
      </c>
      <c r="F179" s="37">
        <v>76.399999999999991</v>
      </c>
      <c r="G179" s="38">
        <v>75.549999999999983</v>
      </c>
      <c r="H179" s="38">
        <v>74.399999999999991</v>
      </c>
      <c r="I179" s="38">
        <v>73.549999999999983</v>
      </c>
      <c r="J179" s="38">
        <v>77.549999999999983</v>
      </c>
      <c r="K179" s="38">
        <v>78.399999999999977</v>
      </c>
      <c r="L179" s="38">
        <v>79.549999999999983</v>
      </c>
      <c r="M179" s="28">
        <v>77.25</v>
      </c>
      <c r="N179" s="28">
        <v>75.25</v>
      </c>
      <c r="O179" s="39">
        <v>109395750</v>
      </c>
      <c r="P179" s="40">
        <v>-1.1993813432077581E-2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774.1</v>
      </c>
      <c r="F180" s="37">
        <v>776.53333333333342</v>
      </c>
      <c r="G180" s="38">
        <v>762.61666666666679</v>
      </c>
      <c r="H180" s="38">
        <v>751.13333333333333</v>
      </c>
      <c r="I180" s="38">
        <v>737.2166666666667</v>
      </c>
      <c r="J180" s="38">
        <v>788.01666666666688</v>
      </c>
      <c r="K180" s="38">
        <v>801.93333333333362</v>
      </c>
      <c r="L180" s="38">
        <v>813.41666666666697</v>
      </c>
      <c r="M180" s="28">
        <v>790.45</v>
      </c>
      <c r="N180" s="28">
        <v>765.05</v>
      </c>
      <c r="O180" s="39">
        <v>7447400</v>
      </c>
      <c r="P180" s="40">
        <v>1.4659799994550261E-2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1153.95</v>
      </c>
      <c r="F181" s="37">
        <v>1160.25</v>
      </c>
      <c r="G181" s="38">
        <v>1141.4000000000001</v>
      </c>
      <c r="H181" s="38">
        <v>1128.8500000000001</v>
      </c>
      <c r="I181" s="38">
        <v>1110.0000000000002</v>
      </c>
      <c r="J181" s="38">
        <v>1172.8</v>
      </c>
      <c r="K181" s="38">
        <v>1191.6499999999999</v>
      </c>
      <c r="L181" s="38">
        <v>1204.1999999999998</v>
      </c>
      <c r="M181" s="28">
        <v>1179.0999999999999</v>
      </c>
      <c r="N181" s="28">
        <v>1147.7</v>
      </c>
      <c r="O181" s="39">
        <v>7603500</v>
      </c>
      <c r="P181" s="40">
        <v>-2.622226491211219E-2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470.25</v>
      </c>
      <c r="F182" s="37">
        <v>469.40000000000003</v>
      </c>
      <c r="G182" s="38">
        <v>466.30000000000007</v>
      </c>
      <c r="H182" s="38">
        <v>462.35</v>
      </c>
      <c r="I182" s="38">
        <v>459.25000000000006</v>
      </c>
      <c r="J182" s="38">
        <v>473.35000000000008</v>
      </c>
      <c r="K182" s="38">
        <v>476.4500000000001</v>
      </c>
      <c r="L182" s="38">
        <v>480.40000000000009</v>
      </c>
      <c r="M182" s="28">
        <v>472.5</v>
      </c>
      <c r="N182" s="28">
        <v>465.45</v>
      </c>
      <c r="O182" s="39">
        <v>68694000</v>
      </c>
      <c r="P182" s="40">
        <v>1.0614586781418956E-2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21433.1</v>
      </c>
      <c r="F183" s="37">
        <v>21566.833333333332</v>
      </c>
      <c r="G183" s="38">
        <v>21154.066666666666</v>
      </c>
      <c r="H183" s="38">
        <v>20875.033333333333</v>
      </c>
      <c r="I183" s="38">
        <v>20462.266666666666</v>
      </c>
      <c r="J183" s="38">
        <v>21845.866666666665</v>
      </c>
      <c r="K183" s="38">
        <v>22258.633333333335</v>
      </c>
      <c r="L183" s="38">
        <v>22537.666666666664</v>
      </c>
      <c r="M183" s="28">
        <v>21979.599999999999</v>
      </c>
      <c r="N183" s="28">
        <v>21287.8</v>
      </c>
      <c r="O183" s="39">
        <v>282875</v>
      </c>
      <c r="P183" s="40">
        <v>4.6425598816239713E-2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2423.3000000000002</v>
      </c>
      <c r="F184" s="37">
        <v>2436.25</v>
      </c>
      <c r="G184" s="38">
        <v>2394.5</v>
      </c>
      <c r="H184" s="38">
        <v>2365.6999999999998</v>
      </c>
      <c r="I184" s="38">
        <v>2323.9499999999998</v>
      </c>
      <c r="J184" s="38">
        <v>2465.0500000000002</v>
      </c>
      <c r="K184" s="38">
        <v>2506.8000000000002</v>
      </c>
      <c r="L184" s="38">
        <v>2535.6000000000004</v>
      </c>
      <c r="M184" s="28">
        <v>2478</v>
      </c>
      <c r="N184" s="28">
        <v>2407.4499999999998</v>
      </c>
      <c r="O184" s="39">
        <v>1445125</v>
      </c>
      <c r="P184" s="40">
        <v>-2.1779597915115412E-2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2406.1</v>
      </c>
      <c r="F185" s="37">
        <v>2428.0333333333333</v>
      </c>
      <c r="G185" s="38">
        <v>2364.0666666666666</v>
      </c>
      <c r="H185" s="38">
        <v>2322.0333333333333</v>
      </c>
      <c r="I185" s="38">
        <v>2258.0666666666666</v>
      </c>
      <c r="J185" s="38">
        <v>2470.0666666666666</v>
      </c>
      <c r="K185" s="38">
        <v>2534.0333333333328</v>
      </c>
      <c r="L185" s="38">
        <v>2576.0666666666666</v>
      </c>
      <c r="M185" s="28">
        <v>2492</v>
      </c>
      <c r="N185" s="28">
        <v>2386</v>
      </c>
      <c r="O185" s="39">
        <v>3668625</v>
      </c>
      <c r="P185" s="40">
        <v>-4.1734527687296418E-3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1176.75</v>
      </c>
      <c r="F186" s="37">
        <v>1180.8999999999999</v>
      </c>
      <c r="G186" s="38">
        <v>1161.9499999999998</v>
      </c>
      <c r="H186" s="38">
        <v>1147.1499999999999</v>
      </c>
      <c r="I186" s="38">
        <v>1128.1999999999998</v>
      </c>
      <c r="J186" s="38">
        <v>1195.6999999999998</v>
      </c>
      <c r="K186" s="38">
        <v>1214.6500000000001</v>
      </c>
      <c r="L186" s="38">
        <v>1229.4499999999998</v>
      </c>
      <c r="M186" s="28">
        <v>1199.8499999999999</v>
      </c>
      <c r="N186" s="28">
        <v>1166.0999999999999</v>
      </c>
      <c r="O186" s="39">
        <v>3599400</v>
      </c>
      <c r="P186" s="40">
        <v>-1.3646826701742847E-2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328.35</v>
      </c>
      <c r="F187" s="37">
        <v>329.51666666666665</v>
      </c>
      <c r="G187" s="38">
        <v>324.38333333333333</v>
      </c>
      <c r="H187" s="38">
        <v>320.41666666666669</v>
      </c>
      <c r="I187" s="38">
        <v>315.28333333333336</v>
      </c>
      <c r="J187" s="38">
        <v>333.48333333333329</v>
      </c>
      <c r="K187" s="38">
        <v>338.61666666666662</v>
      </c>
      <c r="L187" s="38">
        <v>342.58333333333326</v>
      </c>
      <c r="M187" s="28">
        <v>334.65</v>
      </c>
      <c r="N187" s="28">
        <v>325.55</v>
      </c>
      <c r="O187" s="39">
        <v>3735000</v>
      </c>
      <c r="P187" s="40">
        <v>-1.1904761904761904E-2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842.1</v>
      </c>
      <c r="F188" s="37">
        <v>849.13333333333333</v>
      </c>
      <c r="G188" s="38">
        <v>828.11666666666667</v>
      </c>
      <c r="H188" s="38">
        <v>814.13333333333333</v>
      </c>
      <c r="I188" s="38">
        <v>793.11666666666667</v>
      </c>
      <c r="J188" s="38">
        <v>863.11666666666667</v>
      </c>
      <c r="K188" s="38">
        <v>884.13333333333333</v>
      </c>
      <c r="L188" s="38">
        <v>898.11666666666667</v>
      </c>
      <c r="M188" s="28">
        <v>870.15</v>
      </c>
      <c r="N188" s="28">
        <v>835.15</v>
      </c>
      <c r="O188" s="39">
        <v>22331400</v>
      </c>
      <c r="P188" s="40">
        <v>-3.9340576995129262E-3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444.45</v>
      </c>
      <c r="F189" s="37">
        <v>444</v>
      </c>
      <c r="G189" s="38">
        <v>438.1</v>
      </c>
      <c r="H189" s="38">
        <v>431.75</v>
      </c>
      <c r="I189" s="38">
        <v>425.85</v>
      </c>
      <c r="J189" s="38">
        <v>450.35</v>
      </c>
      <c r="K189" s="38">
        <v>456.25</v>
      </c>
      <c r="L189" s="38">
        <v>462.6</v>
      </c>
      <c r="M189" s="28">
        <v>449.9</v>
      </c>
      <c r="N189" s="28">
        <v>437.65</v>
      </c>
      <c r="O189" s="39">
        <v>12141000</v>
      </c>
      <c r="P189" s="40">
        <v>-9.0597453476983347E-3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546.45000000000005</v>
      </c>
      <c r="F190" s="37">
        <v>554.85</v>
      </c>
      <c r="G190" s="38">
        <v>536.80000000000007</v>
      </c>
      <c r="H190" s="38">
        <v>527.15000000000009</v>
      </c>
      <c r="I190" s="38">
        <v>509.10000000000014</v>
      </c>
      <c r="J190" s="38">
        <v>564.5</v>
      </c>
      <c r="K190" s="38">
        <v>582.54999999999995</v>
      </c>
      <c r="L190" s="38">
        <v>592.19999999999993</v>
      </c>
      <c r="M190" s="28">
        <v>572.9</v>
      </c>
      <c r="N190" s="28">
        <v>545.20000000000005</v>
      </c>
      <c r="O190" s="39">
        <v>997100</v>
      </c>
      <c r="P190" s="40">
        <v>6.4481691043023384E-2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935.35</v>
      </c>
      <c r="F191" s="37">
        <v>936.33333333333337</v>
      </c>
      <c r="G191" s="38">
        <v>925.26666666666677</v>
      </c>
      <c r="H191" s="38">
        <v>915.18333333333339</v>
      </c>
      <c r="I191" s="38">
        <v>904.11666666666679</v>
      </c>
      <c r="J191" s="38">
        <v>946.41666666666674</v>
      </c>
      <c r="K191" s="38">
        <v>957.48333333333335</v>
      </c>
      <c r="L191" s="38">
        <v>967.56666666666672</v>
      </c>
      <c r="M191" s="28">
        <v>947.4</v>
      </c>
      <c r="N191" s="28">
        <v>926.25</v>
      </c>
      <c r="O191" s="39">
        <v>5072000</v>
      </c>
      <c r="P191" s="40">
        <v>8.3499005964214716E-3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952.95</v>
      </c>
      <c r="F192" s="37">
        <v>957.58333333333337</v>
      </c>
      <c r="G192" s="38">
        <v>939.2166666666667</v>
      </c>
      <c r="H192" s="38">
        <v>925.48333333333335</v>
      </c>
      <c r="I192" s="38">
        <v>907.11666666666667</v>
      </c>
      <c r="J192" s="38">
        <v>971.31666666666672</v>
      </c>
      <c r="K192" s="38">
        <v>989.68333333333328</v>
      </c>
      <c r="L192" s="38">
        <v>1003.4166666666667</v>
      </c>
      <c r="M192" s="28">
        <v>975.95</v>
      </c>
      <c r="N192" s="28">
        <v>943.85</v>
      </c>
      <c r="O192" s="39">
        <v>3924300</v>
      </c>
      <c r="P192" s="40">
        <v>2.7491948786426832E-2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755.6</v>
      </c>
      <c r="F193" s="37">
        <v>761.2833333333333</v>
      </c>
      <c r="G193" s="38">
        <v>746.91666666666663</v>
      </c>
      <c r="H193" s="38">
        <v>738.23333333333335</v>
      </c>
      <c r="I193" s="38">
        <v>723.86666666666667</v>
      </c>
      <c r="J193" s="38">
        <v>769.96666666666658</v>
      </c>
      <c r="K193" s="38">
        <v>784.33333333333337</v>
      </c>
      <c r="L193" s="38">
        <v>793.01666666666654</v>
      </c>
      <c r="M193" s="28">
        <v>775.65</v>
      </c>
      <c r="N193" s="28">
        <v>752.6</v>
      </c>
      <c r="O193" s="39">
        <v>8501850</v>
      </c>
      <c r="P193" s="40">
        <v>-9.8008385744234802E-3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446.15</v>
      </c>
      <c r="F194" s="37">
        <v>444.81666666666661</v>
      </c>
      <c r="G194" s="38">
        <v>441.93333333333322</v>
      </c>
      <c r="H194" s="38">
        <v>437.71666666666664</v>
      </c>
      <c r="I194" s="38">
        <v>434.83333333333326</v>
      </c>
      <c r="J194" s="38">
        <v>449.03333333333319</v>
      </c>
      <c r="K194" s="38">
        <v>451.91666666666663</v>
      </c>
      <c r="L194" s="38">
        <v>456.13333333333316</v>
      </c>
      <c r="M194" s="28">
        <v>447.7</v>
      </c>
      <c r="N194" s="28">
        <v>440.6</v>
      </c>
      <c r="O194" s="39">
        <v>72592350</v>
      </c>
      <c r="P194" s="40">
        <v>6.8185860821787852E-3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231.8</v>
      </c>
      <c r="F195" s="37">
        <v>232.08333333333334</v>
      </c>
      <c r="G195" s="38">
        <v>229.36666666666667</v>
      </c>
      <c r="H195" s="38">
        <v>226.93333333333334</v>
      </c>
      <c r="I195" s="38">
        <v>224.21666666666667</v>
      </c>
      <c r="J195" s="38">
        <v>234.51666666666668</v>
      </c>
      <c r="K195" s="38">
        <v>237.23333333333332</v>
      </c>
      <c r="L195" s="38">
        <v>239.66666666666669</v>
      </c>
      <c r="M195" s="28">
        <v>234.8</v>
      </c>
      <c r="N195" s="28">
        <v>229.65</v>
      </c>
      <c r="O195" s="39">
        <v>87247125</v>
      </c>
      <c r="P195" s="40">
        <v>2.1213557715098363E-2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1012.75</v>
      </c>
      <c r="F196" s="37">
        <v>1014.7833333333333</v>
      </c>
      <c r="G196" s="38">
        <v>1000.0166666666667</v>
      </c>
      <c r="H196" s="38">
        <v>987.2833333333333</v>
      </c>
      <c r="I196" s="38">
        <v>972.51666666666665</v>
      </c>
      <c r="J196" s="38">
        <v>1027.5166666666667</v>
      </c>
      <c r="K196" s="38">
        <v>1042.2833333333333</v>
      </c>
      <c r="L196" s="38">
        <v>1055.0166666666667</v>
      </c>
      <c r="M196" s="28">
        <v>1029.55</v>
      </c>
      <c r="N196" s="28">
        <v>1002.05</v>
      </c>
      <c r="O196" s="39">
        <v>30846500</v>
      </c>
      <c r="P196" s="40">
        <v>-3.9654921470817839E-2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3360.3</v>
      </c>
      <c r="F197" s="37">
        <v>3367.0833333333335</v>
      </c>
      <c r="G197" s="38">
        <v>3341.416666666667</v>
      </c>
      <c r="H197" s="38">
        <v>3322.5333333333333</v>
      </c>
      <c r="I197" s="38">
        <v>3296.8666666666668</v>
      </c>
      <c r="J197" s="38">
        <v>3385.9666666666672</v>
      </c>
      <c r="K197" s="38">
        <v>3411.6333333333341</v>
      </c>
      <c r="L197" s="38">
        <v>3430.5166666666673</v>
      </c>
      <c r="M197" s="28">
        <v>3392.75</v>
      </c>
      <c r="N197" s="28">
        <v>3348.2</v>
      </c>
      <c r="O197" s="39">
        <v>12205800</v>
      </c>
      <c r="P197" s="40">
        <v>1.1686890789735428E-2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1150.4000000000001</v>
      </c>
      <c r="F198" s="37">
        <v>1165.0666666666668</v>
      </c>
      <c r="G198" s="38">
        <v>1131.7333333333336</v>
      </c>
      <c r="H198" s="38">
        <v>1113.0666666666668</v>
      </c>
      <c r="I198" s="38">
        <v>1079.7333333333336</v>
      </c>
      <c r="J198" s="38">
        <v>1183.7333333333336</v>
      </c>
      <c r="K198" s="38">
        <v>1217.0666666666671</v>
      </c>
      <c r="L198" s="38">
        <v>1235.7333333333336</v>
      </c>
      <c r="M198" s="28">
        <v>1198.4000000000001</v>
      </c>
      <c r="N198" s="28">
        <v>1146.4000000000001</v>
      </c>
      <c r="O198" s="39">
        <v>19216800</v>
      </c>
      <c r="P198" s="40">
        <v>3.9810664242500233E-3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2197.9499999999998</v>
      </c>
      <c r="F199" s="37">
        <v>2230.2000000000003</v>
      </c>
      <c r="G199" s="38">
        <v>2148.7500000000005</v>
      </c>
      <c r="H199" s="38">
        <v>2099.5500000000002</v>
      </c>
      <c r="I199" s="38">
        <v>2018.1000000000004</v>
      </c>
      <c r="J199" s="38">
        <v>2279.4000000000005</v>
      </c>
      <c r="K199" s="38">
        <v>2360.8500000000004</v>
      </c>
      <c r="L199" s="38">
        <v>2410.0500000000006</v>
      </c>
      <c r="M199" s="28">
        <v>2311.65</v>
      </c>
      <c r="N199" s="28">
        <v>2181</v>
      </c>
      <c r="O199" s="39">
        <v>7176000</v>
      </c>
      <c r="P199" s="40">
        <v>-3.4218229534672455E-2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2801.3</v>
      </c>
      <c r="F200" s="37">
        <v>2813.4166666666665</v>
      </c>
      <c r="G200" s="38">
        <v>2780.0333333333328</v>
      </c>
      <c r="H200" s="38">
        <v>2758.7666666666664</v>
      </c>
      <c r="I200" s="38">
        <v>2725.3833333333328</v>
      </c>
      <c r="J200" s="38">
        <v>2834.6833333333329</v>
      </c>
      <c r="K200" s="38">
        <v>2868.0666666666671</v>
      </c>
      <c r="L200" s="38">
        <v>2889.333333333333</v>
      </c>
      <c r="M200" s="28">
        <v>2846.8</v>
      </c>
      <c r="N200" s="28">
        <v>2792.15</v>
      </c>
      <c r="O200" s="39">
        <v>905500</v>
      </c>
      <c r="P200" s="40">
        <v>-1.6028253192067372E-2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476.95</v>
      </c>
      <c r="F201" s="37">
        <v>470.36666666666662</v>
      </c>
      <c r="G201" s="38">
        <v>461.73333333333323</v>
      </c>
      <c r="H201" s="38">
        <v>446.51666666666659</v>
      </c>
      <c r="I201" s="38">
        <v>437.88333333333321</v>
      </c>
      <c r="J201" s="38">
        <v>485.58333333333326</v>
      </c>
      <c r="K201" s="38">
        <v>494.21666666666658</v>
      </c>
      <c r="L201" s="38">
        <v>509.43333333333328</v>
      </c>
      <c r="M201" s="28">
        <v>479</v>
      </c>
      <c r="N201" s="28">
        <v>455.15</v>
      </c>
      <c r="O201" s="39">
        <v>3189000</v>
      </c>
      <c r="P201" s="40">
        <v>-1.4091122592766556E-3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1113.5</v>
      </c>
      <c r="F202" s="37">
        <v>1123.7666666666667</v>
      </c>
      <c r="G202" s="38">
        <v>1099.8333333333333</v>
      </c>
      <c r="H202" s="38">
        <v>1086.1666666666665</v>
      </c>
      <c r="I202" s="38">
        <v>1062.2333333333331</v>
      </c>
      <c r="J202" s="38">
        <v>1137.4333333333334</v>
      </c>
      <c r="K202" s="38">
        <v>1161.3666666666668</v>
      </c>
      <c r="L202" s="38">
        <v>1175.0333333333335</v>
      </c>
      <c r="M202" s="28">
        <v>1147.7</v>
      </c>
      <c r="N202" s="28">
        <v>1110.0999999999999</v>
      </c>
      <c r="O202" s="39">
        <v>3783050</v>
      </c>
      <c r="P202" s="40">
        <v>1.5767957952112128E-2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734.5</v>
      </c>
      <c r="F203" s="37">
        <v>734.44999999999993</v>
      </c>
      <c r="G203" s="38">
        <v>727.14999999999986</v>
      </c>
      <c r="H203" s="38">
        <v>719.8</v>
      </c>
      <c r="I203" s="38">
        <v>712.49999999999989</v>
      </c>
      <c r="J203" s="38">
        <v>741.79999999999984</v>
      </c>
      <c r="K203" s="38">
        <v>749.0999999999998</v>
      </c>
      <c r="L203" s="38">
        <v>756.44999999999982</v>
      </c>
      <c r="M203" s="28">
        <v>741.75</v>
      </c>
      <c r="N203" s="28">
        <v>727.1</v>
      </c>
      <c r="O203" s="39">
        <v>7834400</v>
      </c>
      <c r="P203" s="40">
        <v>-1.6001406717074028E-2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1535.75</v>
      </c>
      <c r="F204" s="37">
        <v>1542.4333333333334</v>
      </c>
      <c r="G204" s="38">
        <v>1519.7666666666669</v>
      </c>
      <c r="H204" s="38">
        <v>1503.7833333333335</v>
      </c>
      <c r="I204" s="38">
        <v>1481.116666666667</v>
      </c>
      <c r="J204" s="38">
        <v>1558.4166666666667</v>
      </c>
      <c r="K204" s="38">
        <v>1581.0833333333333</v>
      </c>
      <c r="L204" s="38">
        <v>1597.0666666666666</v>
      </c>
      <c r="M204" s="28">
        <v>1565.1</v>
      </c>
      <c r="N204" s="28">
        <v>1526.45</v>
      </c>
      <c r="O204" s="39">
        <v>1013800</v>
      </c>
      <c r="P204" s="40">
        <v>-2.7343375227861462E-2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5994.1</v>
      </c>
      <c r="F205" s="37">
        <v>6012.4666666666672</v>
      </c>
      <c r="G205" s="38">
        <v>5932.6833333333343</v>
      </c>
      <c r="H205" s="38">
        <v>5871.2666666666673</v>
      </c>
      <c r="I205" s="38">
        <v>5791.4833333333345</v>
      </c>
      <c r="J205" s="38">
        <v>6073.8833333333341</v>
      </c>
      <c r="K205" s="38">
        <v>6153.666666666667</v>
      </c>
      <c r="L205" s="38">
        <v>6215.0833333333339</v>
      </c>
      <c r="M205" s="28">
        <v>6092.25</v>
      </c>
      <c r="N205" s="28">
        <v>5951.05</v>
      </c>
      <c r="O205" s="39">
        <v>2336900</v>
      </c>
      <c r="P205" s="40">
        <v>8.9806139631276715E-3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777.35</v>
      </c>
      <c r="F206" s="37">
        <v>778.19999999999993</v>
      </c>
      <c r="G206" s="38">
        <v>771.89999999999986</v>
      </c>
      <c r="H206" s="38">
        <v>766.44999999999993</v>
      </c>
      <c r="I206" s="38">
        <v>760.14999999999986</v>
      </c>
      <c r="J206" s="38">
        <v>783.64999999999986</v>
      </c>
      <c r="K206" s="38">
        <v>789.94999999999982</v>
      </c>
      <c r="L206" s="38">
        <v>795.39999999999986</v>
      </c>
      <c r="M206" s="28">
        <v>784.5</v>
      </c>
      <c r="N206" s="28">
        <v>772.75</v>
      </c>
      <c r="O206" s="39">
        <v>19620900</v>
      </c>
      <c r="P206" s="40">
        <v>-1.1911852293031567E-3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316.25</v>
      </c>
      <c r="F207" s="37">
        <v>318.3</v>
      </c>
      <c r="G207" s="38">
        <v>311.20000000000005</v>
      </c>
      <c r="H207" s="38">
        <v>306.15000000000003</v>
      </c>
      <c r="I207" s="38">
        <v>299.05000000000007</v>
      </c>
      <c r="J207" s="38">
        <v>323.35000000000002</v>
      </c>
      <c r="K207" s="38">
        <v>330.45000000000005</v>
      </c>
      <c r="L207" s="38">
        <v>335.5</v>
      </c>
      <c r="M207" s="28">
        <v>325.39999999999998</v>
      </c>
      <c r="N207" s="28">
        <v>313.25</v>
      </c>
      <c r="O207" s="39">
        <v>53600550</v>
      </c>
      <c r="P207" s="40">
        <v>-1.7752655797307278E-2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1041.45</v>
      </c>
      <c r="F208" s="37">
        <v>1031.6499999999999</v>
      </c>
      <c r="G208" s="38">
        <v>1016.8499999999997</v>
      </c>
      <c r="H208" s="38">
        <v>992.24999999999977</v>
      </c>
      <c r="I208" s="38">
        <v>977.44999999999959</v>
      </c>
      <c r="J208" s="38">
        <v>1056.2499999999998</v>
      </c>
      <c r="K208" s="38">
        <v>1071.05</v>
      </c>
      <c r="L208" s="38">
        <v>1095.6499999999999</v>
      </c>
      <c r="M208" s="28">
        <v>1046.45</v>
      </c>
      <c r="N208" s="28">
        <v>1007.05</v>
      </c>
      <c r="O208" s="39">
        <v>3008000</v>
      </c>
      <c r="P208" s="40">
        <v>0.14350883862383576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1660.55</v>
      </c>
      <c r="F209" s="37">
        <v>1657.7833333333335</v>
      </c>
      <c r="G209" s="38">
        <v>1649.116666666667</v>
      </c>
      <c r="H209" s="38">
        <v>1637.6833333333334</v>
      </c>
      <c r="I209" s="38">
        <v>1629.0166666666669</v>
      </c>
      <c r="J209" s="38">
        <v>1669.2166666666672</v>
      </c>
      <c r="K209" s="38">
        <v>1677.8833333333337</v>
      </c>
      <c r="L209" s="38">
        <v>1689.3166666666673</v>
      </c>
      <c r="M209" s="28">
        <v>1666.45</v>
      </c>
      <c r="N209" s="28">
        <v>1646.35</v>
      </c>
      <c r="O209" s="39">
        <v>628850</v>
      </c>
      <c r="P209" s="40">
        <v>5.436086018066992E-3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470.9</v>
      </c>
      <c r="F210" s="37">
        <v>472.51666666666665</v>
      </c>
      <c r="G210" s="38">
        <v>466.83333333333331</v>
      </c>
      <c r="H210" s="38">
        <v>462.76666666666665</v>
      </c>
      <c r="I210" s="38">
        <v>457.08333333333331</v>
      </c>
      <c r="J210" s="38">
        <v>476.58333333333331</v>
      </c>
      <c r="K210" s="38">
        <v>482.26666666666671</v>
      </c>
      <c r="L210" s="38">
        <v>486.33333333333331</v>
      </c>
      <c r="M210" s="28">
        <v>478.2</v>
      </c>
      <c r="N210" s="28">
        <v>468.45</v>
      </c>
      <c r="O210" s="39">
        <v>31620000</v>
      </c>
      <c r="P210" s="40">
        <v>1.4677851013715158E-2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253.3</v>
      </c>
      <c r="F211" s="37">
        <v>253.56666666666669</v>
      </c>
      <c r="G211" s="38">
        <v>250.43333333333339</v>
      </c>
      <c r="H211" s="38">
        <v>247.56666666666669</v>
      </c>
      <c r="I211" s="38">
        <v>244.43333333333339</v>
      </c>
      <c r="J211" s="38">
        <v>256.43333333333339</v>
      </c>
      <c r="K211" s="38">
        <v>259.56666666666666</v>
      </c>
      <c r="L211" s="38">
        <v>262.43333333333339</v>
      </c>
      <c r="M211" s="28">
        <v>256.7</v>
      </c>
      <c r="N211" s="28">
        <v>250.7</v>
      </c>
      <c r="O211" s="39">
        <v>73401000</v>
      </c>
      <c r="P211" s="40">
        <v>-4.0705010786827858E-3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374</v>
      </c>
      <c r="F212" s="37">
        <v>375.10000000000008</v>
      </c>
      <c r="G212" s="38">
        <v>370.25000000000017</v>
      </c>
      <c r="H212" s="38">
        <v>366.50000000000011</v>
      </c>
      <c r="I212" s="38">
        <v>361.6500000000002</v>
      </c>
      <c r="J212" s="38">
        <v>378.85000000000014</v>
      </c>
      <c r="K212" s="38">
        <v>383.70000000000005</v>
      </c>
      <c r="L212" s="38">
        <v>387.4500000000001</v>
      </c>
      <c r="M212" s="28">
        <v>379.95</v>
      </c>
      <c r="N212" s="28">
        <v>371.35</v>
      </c>
      <c r="O212" s="39">
        <v>12118300</v>
      </c>
      <c r="P212" s="40">
        <v>-2.4472118689775644E-2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4"/>
      <c r="C215" s="281"/>
      <c r="D215" s="305"/>
      <c r="E215" s="282"/>
      <c r="F215" s="282"/>
      <c r="G215" s="306"/>
      <c r="H215" s="306"/>
      <c r="I215" s="306"/>
      <c r="J215" s="306"/>
      <c r="K215" s="306"/>
      <c r="L215" s="306"/>
      <c r="M215" s="281"/>
      <c r="N215" s="281"/>
      <c r="O215" s="307"/>
      <c r="P215" s="308"/>
    </row>
    <row r="216" spans="1:16" ht="12.75" customHeight="1">
      <c r="A216" s="281"/>
      <c r="B216" s="304"/>
      <c r="C216" s="281"/>
      <c r="D216" s="305"/>
      <c r="E216" s="282"/>
      <c r="F216" s="282"/>
      <c r="G216" s="306"/>
      <c r="H216" s="306"/>
      <c r="I216" s="306"/>
      <c r="J216" s="306"/>
      <c r="K216" s="306"/>
      <c r="L216" s="306"/>
      <c r="M216" s="281"/>
      <c r="N216" s="281"/>
      <c r="O216" s="307"/>
      <c r="P216" s="308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7" t="s">
        <v>16</v>
      </c>
      <c r="B8" s="379"/>
      <c r="C8" s="383" t="s">
        <v>20</v>
      </c>
      <c r="D8" s="383" t="s">
        <v>21</v>
      </c>
      <c r="E8" s="374" t="s">
        <v>22</v>
      </c>
      <c r="F8" s="375"/>
      <c r="G8" s="376"/>
      <c r="H8" s="374" t="s">
        <v>23</v>
      </c>
      <c r="I8" s="375"/>
      <c r="J8" s="376"/>
      <c r="K8" s="23"/>
      <c r="L8" s="50"/>
      <c r="M8" s="50"/>
      <c r="N8" s="1"/>
      <c r="O8" s="1"/>
    </row>
    <row r="9" spans="1:15" ht="36" customHeight="1">
      <c r="A9" s="381"/>
      <c r="B9" s="382"/>
      <c r="C9" s="382"/>
      <c r="D9" s="38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16522.75</v>
      </c>
      <c r="D10" s="32">
        <v>16536.933333333331</v>
      </c>
      <c r="E10" s="32">
        <v>16424.666666666661</v>
      </c>
      <c r="F10" s="32">
        <v>16326.583333333328</v>
      </c>
      <c r="G10" s="32">
        <v>16214.316666666658</v>
      </c>
      <c r="H10" s="32">
        <v>16635.016666666663</v>
      </c>
      <c r="I10" s="32">
        <v>16747.283333333333</v>
      </c>
      <c r="J10" s="32">
        <v>16845.366666666665</v>
      </c>
      <c r="K10" s="34">
        <v>16649.2</v>
      </c>
      <c r="L10" s="34">
        <v>16438.849999999999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35620.800000000003</v>
      </c>
      <c r="D11" s="37">
        <v>35558.316666666666</v>
      </c>
      <c r="E11" s="37">
        <v>35347.933333333334</v>
      </c>
      <c r="F11" s="37">
        <v>35075.066666666666</v>
      </c>
      <c r="G11" s="37">
        <v>34864.683333333334</v>
      </c>
      <c r="H11" s="37">
        <v>35831.183333333334</v>
      </c>
      <c r="I11" s="37">
        <v>36041.566666666666</v>
      </c>
      <c r="J11" s="37">
        <v>36314.433333333334</v>
      </c>
      <c r="K11" s="28">
        <v>35768.699999999997</v>
      </c>
      <c r="L11" s="28">
        <v>35285.449999999997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2620.35</v>
      </c>
      <c r="D12" s="37">
        <v>2622.7333333333336</v>
      </c>
      <c r="E12" s="37">
        <v>2603.4666666666672</v>
      </c>
      <c r="F12" s="37">
        <v>2586.5833333333335</v>
      </c>
      <c r="G12" s="37">
        <v>2567.3166666666671</v>
      </c>
      <c r="H12" s="37">
        <v>2639.6166666666672</v>
      </c>
      <c r="I12" s="37">
        <v>2658.8833333333337</v>
      </c>
      <c r="J12" s="37">
        <v>2675.7666666666673</v>
      </c>
      <c r="K12" s="28">
        <v>2642</v>
      </c>
      <c r="L12" s="28">
        <v>2605.85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4853.8</v>
      </c>
      <c r="D13" s="37">
        <v>4861.7166666666662</v>
      </c>
      <c r="E13" s="37">
        <v>4824.4333333333325</v>
      </c>
      <c r="F13" s="37">
        <v>4795.0666666666666</v>
      </c>
      <c r="G13" s="37">
        <v>4757.7833333333328</v>
      </c>
      <c r="H13" s="37">
        <v>4891.0833333333321</v>
      </c>
      <c r="I13" s="37">
        <v>4928.3666666666668</v>
      </c>
      <c r="J13" s="37">
        <v>4957.7333333333318</v>
      </c>
      <c r="K13" s="28">
        <v>4899</v>
      </c>
      <c r="L13" s="28">
        <v>4832.3500000000004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29260.75</v>
      </c>
      <c r="D14" s="37">
        <v>29413.016666666666</v>
      </c>
      <c r="E14" s="37">
        <v>28996.283333333333</v>
      </c>
      <c r="F14" s="37">
        <v>28731.816666666666</v>
      </c>
      <c r="G14" s="37">
        <v>28315.083333333332</v>
      </c>
      <c r="H14" s="37">
        <v>29677.483333333334</v>
      </c>
      <c r="I14" s="37">
        <v>30094.216666666664</v>
      </c>
      <c r="J14" s="37">
        <v>30358.683333333334</v>
      </c>
      <c r="K14" s="28">
        <v>29829.75</v>
      </c>
      <c r="L14" s="28">
        <v>29148.55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4098.8</v>
      </c>
      <c r="D15" s="37">
        <v>4105.2833333333328</v>
      </c>
      <c r="E15" s="37">
        <v>4074.8166666666657</v>
      </c>
      <c r="F15" s="37">
        <v>4050.833333333333</v>
      </c>
      <c r="G15" s="37">
        <v>4020.3666666666659</v>
      </c>
      <c r="H15" s="37">
        <v>4129.2666666666655</v>
      </c>
      <c r="I15" s="37">
        <v>4159.7333333333327</v>
      </c>
      <c r="J15" s="37">
        <v>4183.7166666666653</v>
      </c>
      <c r="K15" s="28">
        <v>4135.75</v>
      </c>
      <c r="L15" s="28">
        <v>4081.3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7797.75</v>
      </c>
      <c r="D16" s="37">
        <v>7800.2</v>
      </c>
      <c r="E16" s="37">
        <v>7749.95</v>
      </c>
      <c r="F16" s="37">
        <v>7702.15</v>
      </c>
      <c r="G16" s="37">
        <v>7651.9</v>
      </c>
      <c r="H16" s="37">
        <v>7848</v>
      </c>
      <c r="I16" s="37">
        <v>7898.25</v>
      </c>
      <c r="J16" s="37">
        <v>7946.05</v>
      </c>
      <c r="K16" s="28">
        <v>7850.45</v>
      </c>
      <c r="L16" s="28">
        <v>7752.4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2195.85</v>
      </c>
      <c r="D17" s="37">
        <v>2197.7166666666667</v>
      </c>
      <c r="E17" s="37">
        <v>2180.6333333333332</v>
      </c>
      <c r="F17" s="37">
        <v>2165.4166666666665</v>
      </c>
      <c r="G17" s="37">
        <v>2148.333333333333</v>
      </c>
      <c r="H17" s="37">
        <v>2212.9333333333334</v>
      </c>
      <c r="I17" s="37">
        <v>2230.0166666666664</v>
      </c>
      <c r="J17" s="37">
        <v>2245.2333333333336</v>
      </c>
      <c r="K17" s="28">
        <v>2214.8000000000002</v>
      </c>
      <c r="L17" s="28">
        <v>2182.5</v>
      </c>
      <c r="M17" s="28">
        <v>3.9467500000000002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1286.25</v>
      </c>
      <c r="D18" s="37">
        <v>1280.3833333333334</v>
      </c>
      <c r="E18" s="37">
        <v>1265.6166666666668</v>
      </c>
      <c r="F18" s="37">
        <v>1244.9833333333333</v>
      </c>
      <c r="G18" s="37">
        <v>1230.2166666666667</v>
      </c>
      <c r="H18" s="37">
        <v>1301.0166666666669</v>
      </c>
      <c r="I18" s="37">
        <v>1315.7833333333338</v>
      </c>
      <c r="J18" s="37">
        <v>1336.416666666667</v>
      </c>
      <c r="K18" s="28">
        <v>1295.1500000000001</v>
      </c>
      <c r="L18" s="28">
        <v>1259.75</v>
      </c>
      <c r="M18" s="28">
        <v>10.12879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749.8</v>
      </c>
      <c r="D19" s="37">
        <v>753.6</v>
      </c>
      <c r="E19" s="37">
        <v>738.2</v>
      </c>
      <c r="F19" s="37">
        <v>726.6</v>
      </c>
      <c r="G19" s="37">
        <v>711.2</v>
      </c>
      <c r="H19" s="37">
        <v>765.2</v>
      </c>
      <c r="I19" s="37">
        <v>780.59999999999991</v>
      </c>
      <c r="J19" s="37">
        <v>792.2</v>
      </c>
      <c r="K19" s="28">
        <v>769</v>
      </c>
      <c r="L19" s="28">
        <v>742</v>
      </c>
      <c r="M19" s="28">
        <v>9.9248499999999993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2150.9</v>
      </c>
      <c r="D20" s="37">
        <v>2155.4</v>
      </c>
      <c r="E20" s="37">
        <v>2121.5</v>
      </c>
      <c r="F20" s="37">
        <v>2092.1</v>
      </c>
      <c r="G20" s="37">
        <v>2058.1999999999998</v>
      </c>
      <c r="H20" s="37">
        <v>2184.8000000000002</v>
      </c>
      <c r="I20" s="37">
        <v>2218.7000000000007</v>
      </c>
      <c r="J20" s="37">
        <v>2248.1000000000004</v>
      </c>
      <c r="K20" s="28">
        <v>2189.3000000000002</v>
      </c>
      <c r="L20" s="28">
        <v>2126</v>
      </c>
      <c r="M20" s="28">
        <v>14.48212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1848.4</v>
      </c>
      <c r="D21" s="37">
        <v>1838.0833333333333</v>
      </c>
      <c r="E21" s="37">
        <v>1786.3166666666666</v>
      </c>
      <c r="F21" s="37">
        <v>1724.2333333333333</v>
      </c>
      <c r="G21" s="37">
        <v>1672.4666666666667</v>
      </c>
      <c r="H21" s="37">
        <v>1900.1666666666665</v>
      </c>
      <c r="I21" s="37">
        <v>1951.9333333333334</v>
      </c>
      <c r="J21" s="37">
        <v>2014.0166666666664</v>
      </c>
      <c r="K21" s="28">
        <v>1889.85</v>
      </c>
      <c r="L21" s="28">
        <v>1776</v>
      </c>
      <c r="M21" s="28">
        <v>48.13035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736.9</v>
      </c>
      <c r="D22" s="37">
        <v>736.54999999999984</v>
      </c>
      <c r="E22" s="37">
        <v>729.39999999999964</v>
      </c>
      <c r="F22" s="37">
        <v>721.89999999999975</v>
      </c>
      <c r="G22" s="37">
        <v>714.74999999999955</v>
      </c>
      <c r="H22" s="37">
        <v>744.04999999999973</v>
      </c>
      <c r="I22" s="37">
        <v>751.2</v>
      </c>
      <c r="J22" s="37">
        <v>758.69999999999982</v>
      </c>
      <c r="K22" s="28">
        <v>743.7</v>
      </c>
      <c r="L22" s="28">
        <v>729.05</v>
      </c>
      <c r="M22" s="28">
        <v>31.969840000000001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2325.9</v>
      </c>
      <c r="D23" s="37">
        <v>2353.5</v>
      </c>
      <c r="E23" s="37">
        <v>2248.4</v>
      </c>
      <c r="F23" s="37">
        <v>2170.9</v>
      </c>
      <c r="G23" s="37">
        <v>2065.8000000000002</v>
      </c>
      <c r="H23" s="37">
        <v>2431</v>
      </c>
      <c r="I23" s="37">
        <v>2536.1000000000004</v>
      </c>
      <c r="J23" s="37">
        <v>2613.6</v>
      </c>
      <c r="K23" s="28">
        <v>2458.6</v>
      </c>
      <c r="L23" s="28">
        <v>2276</v>
      </c>
      <c r="M23" s="28">
        <v>7.0585899999999997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1957.9</v>
      </c>
      <c r="D24" s="37">
        <v>1970.7166666666665</v>
      </c>
      <c r="E24" s="37">
        <v>1939.4333333333329</v>
      </c>
      <c r="F24" s="37">
        <v>1920.9666666666665</v>
      </c>
      <c r="G24" s="37">
        <v>1889.6833333333329</v>
      </c>
      <c r="H24" s="37">
        <v>1989.1833333333329</v>
      </c>
      <c r="I24" s="37">
        <v>2020.4666666666662</v>
      </c>
      <c r="J24" s="37">
        <v>2038.9333333333329</v>
      </c>
      <c r="K24" s="28">
        <v>2002</v>
      </c>
      <c r="L24" s="28">
        <v>1952.25</v>
      </c>
      <c r="M24" s="28">
        <v>6.7883100000000001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101.1</v>
      </c>
      <c r="D25" s="37">
        <v>101.05</v>
      </c>
      <c r="E25" s="37">
        <v>100.05</v>
      </c>
      <c r="F25" s="37">
        <v>99</v>
      </c>
      <c r="G25" s="37">
        <v>98</v>
      </c>
      <c r="H25" s="37">
        <v>102.1</v>
      </c>
      <c r="I25" s="37">
        <v>103.1</v>
      </c>
      <c r="J25" s="37">
        <v>104.14999999999999</v>
      </c>
      <c r="K25" s="28">
        <v>102.05</v>
      </c>
      <c r="L25" s="28">
        <v>100</v>
      </c>
      <c r="M25" s="28">
        <v>18.873860000000001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274.45</v>
      </c>
      <c r="D26" s="37">
        <v>273.85000000000002</v>
      </c>
      <c r="E26" s="37">
        <v>271.70000000000005</v>
      </c>
      <c r="F26" s="37">
        <v>268.95000000000005</v>
      </c>
      <c r="G26" s="37">
        <v>266.80000000000007</v>
      </c>
      <c r="H26" s="37">
        <v>276.60000000000002</v>
      </c>
      <c r="I26" s="37">
        <v>278.75</v>
      </c>
      <c r="J26" s="37">
        <v>281.5</v>
      </c>
      <c r="K26" s="28">
        <v>276</v>
      </c>
      <c r="L26" s="28">
        <v>271.10000000000002</v>
      </c>
      <c r="M26" s="28">
        <v>13.398709999999999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1775.6</v>
      </c>
      <c r="D27" s="37">
        <v>1757.6833333333332</v>
      </c>
      <c r="E27" s="37">
        <v>1732.5166666666664</v>
      </c>
      <c r="F27" s="37">
        <v>1689.4333333333332</v>
      </c>
      <c r="G27" s="37">
        <v>1664.2666666666664</v>
      </c>
      <c r="H27" s="37">
        <v>1800.7666666666664</v>
      </c>
      <c r="I27" s="37">
        <v>1825.9333333333329</v>
      </c>
      <c r="J27" s="37">
        <v>1869.0166666666664</v>
      </c>
      <c r="K27" s="28">
        <v>1782.85</v>
      </c>
      <c r="L27" s="28">
        <v>1714.6</v>
      </c>
      <c r="M27" s="28">
        <v>1.73085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722.45</v>
      </c>
      <c r="D28" s="37">
        <v>727.48333333333323</v>
      </c>
      <c r="E28" s="37">
        <v>714.96666666666647</v>
      </c>
      <c r="F28" s="37">
        <v>707.48333333333323</v>
      </c>
      <c r="G28" s="37">
        <v>694.96666666666647</v>
      </c>
      <c r="H28" s="37">
        <v>734.96666666666647</v>
      </c>
      <c r="I28" s="37">
        <v>747.48333333333312</v>
      </c>
      <c r="J28" s="37">
        <v>754.96666666666647</v>
      </c>
      <c r="K28" s="28">
        <v>740</v>
      </c>
      <c r="L28" s="28">
        <v>720</v>
      </c>
      <c r="M28" s="28">
        <v>0.71706000000000003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3113</v>
      </c>
      <c r="D29" s="37">
        <v>3123.3333333333335</v>
      </c>
      <c r="E29" s="37">
        <v>3082.9666666666672</v>
      </c>
      <c r="F29" s="37">
        <v>3052.9333333333338</v>
      </c>
      <c r="G29" s="37">
        <v>3012.5666666666675</v>
      </c>
      <c r="H29" s="37">
        <v>3153.3666666666668</v>
      </c>
      <c r="I29" s="37">
        <v>3193.7333333333327</v>
      </c>
      <c r="J29" s="37">
        <v>3223.7666666666664</v>
      </c>
      <c r="K29" s="28">
        <v>3163.7</v>
      </c>
      <c r="L29" s="28">
        <v>3093.3</v>
      </c>
      <c r="M29" s="28">
        <v>0.57887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502.7</v>
      </c>
      <c r="D30" s="37">
        <v>504.0333333333333</v>
      </c>
      <c r="E30" s="37">
        <v>499.06666666666661</v>
      </c>
      <c r="F30" s="37">
        <v>495.43333333333328</v>
      </c>
      <c r="G30" s="37">
        <v>490.46666666666658</v>
      </c>
      <c r="H30" s="37">
        <v>507.66666666666663</v>
      </c>
      <c r="I30" s="37">
        <v>512.63333333333333</v>
      </c>
      <c r="J30" s="37">
        <v>516.26666666666665</v>
      </c>
      <c r="K30" s="28">
        <v>509</v>
      </c>
      <c r="L30" s="28">
        <v>500.4</v>
      </c>
      <c r="M30" s="28">
        <v>3.6224699999999999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371.65</v>
      </c>
      <c r="D31" s="37">
        <v>371.26666666666665</v>
      </c>
      <c r="E31" s="37">
        <v>369.5333333333333</v>
      </c>
      <c r="F31" s="37">
        <v>367.41666666666663</v>
      </c>
      <c r="G31" s="37">
        <v>365.68333333333328</v>
      </c>
      <c r="H31" s="37">
        <v>373.38333333333333</v>
      </c>
      <c r="I31" s="37">
        <v>375.11666666666667</v>
      </c>
      <c r="J31" s="37">
        <v>377.23333333333335</v>
      </c>
      <c r="K31" s="28">
        <v>373</v>
      </c>
      <c r="L31" s="28">
        <v>369.15</v>
      </c>
      <c r="M31" s="28">
        <v>23.699100000000001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3839</v>
      </c>
      <c r="D32" s="37">
        <v>3872.9333333333329</v>
      </c>
      <c r="E32" s="37">
        <v>3756.1166666666659</v>
      </c>
      <c r="F32" s="37">
        <v>3673.2333333333331</v>
      </c>
      <c r="G32" s="37">
        <v>3556.4166666666661</v>
      </c>
      <c r="H32" s="37">
        <v>3955.8166666666657</v>
      </c>
      <c r="I32" s="37">
        <v>4072.6333333333323</v>
      </c>
      <c r="J32" s="37">
        <v>4155.5166666666655</v>
      </c>
      <c r="K32" s="28">
        <v>3989.75</v>
      </c>
      <c r="L32" s="28">
        <v>3790.05</v>
      </c>
      <c r="M32" s="28">
        <v>7.9488700000000003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219.85</v>
      </c>
      <c r="D33" s="37">
        <v>220.08333333333334</v>
      </c>
      <c r="E33" s="37">
        <v>218.26666666666668</v>
      </c>
      <c r="F33" s="37">
        <v>216.68333333333334</v>
      </c>
      <c r="G33" s="37">
        <v>214.86666666666667</v>
      </c>
      <c r="H33" s="37">
        <v>221.66666666666669</v>
      </c>
      <c r="I33" s="37">
        <v>223.48333333333335</v>
      </c>
      <c r="J33" s="37">
        <v>225.06666666666669</v>
      </c>
      <c r="K33" s="28">
        <v>221.9</v>
      </c>
      <c r="L33" s="28">
        <v>218.5</v>
      </c>
      <c r="M33" s="28">
        <v>26.152090000000001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139.9</v>
      </c>
      <c r="D34" s="37">
        <v>139.46666666666667</v>
      </c>
      <c r="E34" s="37">
        <v>137.48333333333335</v>
      </c>
      <c r="F34" s="37">
        <v>135.06666666666669</v>
      </c>
      <c r="G34" s="37">
        <v>133.08333333333337</v>
      </c>
      <c r="H34" s="37">
        <v>141.88333333333333</v>
      </c>
      <c r="I34" s="37">
        <v>143.86666666666662</v>
      </c>
      <c r="J34" s="37">
        <v>146.2833333333333</v>
      </c>
      <c r="K34" s="28">
        <v>141.44999999999999</v>
      </c>
      <c r="L34" s="28">
        <v>137.05000000000001</v>
      </c>
      <c r="M34" s="28">
        <v>200.70735999999999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2852.5</v>
      </c>
      <c r="D35" s="37">
        <v>2874.8166666666671</v>
      </c>
      <c r="E35" s="37">
        <v>2809.733333333334</v>
      </c>
      <c r="F35" s="37">
        <v>2766.9666666666672</v>
      </c>
      <c r="G35" s="37">
        <v>2701.8833333333341</v>
      </c>
      <c r="H35" s="37">
        <v>2917.5833333333339</v>
      </c>
      <c r="I35" s="37">
        <v>2982.666666666667</v>
      </c>
      <c r="J35" s="37">
        <v>3025.4333333333338</v>
      </c>
      <c r="K35" s="28">
        <v>2939.9</v>
      </c>
      <c r="L35" s="28">
        <v>2832.05</v>
      </c>
      <c r="M35" s="28">
        <v>17.70795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1810.3</v>
      </c>
      <c r="D36" s="37">
        <v>1784.9333333333334</v>
      </c>
      <c r="E36" s="37">
        <v>1739.5666666666668</v>
      </c>
      <c r="F36" s="37">
        <v>1668.8333333333335</v>
      </c>
      <c r="G36" s="37">
        <v>1623.4666666666669</v>
      </c>
      <c r="H36" s="37">
        <v>1855.6666666666667</v>
      </c>
      <c r="I36" s="37">
        <v>1901.0333333333335</v>
      </c>
      <c r="J36" s="37">
        <v>1971.7666666666667</v>
      </c>
      <c r="K36" s="28">
        <v>1830.3</v>
      </c>
      <c r="L36" s="28">
        <v>1714.2</v>
      </c>
      <c r="M36" s="28">
        <v>6.8498099999999997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540.70000000000005</v>
      </c>
      <c r="D37" s="37">
        <v>542.90000000000009</v>
      </c>
      <c r="E37" s="37">
        <v>530.95000000000016</v>
      </c>
      <c r="F37" s="37">
        <v>521.20000000000005</v>
      </c>
      <c r="G37" s="37">
        <v>509.25000000000011</v>
      </c>
      <c r="H37" s="37">
        <v>552.6500000000002</v>
      </c>
      <c r="I37" s="37">
        <v>564.6</v>
      </c>
      <c r="J37" s="37">
        <v>574.35000000000025</v>
      </c>
      <c r="K37" s="28">
        <v>554.85</v>
      </c>
      <c r="L37" s="28">
        <v>533.15</v>
      </c>
      <c r="M37" s="28">
        <v>50.199890000000003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3874.05</v>
      </c>
      <c r="D38" s="37">
        <v>3908.5333333333333</v>
      </c>
      <c r="E38" s="37">
        <v>3778.0666666666666</v>
      </c>
      <c r="F38" s="37">
        <v>3682.0833333333335</v>
      </c>
      <c r="G38" s="37">
        <v>3551.6166666666668</v>
      </c>
      <c r="H38" s="37">
        <v>4004.5166666666664</v>
      </c>
      <c r="I38" s="37">
        <v>4134.9833333333327</v>
      </c>
      <c r="J38" s="37">
        <v>4230.9666666666662</v>
      </c>
      <c r="K38" s="28">
        <v>4039</v>
      </c>
      <c r="L38" s="28">
        <v>3812.55</v>
      </c>
      <c r="M38" s="28">
        <v>6.2036499999999997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686.05</v>
      </c>
      <c r="D39" s="37">
        <v>686.33333333333337</v>
      </c>
      <c r="E39" s="37">
        <v>680.2166666666667</v>
      </c>
      <c r="F39" s="37">
        <v>674.38333333333333</v>
      </c>
      <c r="G39" s="37">
        <v>668.26666666666665</v>
      </c>
      <c r="H39" s="37">
        <v>692.16666666666674</v>
      </c>
      <c r="I39" s="37">
        <v>698.2833333333333</v>
      </c>
      <c r="J39" s="37">
        <v>704.11666666666679</v>
      </c>
      <c r="K39" s="28">
        <v>692.45</v>
      </c>
      <c r="L39" s="28">
        <v>680.5</v>
      </c>
      <c r="M39" s="28">
        <v>69.666740000000004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3720.1</v>
      </c>
      <c r="D40" s="37">
        <v>3777.1333333333337</v>
      </c>
      <c r="E40" s="37">
        <v>3650.2666666666673</v>
      </c>
      <c r="F40" s="37">
        <v>3580.4333333333338</v>
      </c>
      <c r="G40" s="37">
        <v>3453.5666666666675</v>
      </c>
      <c r="H40" s="37">
        <v>3846.9666666666672</v>
      </c>
      <c r="I40" s="37">
        <v>3973.833333333333</v>
      </c>
      <c r="J40" s="37">
        <v>4043.666666666667</v>
      </c>
      <c r="K40" s="28">
        <v>3904</v>
      </c>
      <c r="L40" s="28">
        <v>3707.3</v>
      </c>
      <c r="M40" s="28">
        <v>7.8421500000000002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6010.15</v>
      </c>
      <c r="D41" s="37">
        <v>6039.1333333333341</v>
      </c>
      <c r="E41" s="37">
        <v>5948.2666666666682</v>
      </c>
      <c r="F41" s="37">
        <v>5886.3833333333341</v>
      </c>
      <c r="G41" s="37">
        <v>5795.5166666666682</v>
      </c>
      <c r="H41" s="37">
        <v>6101.0166666666682</v>
      </c>
      <c r="I41" s="37">
        <v>6191.883333333335</v>
      </c>
      <c r="J41" s="37">
        <v>6253.7666666666682</v>
      </c>
      <c r="K41" s="28">
        <v>6130</v>
      </c>
      <c r="L41" s="28">
        <v>5977.25</v>
      </c>
      <c r="M41" s="28">
        <v>8.8762000000000008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12596.6</v>
      </c>
      <c r="D42" s="37">
        <v>12717.85</v>
      </c>
      <c r="E42" s="37">
        <v>12410.75</v>
      </c>
      <c r="F42" s="37">
        <v>12224.9</v>
      </c>
      <c r="G42" s="37">
        <v>11917.8</v>
      </c>
      <c r="H42" s="37">
        <v>12903.7</v>
      </c>
      <c r="I42" s="37">
        <v>13210.800000000003</v>
      </c>
      <c r="J42" s="37">
        <v>13396.650000000001</v>
      </c>
      <c r="K42" s="28">
        <v>13024.95</v>
      </c>
      <c r="L42" s="28">
        <v>12532</v>
      </c>
      <c r="M42" s="28">
        <v>2.8123300000000002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5051.1499999999996</v>
      </c>
      <c r="D43" s="37">
        <v>5081.3833333333332</v>
      </c>
      <c r="E43" s="37">
        <v>4987.7666666666664</v>
      </c>
      <c r="F43" s="37">
        <v>4924.3833333333332</v>
      </c>
      <c r="G43" s="37">
        <v>4830.7666666666664</v>
      </c>
      <c r="H43" s="37">
        <v>5144.7666666666664</v>
      </c>
      <c r="I43" s="37">
        <v>5238.3833333333332</v>
      </c>
      <c r="J43" s="37">
        <v>5301.7666666666664</v>
      </c>
      <c r="K43" s="28">
        <v>5175</v>
      </c>
      <c r="L43" s="28">
        <v>5018</v>
      </c>
      <c r="M43" s="28">
        <v>0.13958999999999999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2334.1999999999998</v>
      </c>
      <c r="D44" s="37">
        <v>2343.3666666666668</v>
      </c>
      <c r="E44" s="37">
        <v>2311.7333333333336</v>
      </c>
      <c r="F44" s="37">
        <v>2289.2666666666669</v>
      </c>
      <c r="G44" s="37">
        <v>2257.6333333333337</v>
      </c>
      <c r="H44" s="37">
        <v>2365.8333333333335</v>
      </c>
      <c r="I44" s="37">
        <v>2397.4666666666667</v>
      </c>
      <c r="J44" s="37">
        <v>2419.9333333333334</v>
      </c>
      <c r="K44" s="28">
        <v>2375</v>
      </c>
      <c r="L44" s="28">
        <v>2320.9</v>
      </c>
      <c r="M44" s="28">
        <v>3.21645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332.55</v>
      </c>
      <c r="D45" s="37">
        <v>331.06666666666666</v>
      </c>
      <c r="E45" s="37">
        <v>327.48333333333335</v>
      </c>
      <c r="F45" s="37">
        <v>322.41666666666669</v>
      </c>
      <c r="G45" s="37">
        <v>318.83333333333337</v>
      </c>
      <c r="H45" s="37">
        <v>336.13333333333333</v>
      </c>
      <c r="I45" s="37">
        <v>339.7166666666667</v>
      </c>
      <c r="J45" s="37">
        <v>344.7833333333333</v>
      </c>
      <c r="K45" s="28">
        <v>334.65</v>
      </c>
      <c r="L45" s="28">
        <v>326</v>
      </c>
      <c r="M45" s="28">
        <v>42.586269999999999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101.85</v>
      </c>
      <c r="D46" s="37">
        <v>101.45</v>
      </c>
      <c r="E46" s="37">
        <v>100.4</v>
      </c>
      <c r="F46" s="37">
        <v>98.95</v>
      </c>
      <c r="G46" s="37">
        <v>97.9</v>
      </c>
      <c r="H46" s="37">
        <v>102.9</v>
      </c>
      <c r="I46" s="37">
        <v>103.94999999999999</v>
      </c>
      <c r="J46" s="37">
        <v>105.4</v>
      </c>
      <c r="K46" s="28">
        <v>102.5</v>
      </c>
      <c r="L46" s="28">
        <v>100</v>
      </c>
      <c r="M46" s="28">
        <v>209.94336000000001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47.95</v>
      </c>
      <c r="D47" s="37">
        <v>47.866666666666667</v>
      </c>
      <c r="E47" s="37">
        <v>47.433333333333337</v>
      </c>
      <c r="F47" s="37">
        <v>46.916666666666671</v>
      </c>
      <c r="G47" s="37">
        <v>46.483333333333341</v>
      </c>
      <c r="H47" s="37">
        <v>48.383333333333333</v>
      </c>
      <c r="I47" s="37">
        <v>48.816666666666656</v>
      </c>
      <c r="J47" s="37">
        <v>49.333333333333329</v>
      </c>
      <c r="K47" s="28">
        <v>48.3</v>
      </c>
      <c r="L47" s="28">
        <v>47.35</v>
      </c>
      <c r="M47" s="28">
        <v>15.78253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1852.3</v>
      </c>
      <c r="D48" s="37">
        <v>1859.1000000000001</v>
      </c>
      <c r="E48" s="37">
        <v>1819.2000000000003</v>
      </c>
      <c r="F48" s="37">
        <v>1786.1000000000001</v>
      </c>
      <c r="G48" s="37">
        <v>1746.2000000000003</v>
      </c>
      <c r="H48" s="37">
        <v>1892.2000000000003</v>
      </c>
      <c r="I48" s="37">
        <v>1932.1000000000004</v>
      </c>
      <c r="J48" s="37">
        <v>1965.2000000000003</v>
      </c>
      <c r="K48" s="28">
        <v>1899</v>
      </c>
      <c r="L48" s="28">
        <v>1826</v>
      </c>
      <c r="M48" s="28">
        <v>12.40297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601</v>
      </c>
      <c r="D49" s="37">
        <v>603.2166666666667</v>
      </c>
      <c r="E49" s="37">
        <v>590.18333333333339</v>
      </c>
      <c r="F49" s="37">
        <v>579.36666666666667</v>
      </c>
      <c r="G49" s="37">
        <v>566.33333333333337</v>
      </c>
      <c r="H49" s="37">
        <v>614.03333333333342</v>
      </c>
      <c r="I49" s="37">
        <v>627.06666666666672</v>
      </c>
      <c r="J49" s="37">
        <v>637.88333333333344</v>
      </c>
      <c r="K49" s="28">
        <v>616.25</v>
      </c>
      <c r="L49" s="28">
        <v>592.4</v>
      </c>
      <c r="M49" s="28">
        <v>9.6322799999999997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246.1</v>
      </c>
      <c r="D50" s="37">
        <v>242.85</v>
      </c>
      <c r="E50" s="37">
        <v>238</v>
      </c>
      <c r="F50" s="37">
        <v>229.9</v>
      </c>
      <c r="G50" s="37">
        <v>225.05</v>
      </c>
      <c r="H50" s="37">
        <v>250.95</v>
      </c>
      <c r="I50" s="37">
        <v>255.79999999999995</v>
      </c>
      <c r="J50" s="37">
        <v>263.89999999999998</v>
      </c>
      <c r="K50" s="28">
        <v>247.7</v>
      </c>
      <c r="L50" s="28">
        <v>234.75</v>
      </c>
      <c r="M50" s="28">
        <v>114.5334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694.25</v>
      </c>
      <c r="D51" s="37">
        <v>698.56666666666661</v>
      </c>
      <c r="E51" s="37">
        <v>684.68333333333317</v>
      </c>
      <c r="F51" s="37">
        <v>675.11666666666656</v>
      </c>
      <c r="G51" s="37">
        <v>661.23333333333312</v>
      </c>
      <c r="H51" s="37">
        <v>708.13333333333321</v>
      </c>
      <c r="I51" s="37">
        <v>722.01666666666665</v>
      </c>
      <c r="J51" s="37">
        <v>731.58333333333326</v>
      </c>
      <c r="K51" s="28">
        <v>712.45</v>
      </c>
      <c r="L51" s="28">
        <v>689</v>
      </c>
      <c r="M51" s="28">
        <v>10.729430000000001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51.7</v>
      </c>
      <c r="D52" s="37">
        <v>51.766666666666673</v>
      </c>
      <c r="E52" s="37">
        <v>51.133333333333347</v>
      </c>
      <c r="F52" s="37">
        <v>50.566666666666677</v>
      </c>
      <c r="G52" s="37">
        <v>49.933333333333351</v>
      </c>
      <c r="H52" s="37">
        <v>52.333333333333343</v>
      </c>
      <c r="I52" s="37">
        <v>52.966666666666669</v>
      </c>
      <c r="J52" s="37">
        <v>53.533333333333339</v>
      </c>
      <c r="K52" s="28">
        <v>52.4</v>
      </c>
      <c r="L52" s="28">
        <v>51.2</v>
      </c>
      <c r="M52" s="28">
        <v>190.31052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326</v>
      </c>
      <c r="D53" s="37">
        <v>327.31666666666666</v>
      </c>
      <c r="E53" s="37">
        <v>322.7833333333333</v>
      </c>
      <c r="F53" s="37">
        <v>319.56666666666666</v>
      </c>
      <c r="G53" s="37">
        <v>315.0333333333333</v>
      </c>
      <c r="H53" s="37">
        <v>330.5333333333333</v>
      </c>
      <c r="I53" s="37">
        <v>335.06666666666672</v>
      </c>
      <c r="J53" s="37">
        <v>338.2833333333333</v>
      </c>
      <c r="K53" s="28">
        <v>331.85</v>
      </c>
      <c r="L53" s="28">
        <v>324.10000000000002</v>
      </c>
      <c r="M53" s="28">
        <v>66.905320000000003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694.65</v>
      </c>
      <c r="D54" s="37">
        <v>697.36666666666667</v>
      </c>
      <c r="E54" s="37">
        <v>688.5333333333333</v>
      </c>
      <c r="F54" s="37">
        <v>682.41666666666663</v>
      </c>
      <c r="G54" s="37">
        <v>673.58333333333326</v>
      </c>
      <c r="H54" s="37">
        <v>703.48333333333335</v>
      </c>
      <c r="I54" s="37">
        <v>712.31666666666661</v>
      </c>
      <c r="J54" s="37">
        <v>718.43333333333339</v>
      </c>
      <c r="K54" s="28">
        <v>706.2</v>
      </c>
      <c r="L54" s="28">
        <v>691.25</v>
      </c>
      <c r="M54" s="28">
        <v>37.497810000000001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327.7</v>
      </c>
      <c r="D55" s="37">
        <v>329.84999999999997</v>
      </c>
      <c r="E55" s="37">
        <v>323.99999999999994</v>
      </c>
      <c r="F55" s="37">
        <v>320.29999999999995</v>
      </c>
      <c r="G55" s="37">
        <v>314.44999999999993</v>
      </c>
      <c r="H55" s="37">
        <v>333.54999999999995</v>
      </c>
      <c r="I55" s="37">
        <v>339.4</v>
      </c>
      <c r="J55" s="37">
        <v>343.09999999999997</v>
      </c>
      <c r="K55" s="28">
        <v>335.7</v>
      </c>
      <c r="L55" s="28">
        <v>326.14999999999998</v>
      </c>
      <c r="M55" s="28">
        <v>14.439640000000001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14537.25</v>
      </c>
      <c r="D56" s="37">
        <v>14585.416666666666</v>
      </c>
      <c r="E56" s="37">
        <v>14395.833333333332</v>
      </c>
      <c r="F56" s="37">
        <v>14254.416666666666</v>
      </c>
      <c r="G56" s="37">
        <v>14064.833333333332</v>
      </c>
      <c r="H56" s="37">
        <v>14726.833333333332</v>
      </c>
      <c r="I56" s="37">
        <v>14916.416666666664</v>
      </c>
      <c r="J56" s="37">
        <v>15057.833333333332</v>
      </c>
      <c r="K56" s="28">
        <v>14775</v>
      </c>
      <c r="L56" s="28">
        <v>14444</v>
      </c>
      <c r="M56" s="28">
        <v>9.8400000000000001E-2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3551.3</v>
      </c>
      <c r="D57" s="37">
        <v>3584.6833333333329</v>
      </c>
      <c r="E57" s="37">
        <v>3499.6166666666659</v>
      </c>
      <c r="F57" s="37">
        <v>3447.9333333333329</v>
      </c>
      <c r="G57" s="37">
        <v>3362.8666666666659</v>
      </c>
      <c r="H57" s="37">
        <v>3636.3666666666659</v>
      </c>
      <c r="I57" s="37">
        <v>3721.4333333333325</v>
      </c>
      <c r="J57" s="37">
        <v>3773.1166666666659</v>
      </c>
      <c r="K57" s="28">
        <v>3669.75</v>
      </c>
      <c r="L57" s="28">
        <v>3533</v>
      </c>
      <c r="M57" s="28">
        <v>2.4138600000000001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668.75</v>
      </c>
      <c r="D58" s="37">
        <v>672.35</v>
      </c>
      <c r="E58" s="37">
        <v>657.75</v>
      </c>
      <c r="F58" s="37">
        <v>646.75</v>
      </c>
      <c r="G58" s="37">
        <v>632.15</v>
      </c>
      <c r="H58" s="37">
        <v>683.35</v>
      </c>
      <c r="I58" s="37">
        <v>697.95000000000016</v>
      </c>
      <c r="J58" s="37">
        <v>708.95</v>
      </c>
      <c r="K58" s="28">
        <v>686.95</v>
      </c>
      <c r="L58" s="28">
        <v>661.35</v>
      </c>
      <c r="M58" s="28">
        <v>5.2742000000000004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208.75</v>
      </c>
      <c r="D59" s="37">
        <v>207.95000000000002</v>
      </c>
      <c r="E59" s="37">
        <v>205.65000000000003</v>
      </c>
      <c r="F59" s="37">
        <v>202.55</v>
      </c>
      <c r="G59" s="37">
        <v>200.25000000000003</v>
      </c>
      <c r="H59" s="37">
        <v>211.05000000000004</v>
      </c>
      <c r="I59" s="37">
        <v>213.35000000000005</v>
      </c>
      <c r="J59" s="37">
        <v>216.45000000000005</v>
      </c>
      <c r="K59" s="28">
        <v>210.25</v>
      </c>
      <c r="L59" s="28">
        <v>204.85</v>
      </c>
      <c r="M59" s="28">
        <v>86.566699999999997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109.2</v>
      </c>
      <c r="D60" s="37">
        <v>109.43333333333334</v>
      </c>
      <c r="E60" s="37">
        <v>108.46666666666667</v>
      </c>
      <c r="F60" s="37">
        <v>107.73333333333333</v>
      </c>
      <c r="G60" s="37">
        <v>106.76666666666667</v>
      </c>
      <c r="H60" s="37">
        <v>110.16666666666667</v>
      </c>
      <c r="I60" s="37">
        <v>111.13333333333334</v>
      </c>
      <c r="J60" s="37">
        <v>111.86666666666667</v>
      </c>
      <c r="K60" s="28">
        <v>110.4</v>
      </c>
      <c r="L60" s="28">
        <v>108.7</v>
      </c>
      <c r="M60" s="28">
        <v>8.1030499999999996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671.55</v>
      </c>
      <c r="D61" s="37">
        <v>673.06666666666672</v>
      </c>
      <c r="E61" s="37">
        <v>664.03333333333342</v>
      </c>
      <c r="F61" s="37">
        <v>656.51666666666665</v>
      </c>
      <c r="G61" s="37">
        <v>647.48333333333335</v>
      </c>
      <c r="H61" s="37">
        <v>680.58333333333348</v>
      </c>
      <c r="I61" s="37">
        <v>689.61666666666679</v>
      </c>
      <c r="J61" s="37">
        <v>697.13333333333355</v>
      </c>
      <c r="K61" s="28">
        <v>682.1</v>
      </c>
      <c r="L61" s="28">
        <v>665.55</v>
      </c>
      <c r="M61" s="28">
        <v>6.1038300000000003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983.55</v>
      </c>
      <c r="D62" s="37">
        <v>987.51666666666654</v>
      </c>
      <c r="E62" s="37">
        <v>976.3833333333331</v>
      </c>
      <c r="F62" s="37">
        <v>969.21666666666658</v>
      </c>
      <c r="G62" s="37">
        <v>958.08333333333314</v>
      </c>
      <c r="H62" s="37">
        <v>994.68333333333305</v>
      </c>
      <c r="I62" s="37">
        <v>1005.8166666666665</v>
      </c>
      <c r="J62" s="37">
        <v>1012.983333333333</v>
      </c>
      <c r="K62" s="28">
        <v>998.65</v>
      </c>
      <c r="L62" s="28">
        <v>980.35</v>
      </c>
      <c r="M62" s="28">
        <v>12.855790000000001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142.30000000000001</v>
      </c>
      <c r="D63" s="37">
        <v>141.70000000000002</v>
      </c>
      <c r="E63" s="37">
        <v>139.70000000000005</v>
      </c>
      <c r="F63" s="37">
        <v>137.10000000000002</v>
      </c>
      <c r="G63" s="37">
        <v>135.10000000000005</v>
      </c>
      <c r="H63" s="37">
        <v>144.30000000000004</v>
      </c>
      <c r="I63" s="37">
        <v>146.29999999999998</v>
      </c>
      <c r="J63" s="37">
        <v>148.90000000000003</v>
      </c>
      <c r="K63" s="28">
        <v>143.69999999999999</v>
      </c>
      <c r="L63" s="28">
        <v>139.1</v>
      </c>
      <c r="M63" s="28">
        <v>21.269590000000001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196.05</v>
      </c>
      <c r="D64" s="37">
        <v>195.51666666666665</v>
      </c>
      <c r="E64" s="37">
        <v>193.73333333333329</v>
      </c>
      <c r="F64" s="37">
        <v>191.41666666666663</v>
      </c>
      <c r="G64" s="37">
        <v>189.63333333333327</v>
      </c>
      <c r="H64" s="37">
        <v>197.83333333333331</v>
      </c>
      <c r="I64" s="37">
        <v>199.61666666666667</v>
      </c>
      <c r="J64" s="37">
        <v>201.93333333333334</v>
      </c>
      <c r="K64" s="28">
        <v>197.3</v>
      </c>
      <c r="L64" s="28">
        <v>193.2</v>
      </c>
      <c r="M64" s="28">
        <v>308.67455999999999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3793.45</v>
      </c>
      <c r="D65" s="37">
        <v>3837.7166666666667</v>
      </c>
      <c r="E65" s="37">
        <v>3722.7333333333336</v>
      </c>
      <c r="F65" s="37">
        <v>3652.0166666666669</v>
      </c>
      <c r="G65" s="37">
        <v>3537.0333333333338</v>
      </c>
      <c r="H65" s="37">
        <v>3908.4333333333334</v>
      </c>
      <c r="I65" s="37">
        <v>4023.4166666666661</v>
      </c>
      <c r="J65" s="37">
        <v>4094.1333333333332</v>
      </c>
      <c r="K65" s="28">
        <v>3952.7</v>
      </c>
      <c r="L65" s="28">
        <v>3767</v>
      </c>
      <c r="M65" s="28">
        <v>3.2541600000000002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1623.85</v>
      </c>
      <c r="D66" s="37">
        <v>1631.2</v>
      </c>
      <c r="E66" s="37">
        <v>1612.7</v>
      </c>
      <c r="F66" s="37">
        <v>1601.55</v>
      </c>
      <c r="G66" s="37">
        <v>1583.05</v>
      </c>
      <c r="H66" s="37">
        <v>1642.3500000000001</v>
      </c>
      <c r="I66" s="37">
        <v>1660.8500000000001</v>
      </c>
      <c r="J66" s="37">
        <v>1672.0000000000002</v>
      </c>
      <c r="K66" s="28">
        <v>1649.7</v>
      </c>
      <c r="L66" s="28">
        <v>1620.05</v>
      </c>
      <c r="M66" s="28">
        <v>2.3310900000000001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653.95000000000005</v>
      </c>
      <c r="D67" s="37">
        <v>656.11666666666667</v>
      </c>
      <c r="E67" s="37">
        <v>647.2833333333333</v>
      </c>
      <c r="F67" s="37">
        <v>640.61666666666667</v>
      </c>
      <c r="G67" s="37">
        <v>631.7833333333333</v>
      </c>
      <c r="H67" s="37">
        <v>662.7833333333333</v>
      </c>
      <c r="I67" s="37">
        <v>671.61666666666656</v>
      </c>
      <c r="J67" s="37">
        <v>678.2833333333333</v>
      </c>
      <c r="K67" s="28">
        <v>664.95</v>
      </c>
      <c r="L67" s="28">
        <v>649.45000000000005</v>
      </c>
      <c r="M67" s="28">
        <v>14.45913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962.15</v>
      </c>
      <c r="D68" s="37">
        <v>958</v>
      </c>
      <c r="E68" s="37">
        <v>949.05</v>
      </c>
      <c r="F68" s="37">
        <v>935.94999999999993</v>
      </c>
      <c r="G68" s="37">
        <v>926.99999999999989</v>
      </c>
      <c r="H68" s="37">
        <v>971.1</v>
      </c>
      <c r="I68" s="37">
        <v>980.05000000000007</v>
      </c>
      <c r="J68" s="37">
        <v>993.15000000000009</v>
      </c>
      <c r="K68" s="28">
        <v>966.95</v>
      </c>
      <c r="L68" s="28">
        <v>944.9</v>
      </c>
      <c r="M68" s="28">
        <v>6.0517099999999999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362.35</v>
      </c>
      <c r="D69" s="37">
        <v>361.5</v>
      </c>
      <c r="E69" s="37">
        <v>357.05</v>
      </c>
      <c r="F69" s="37">
        <v>351.75</v>
      </c>
      <c r="G69" s="37">
        <v>347.3</v>
      </c>
      <c r="H69" s="37">
        <v>366.8</v>
      </c>
      <c r="I69" s="37">
        <v>371.25000000000006</v>
      </c>
      <c r="J69" s="37">
        <v>376.55</v>
      </c>
      <c r="K69" s="28">
        <v>365.95</v>
      </c>
      <c r="L69" s="28">
        <v>356.2</v>
      </c>
      <c r="M69" s="28">
        <v>11.452019999999999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1026.25</v>
      </c>
      <c r="D70" s="37">
        <v>1022.0500000000001</v>
      </c>
      <c r="E70" s="37">
        <v>1010.2</v>
      </c>
      <c r="F70" s="37">
        <v>994.15</v>
      </c>
      <c r="G70" s="37">
        <v>982.3</v>
      </c>
      <c r="H70" s="37">
        <v>1038.1000000000001</v>
      </c>
      <c r="I70" s="37">
        <v>1049.9500000000003</v>
      </c>
      <c r="J70" s="37">
        <v>1066.0000000000002</v>
      </c>
      <c r="K70" s="28">
        <v>1033.9000000000001</v>
      </c>
      <c r="L70" s="28">
        <v>1006</v>
      </c>
      <c r="M70" s="28">
        <v>3.7291699999999999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337</v>
      </c>
      <c r="D71" s="37">
        <v>339.81666666666666</v>
      </c>
      <c r="E71" s="37">
        <v>330.7833333333333</v>
      </c>
      <c r="F71" s="37">
        <v>324.56666666666666</v>
      </c>
      <c r="G71" s="37">
        <v>315.5333333333333</v>
      </c>
      <c r="H71" s="37">
        <v>346.0333333333333</v>
      </c>
      <c r="I71" s="37">
        <v>355.06666666666672</v>
      </c>
      <c r="J71" s="37">
        <v>361.2833333333333</v>
      </c>
      <c r="K71" s="28">
        <v>348.85</v>
      </c>
      <c r="L71" s="28">
        <v>333.6</v>
      </c>
      <c r="M71" s="28">
        <v>55.510170000000002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517.54999999999995</v>
      </c>
      <c r="D72" s="37">
        <v>519.98333333333323</v>
      </c>
      <c r="E72" s="37">
        <v>512.96666666666647</v>
      </c>
      <c r="F72" s="37">
        <v>508.38333333333321</v>
      </c>
      <c r="G72" s="37">
        <v>501.36666666666645</v>
      </c>
      <c r="H72" s="37">
        <v>524.56666666666649</v>
      </c>
      <c r="I72" s="37">
        <v>531.58333333333314</v>
      </c>
      <c r="J72" s="37">
        <v>536.16666666666652</v>
      </c>
      <c r="K72" s="28">
        <v>527</v>
      </c>
      <c r="L72" s="28">
        <v>515.4</v>
      </c>
      <c r="M72" s="28">
        <v>15.96876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1362.4</v>
      </c>
      <c r="D73" s="37">
        <v>1372.7333333333333</v>
      </c>
      <c r="E73" s="37">
        <v>1335.4666666666667</v>
      </c>
      <c r="F73" s="37">
        <v>1308.5333333333333</v>
      </c>
      <c r="G73" s="37">
        <v>1271.2666666666667</v>
      </c>
      <c r="H73" s="37">
        <v>1399.6666666666667</v>
      </c>
      <c r="I73" s="37">
        <v>1436.9333333333336</v>
      </c>
      <c r="J73" s="37">
        <v>1463.8666666666668</v>
      </c>
      <c r="K73" s="28">
        <v>1410</v>
      </c>
      <c r="L73" s="28">
        <v>1345.8</v>
      </c>
      <c r="M73" s="28">
        <v>1.9327700000000001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2012.8</v>
      </c>
      <c r="D74" s="37">
        <v>2010.5666666666666</v>
      </c>
      <c r="E74" s="37">
        <v>1988.0333333333333</v>
      </c>
      <c r="F74" s="37">
        <v>1963.2666666666667</v>
      </c>
      <c r="G74" s="37">
        <v>1940.7333333333333</v>
      </c>
      <c r="H74" s="37">
        <v>2035.3333333333333</v>
      </c>
      <c r="I74" s="37">
        <v>2057.8666666666668</v>
      </c>
      <c r="J74" s="37">
        <v>2082.6333333333332</v>
      </c>
      <c r="K74" s="28">
        <v>2033.1</v>
      </c>
      <c r="L74" s="28">
        <v>1985.8</v>
      </c>
      <c r="M74" s="28">
        <v>4.35832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47.75</v>
      </c>
      <c r="D75" s="37">
        <v>48.699999999999996</v>
      </c>
      <c r="E75" s="37">
        <v>46.649999999999991</v>
      </c>
      <c r="F75" s="37">
        <v>45.55</v>
      </c>
      <c r="G75" s="37">
        <v>43.499999999999993</v>
      </c>
      <c r="H75" s="37">
        <v>49.79999999999999</v>
      </c>
      <c r="I75" s="37">
        <v>51.849999999999987</v>
      </c>
      <c r="J75" s="37">
        <v>52.949999999999989</v>
      </c>
      <c r="K75" s="28">
        <v>50.75</v>
      </c>
      <c r="L75" s="28">
        <v>47.6</v>
      </c>
      <c r="M75" s="28">
        <v>25.902529999999999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3555.15</v>
      </c>
      <c r="D76" s="37">
        <v>3576.1333333333332</v>
      </c>
      <c r="E76" s="37">
        <v>3515.0166666666664</v>
      </c>
      <c r="F76" s="37">
        <v>3474.8833333333332</v>
      </c>
      <c r="G76" s="37">
        <v>3413.7666666666664</v>
      </c>
      <c r="H76" s="37">
        <v>3616.2666666666664</v>
      </c>
      <c r="I76" s="37">
        <v>3677.3833333333332</v>
      </c>
      <c r="J76" s="37">
        <v>3717.5166666666664</v>
      </c>
      <c r="K76" s="28">
        <v>3637.25</v>
      </c>
      <c r="L76" s="28">
        <v>3536</v>
      </c>
      <c r="M76" s="28">
        <v>5.0286299999999997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3892.3</v>
      </c>
      <c r="D77" s="37">
        <v>3894.4333333333338</v>
      </c>
      <c r="E77" s="37">
        <v>3844.4666666666676</v>
      </c>
      <c r="F77" s="37">
        <v>3796.6333333333337</v>
      </c>
      <c r="G77" s="37">
        <v>3746.6666666666674</v>
      </c>
      <c r="H77" s="37">
        <v>3942.2666666666678</v>
      </c>
      <c r="I77" s="37">
        <v>3992.233333333334</v>
      </c>
      <c r="J77" s="37">
        <v>4040.066666666668</v>
      </c>
      <c r="K77" s="28">
        <v>3944.4</v>
      </c>
      <c r="L77" s="28">
        <v>3846.6</v>
      </c>
      <c r="M77" s="28">
        <v>3.1276700000000002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2134.5500000000002</v>
      </c>
      <c r="D78" s="37">
        <v>2119.5166666666669</v>
      </c>
      <c r="E78" s="37">
        <v>2090.0333333333338</v>
      </c>
      <c r="F78" s="37">
        <v>2045.5166666666669</v>
      </c>
      <c r="G78" s="37">
        <v>2016.0333333333338</v>
      </c>
      <c r="H78" s="37">
        <v>2164.0333333333338</v>
      </c>
      <c r="I78" s="37">
        <v>2193.5166666666664</v>
      </c>
      <c r="J78" s="37">
        <v>2238.0333333333338</v>
      </c>
      <c r="K78" s="28">
        <v>2149</v>
      </c>
      <c r="L78" s="28">
        <v>2075</v>
      </c>
      <c r="M78" s="28">
        <v>3.3465400000000001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4319</v>
      </c>
      <c r="D79" s="37">
        <v>4327.25</v>
      </c>
      <c r="E79" s="37">
        <v>4292.8500000000004</v>
      </c>
      <c r="F79" s="37">
        <v>4266.7000000000007</v>
      </c>
      <c r="G79" s="37">
        <v>4232.3000000000011</v>
      </c>
      <c r="H79" s="37">
        <v>4353.3999999999996</v>
      </c>
      <c r="I79" s="37">
        <v>4387.7999999999993</v>
      </c>
      <c r="J79" s="37">
        <v>4413.9499999999989</v>
      </c>
      <c r="K79" s="28">
        <v>4361.6499999999996</v>
      </c>
      <c r="L79" s="28">
        <v>4301.1000000000004</v>
      </c>
      <c r="M79" s="28">
        <v>3.5450599999999999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2771.7</v>
      </c>
      <c r="D80" s="37">
        <v>2780.5666666666671</v>
      </c>
      <c r="E80" s="37">
        <v>2743.1333333333341</v>
      </c>
      <c r="F80" s="37">
        <v>2714.5666666666671</v>
      </c>
      <c r="G80" s="37">
        <v>2677.1333333333341</v>
      </c>
      <c r="H80" s="37">
        <v>2809.1333333333341</v>
      </c>
      <c r="I80" s="37">
        <v>2846.5666666666675</v>
      </c>
      <c r="J80" s="37">
        <v>2875.1333333333341</v>
      </c>
      <c r="K80" s="28">
        <v>2818</v>
      </c>
      <c r="L80" s="28">
        <v>2752</v>
      </c>
      <c r="M80" s="28">
        <v>3.5892400000000002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419</v>
      </c>
      <c r="D81" s="37">
        <v>418.93333333333339</v>
      </c>
      <c r="E81" s="37">
        <v>413.9166666666668</v>
      </c>
      <c r="F81" s="37">
        <v>408.83333333333343</v>
      </c>
      <c r="G81" s="37">
        <v>403.81666666666683</v>
      </c>
      <c r="H81" s="37">
        <v>424.01666666666677</v>
      </c>
      <c r="I81" s="37">
        <v>429.03333333333342</v>
      </c>
      <c r="J81" s="37">
        <v>434.11666666666673</v>
      </c>
      <c r="K81" s="28">
        <v>423.95</v>
      </c>
      <c r="L81" s="28">
        <v>413.85</v>
      </c>
      <c r="M81" s="28">
        <v>1.4833000000000001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1295.2</v>
      </c>
      <c r="D82" s="37">
        <v>1306.3999999999999</v>
      </c>
      <c r="E82" s="37">
        <v>1276.7999999999997</v>
      </c>
      <c r="F82" s="37">
        <v>1258.3999999999999</v>
      </c>
      <c r="G82" s="37">
        <v>1228.7999999999997</v>
      </c>
      <c r="H82" s="37">
        <v>1324.7999999999997</v>
      </c>
      <c r="I82" s="37">
        <v>1354.3999999999996</v>
      </c>
      <c r="J82" s="37">
        <v>1372.7999999999997</v>
      </c>
      <c r="K82" s="28">
        <v>1336</v>
      </c>
      <c r="L82" s="28">
        <v>1288</v>
      </c>
      <c r="M82" s="28">
        <v>0.56594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1595</v>
      </c>
      <c r="D83" s="37">
        <v>1610.4166666666667</v>
      </c>
      <c r="E83" s="37">
        <v>1574.5833333333335</v>
      </c>
      <c r="F83" s="37">
        <v>1554.1666666666667</v>
      </c>
      <c r="G83" s="37">
        <v>1518.3333333333335</v>
      </c>
      <c r="H83" s="37">
        <v>1630.8333333333335</v>
      </c>
      <c r="I83" s="37">
        <v>1666.666666666667</v>
      </c>
      <c r="J83" s="37">
        <v>1687.0833333333335</v>
      </c>
      <c r="K83" s="28">
        <v>1646.25</v>
      </c>
      <c r="L83" s="28">
        <v>1590</v>
      </c>
      <c r="M83" s="28">
        <v>4.0183999999999997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147.15</v>
      </c>
      <c r="D84" s="37">
        <v>147.20000000000002</v>
      </c>
      <c r="E84" s="37">
        <v>146.20000000000005</v>
      </c>
      <c r="F84" s="37">
        <v>145.25000000000003</v>
      </c>
      <c r="G84" s="37">
        <v>144.25000000000006</v>
      </c>
      <c r="H84" s="37">
        <v>148.15000000000003</v>
      </c>
      <c r="I84" s="37">
        <v>149.14999999999998</v>
      </c>
      <c r="J84" s="37">
        <v>150.10000000000002</v>
      </c>
      <c r="K84" s="28">
        <v>148.19999999999999</v>
      </c>
      <c r="L84" s="28">
        <v>146.25</v>
      </c>
      <c r="M84" s="28">
        <v>9.2698999999999998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89.3</v>
      </c>
      <c r="D85" s="37">
        <v>89.2</v>
      </c>
      <c r="E85" s="37">
        <v>88.4</v>
      </c>
      <c r="F85" s="37">
        <v>87.5</v>
      </c>
      <c r="G85" s="37">
        <v>86.7</v>
      </c>
      <c r="H85" s="37">
        <v>90.100000000000009</v>
      </c>
      <c r="I85" s="37">
        <v>90.899999999999991</v>
      </c>
      <c r="J85" s="37">
        <v>91.800000000000011</v>
      </c>
      <c r="K85" s="28">
        <v>90</v>
      </c>
      <c r="L85" s="28">
        <v>88.3</v>
      </c>
      <c r="M85" s="28">
        <v>63.774470000000001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243.7</v>
      </c>
      <c r="D86" s="37">
        <v>242.91666666666666</v>
      </c>
      <c r="E86" s="37">
        <v>239.7833333333333</v>
      </c>
      <c r="F86" s="37">
        <v>235.86666666666665</v>
      </c>
      <c r="G86" s="37">
        <v>232.73333333333329</v>
      </c>
      <c r="H86" s="37">
        <v>246.83333333333331</v>
      </c>
      <c r="I86" s="37">
        <v>249.9666666666667</v>
      </c>
      <c r="J86" s="37">
        <v>253.88333333333333</v>
      </c>
      <c r="K86" s="28">
        <v>246.05</v>
      </c>
      <c r="L86" s="28">
        <v>239</v>
      </c>
      <c r="M86" s="28">
        <v>8.9301300000000001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149</v>
      </c>
      <c r="D87" s="37">
        <v>148.53333333333333</v>
      </c>
      <c r="E87" s="37">
        <v>147.46666666666667</v>
      </c>
      <c r="F87" s="37">
        <v>145.93333333333334</v>
      </c>
      <c r="G87" s="37">
        <v>144.86666666666667</v>
      </c>
      <c r="H87" s="37">
        <v>150.06666666666666</v>
      </c>
      <c r="I87" s="37">
        <v>151.13333333333333</v>
      </c>
      <c r="J87" s="37">
        <v>152.66666666666666</v>
      </c>
      <c r="K87" s="28">
        <v>149.6</v>
      </c>
      <c r="L87" s="28">
        <v>147</v>
      </c>
      <c r="M87" s="28">
        <v>112.7791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38.6</v>
      </c>
      <c r="D88" s="37">
        <v>38.483333333333327</v>
      </c>
      <c r="E88" s="37">
        <v>38.216666666666654</v>
      </c>
      <c r="F88" s="37">
        <v>37.833333333333329</v>
      </c>
      <c r="G88" s="37">
        <v>37.566666666666656</v>
      </c>
      <c r="H88" s="37">
        <v>38.866666666666653</v>
      </c>
      <c r="I88" s="37">
        <v>39.133333333333319</v>
      </c>
      <c r="J88" s="37">
        <v>39.516666666666652</v>
      </c>
      <c r="K88" s="28">
        <v>38.75</v>
      </c>
      <c r="L88" s="28">
        <v>38.1</v>
      </c>
      <c r="M88" s="28">
        <v>69.642809999999997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2800.8</v>
      </c>
      <c r="D89" s="37">
        <v>2826.2166666666667</v>
      </c>
      <c r="E89" s="37">
        <v>2759.5833333333335</v>
      </c>
      <c r="F89" s="37">
        <v>2718.3666666666668</v>
      </c>
      <c r="G89" s="37">
        <v>2651.7333333333336</v>
      </c>
      <c r="H89" s="37">
        <v>2867.4333333333334</v>
      </c>
      <c r="I89" s="37">
        <v>2934.0666666666666</v>
      </c>
      <c r="J89" s="37">
        <v>2975.2833333333333</v>
      </c>
      <c r="K89" s="28">
        <v>2892.85</v>
      </c>
      <c r="L89" s="28">
        <v>2785</v>
      </c>
      <c r="M89" s="28">
        <v>2.1140300000000001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388.9</v>
      </c>
      <c r="D90" s="37">
        <v>391.05</v>
      </c>
      <c r="E90" s="37">
        <v>384.1</v>
      </c>
      <c r="F90" s="37">
        <v>379.3</v>
      </c>
      <c r="G90" s="37">
        <v>372.35</v>
      </c>
      <c r="H90" s="37">
        <v>395.85</v>
      </c>
      <c r="I90" s="37">
        <v>402.79999999999995</v>
      </c>
      <c r="J90" s="37">
        <v>407.6</v>
      </c>
      <c r="K90" s="28">
        <v>398</v>
      </c>
      <c r="L90" s="28">
        <v>386.25</v>
      </c>
      <c r="M90" s="28">
        <v>8.9138300000000008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765.8</v>
      </c>
      <c r="D91" s="37">
        <v>768.75</v>
      </c>
      <c r="E91" s="37">
        <v>757.5</v>
      </c>
      <c r="F91" s="37">
        <v>749.2</v>
      </c>
      <c r="G91" s="37">
        <v>737.95</v>
      </c>
      <c r="H91" s="37">
        <v>777.05</v>
      </c>
      <c r="I91" s="37">
        <v>788.3</v>
      </c>
      <c r="J91" s="37">
        <v>796.59999999999991</v>
      </c>
      <c r="K91" s="28">
        <v>780</v>
      </c>
      <c r="L91" s="28">
        <v>760.45</v>
      </c>
      <c r="M91" s="28">
        <v>12.003679999999999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474.25</v>
      </c>
      <c r="D92" s="37">
        <v>476.11666666666662</v>
      </c>
      <c r="E92" s="37">
        <v>470.13333333333321</v>
      </c>
      <c r="F92" s="37">
        <v>466.01666666666659</v>
      </c>
      <c r="G92" s="37">
        <v>460.03333333333319</v>
      </c>
      <c r="H92" s="37">
        <v>480.23333333333323</v>
      </c>
      <c r="I92" s="37">
        <v>486.2166666666667</v>
      </c>
      <c r="J92" s="37">
        <v>490.33333333333326</v>
      </c>
      <c r="K92" s="28">
        <v>482.1</v>
      </c>
      <c r="L92" s="28">
        <v>472</v>
      </c>
      <c r="M92" s="28">
        <v>0.59160000000000001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1367.65</v>
      </c>
      <c r="D93" s="37">
        <v>1376.5166666666667</v>
      </c>
      <c r="E93" s="37">
        <v>1349.9333333333334</v>
      </c>
      <c r="F93" s="37">
        <v>1332.2166666666667</v>
      </c>
      <c r="G93" s="37">
        <v>1305.6333333333334</v>
      </c>
      <c r="H93" s="37">
        <v>1394.2333333333333</v>
      </c>
      <c r="I93" s="37">
        <v>1420.8166666666668</v>
      </c>
      <c r="J93" s="37">
        <v>1438.5333333333333</v>
      </c>
      <c r="K93" s="28">
        <v>1403.1</v>
      </c>
      <c r="L93" s="28">
        <v>1358.8</v>
      </c>
      <c r="M93" s="28">
        <v>9.1964299999999994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1436.55</v>
      </c>
      <c r="D94" s="37">
        <v>1433.05</v>
      </c>
      <c r="E94" s="37">
        <v>1416.1</v>
      </c>
      <c r="F94" s="37">
        <v>1395.6499999999999</v>
      </c>
      <c r="G94" s="37">
        <v>1378.6999999999998</v>
      </c>
      <c r="H94" s="37">
        <v>1453.5</v>
      </c>
      <c r="I94" s="37">
        <v>1470.4500000000003</v>
      </c>
      <c r="J94" s="37">
        <v>1490.9</v>
      </c>
      <c r="K94" s="28">
        <v>1450</v>
      </c>
      <c r="L94" s="28">
        <v>1412.6</v>
      </c>
      <c r="M94" s="28">
        <v>8.6769700000000007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561.4</v>
      </c>
      <c r="D95" s="37">
        <v>562.63333333333333</v>
      </c>
      <c r="E95" s="37">
        <v>557.26666666666665</v>
      </c>
      <c r="F95" s="37">
        <v>553.13333333333333</v>
      </c>
      <c r="G95" s="37">
        <v>547.76666666666665</v>
      </c>
      <c r="H95" s="37">
        <v>566.76666666666665</v>
      </c>
      <c r="I95" s="37">
        <v>572.13333333333321</v>
      </c>
      <c r="J95" s="37">
        <v>576.26666666666665</v>
      </c>
      <c r="K95" s="28">
        <v>568</v>
      </c>
      <c r="L95" s="28">
        <v>558.5</v>
      </c>
      <c r="M95" s="28">
        <v>7.0591499999999998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253.55</v>
      </c>
      <c r="D96" s="37">
        <v>253.96666666666667</v>
      </c>
      <c r="E96" s="37">
        <v>251.03333333333336</v>
      </c>
      <c r="F96" s="37">
        <v>248.51666666666668</v>
      </c>
      <c r="G96" s="37">
        <v>245.58333333333337</v>
      </c>
      <c r="H96" s="37">
        <v>256.48333333333335</v>
      </c>
      <c r="I96" s="37">
        <v>259.41666666666669</v>
      </c>
      <c r="J96" s="37">
        <v>261.93333333333334</v>
      </c>
      <c r="K96" s="28">
        <v>256.89999999999998</v>
      </c>
      <c r="L96" s="28">
        <v>251.45</v>
      </c>
      <c r="M96" s="28">
        <v>5.7706200000000001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1017.9</v>
      </c>
      <c r="D97" s="37">
        <v>1024.9666666666665</v>
      </c>
      <c r="E97" s="37">
        <v>1004.4833333333329</v>
      </c>
      <c r="F97" s="37">
        <v>991.06666666666638</v>
      </c>
      <c r="G97" s="37">
        <v>970.5833333333328</v>
      </c>
      <c r="H97" s="37">
        <v>1038.383333333333</v>
      </c>
      <c r="I97" s="37">
        <v>1058.8666666666666</v>
      </c>
      <c r="J97" s="37">
        <v>1072.2833333333331</v>
      </c>
      <c r="K97" s="28">
        <v>1045.45</v>
      </c>
      <c r="L97" s="28">
        <v>1011.55</v>
      </c>
      <c r="M97" s="28">
        <v>25.54081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1854.25</v>
      </c>
      <c r="D98" s="37">
        <v>1859.3</v>
      </c>
      <c r="E98" s="37">
        <v>1829.9499999999998</v>
      </c>
      <c r="F98" s="37">
        <v>1805.6499999999999</v>
      </c>
      <c r="G98" s="37">
        <v>1776.2999999999997</v>
      </c>
      <c r="H98" s="37">
        <v>1883.6</v>
      </c>
      <c r="I98" s="37">
        <v>1912.9499999999998</v>
      </c>
      <c r="J98" s="37">
        <v>1937.25</v>
      </c>
      <c r="K98" s="28">
        <v>1888.65</v>
      </c>
      <c r="L98" s="28">
        <v>1835</v>
      </c>
      <c r="M98" s="28">
        <v>6.75732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1394.85</v>
      </c>
      <c r="D99" s="37">
        <v>1391.4833333333336</v>
      </c>
      <c r="E99" s="37">
        <v>1382.5166666666671</v>
      </c>
      <c r="F99" s="37">
        <v>1370.1833333333336</v>
      </c>
      <c r="G99" s="37">
        <v>1361.2166666666672</v>
      </c>
      <c r="H99" s="37">
        <v>1403.8166666666671</v>
      </c>
      <c r="I99" s="37">
        <v>1412.7833333333333</v>
      </c>
      <c r="J99" s="37">
        <v>1425.116666666667</v>
      </c>
      <c r="K99" s="28">
        <v>1400.45</v>
      </c>
      <c r="L99" s="28">
        <v>1379.15</v>
      </c>
      <c r="M99" s="28">
        <v>60.459479999999999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607.15</v>
      </c>
      <c r="D100" s="37">
        <v>604.26666666666677</v>
      </c>
      <c r="E100" s="37">
        <v>599.53333333333353</v>
      </c>
      <c r="F100" s="37">
        <v>591.91666666666674</v>
      </c>
      <c r="G100" s="37">
        <v>587.18333333333351</v>
      </c>
      <c r="H100" s="37">
        <v>611.88333333333355</v>
      </c>
      <c r="I100" s="37">
        <v>616.6166666666669</v>
      </c>
      <c r="J100" s="37">
        <v>624.23333333333358</v>
      </c>
      <c r="K100" s="28">
        <v>609</v>
      </c>
      <c r="L100" s="28">
        <v>596.65</v>
      </c>
      <c r="M100" s="28">
        <v>48.932250000000003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1191.1500000000001</v>
      </c>
      <c r="D101" s="37">
        <v>1194.8833333333334</v>
      </c>
      <c r="E101" s="37">
        <v>1178.8666666666668</v>
      </c>
      <c r="F101" s="37">
        <v>1166.5833333333333</v>
      </c>
      <c r="G101" s="37">
        <v>1150.5666666666666</v>
      </c>
      <c r="H101" s="37">
        <v>1207.166666666667</v>
      </c>
      <c r="I101" s="37">
        <v>1223.1833333333338</v>
      </c>
      <c r="J101" s="37">
        <v>1235.4666666666672</v>
      </c>
      <c r="K101" s="28">
        <v>1210.9000000000001</v>
      </c>
      <c r="L101" s="28">
        <v>1182.5999999999999</v>
      </c>
      <c r="M101" s="28">
        <v>10.27857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2757.6</v>
      </c>
      <c r="D102" s="37">
        <v>2763</v>
      </c>
      <c r="E102" s="37">
        <v>2726.1</v>
      </c>
      <c r="F102" s="37">
        <v>2694.6</v>
      </c>
      <c r="G102" s="37">
        <v>2657.7</v>
      </c>
      <c r="H102" s="37">
        <v>2794.5</v>
      </c>
      <c r="I102" s="37">
        <v>2831.3999999999996</v>
      </c>
      <c r="J102" s="37">
        <v>2862.9</v>
      </c>
      <c r="K102" s="28">
        <v>2799.9</v>
      </c>
      <c r="L102" s="28">
        <v>2731.5</v>
      </c>
      <c r="M102" s="28">
        <v>4.3080699999999998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410.65</v>
      </c>
      <c r="D103" s="37">
        <v>412.95</v>
      </c>
      <c r="E103" s="37">
        <v>403.9</v>
      </c>
      <c r="F103" s="37">
        <v>397.15</v>
      </c>
      <c r="G103" s="37">
        <v>388.09999999999997</v>
      </c>
      <c r="H103" s="37">
        <v>419.7</v>
      </c>
      <c r="I103" s="37">
        <v>428.75000000000006</v>
      </c>
      <c r="J103" s="37">
        <v>435.5</v>
      </c>
      <c r="K103" s="28">
        <v>422</v>
      </c>
      <c r="L103" s="28">
        <v>406.2</v>
      </c>
      <c r="M103" s="28">
        <v>125.51513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1893.35</v>
      </c>
      <c r="D104" s="37">
        <v>1887.3500000000001</v>
      </c>
      <c r="E104" s="37">
        <v>1846.0000000000002</v>
      </c>
      <c r="F104" s="37">
        <v>1798.65</v>
      </c>
      <c r="G104" s="37">
        <v>1757.3000000000002</v>
      </c>
      <c r="H104" s="37">
        <v>1934.7000000000003</v>
      </c>
      <c r="I104" s="37">
        <v>1976.0500000000002</v>
      </c>
      <c r="J104" s="37">
        <v>2023.4000000000003</v>
      </c>
      <c r="K104" s="28">
        <v>1928.7</v>
      </c>
      <c r="L104" s="28">
        <v>1840</v>
      </c>
      <c r="M104" s="28">
        <v>20.499780000000001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103.8</v>
      </c>
      <c r="D105" s="37">
        <v>104.51666666666667</v>
      </c>
      <c r="E105" s="37">
        <v>102.33333333333333</v>
      </c>
      <c r="F105" s="37">
        <v>100.86666666666666</v>
      </c>
      <c r="G105" s="37">
        <v>98.683333333333323</v>
      </c>
      <c r="H105" s="37">
        <v>105.98333333333333</v>
      </c>
      <c r="I105" s="37">
        <v>108.16666666666667</v>
      </c>
      <c r="J105" s="37">
        <v>109.63333333333334</v>
      </c>
      <c r="K105" s="28">
        <v>106.7</v>
      </c>
      <c r="L105" s="28">
        <v>103.05</v>
      </c>
      <c r="M105" s="28">
        <v>32.497570000000003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229.55</v>
      </c>
      <c r="D106" s="37">
        <v>231.20000000000002</v>
      </c>
      <c r="E106" s="37">
        <v>226.60000000000002</v>
      </c>
      <c r="F106" s="37">
        <v>223.65</v>
      </c>
      <c r="G106" s="37">
        <v>219.05</v>
      </c>
      <c r="H106" s="37">
        <v>234.15000000000003</v>
      </c>
      <c r="I106" s="37">
        <v>238.75</v>
      </c>
      <c r="J106" s="37">
        <v>241.70000000000005</v>
      </c>
      <c r="K106" s="28">
        <v>235.8</v>
      </c>
      <c r="L106" s="28">
        <v>228.25</v>
      </c>
      <c r="M106" s="28">
        <v>61.57685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2308.4499999999998</v>
      </c>
      <c r="D107" s="37">
        <v>2341.4166666666665</v>
      </c>
      <c r="E107" s="37">
        <v>2269.0333333333328</v>
      </c>
      <c r="F107" s="37">
        <v>2229.6166666666663</v>
      </c>
      <c r="G107" s="37">
        <v>2157.2333333333327</v>
      </c>
      <c r="H107" s="37">
        <v>2380.833333333333</v>
      </c>
      <c r="I107" s="37">
        <v>2453.2166666666672</v>
      </c>
      <c r="J107" s="37">
        <v>2492.6333333333332</v>
      </c>
      <c r="K107" s="28">
        <v>2413.8000000000002</v>
      </c>
      <c r="L107" s="28">
        <v>2302</v>
      </c>
      <c r="M107" s="28">
        <v>21.975989999999999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310</v>
      </c>
      <c r="D108" s="37">
        <v>308.23333333333335</v>
      </c>
      <c r="E108" s="37">
        <v>304.81666666666672</v>
      </c>
      <c r="F108" s="37">
        <v>299.63333333333338</v>
      </c>
      <c r="G108" s="37">
        <v>296.21666666666675</v>
      </c>
      <c r="H108" s="37">
        <v>313.41666666666669</v>
      </c>
      <c r="I108" s="37">
        <v>316.83333333333331</v>
      </c>
      <c r="J108" s="37">
        <v>322.01666666666665</v>
      </c>
      <c r="K108" s="28">
        <v>311.64999999999998</v>
      </c>
      <c r="L108" s="28">
        <v>303.05</v>
      </c>
      <c r="M108" s="28">
        <v>7.0830099999999998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2329.9</v>
      </c>
      <c r="D109" s="37">
        <v>2319.2999999999997</v>
      </c>
      <c r="E109" s="37">
        <v>2302.9499999999994</v>
      </c>
      <c r="F109" s="37">
        <v>2275.9999999999995</v>
      </c>
      <c r="G109" s="37">
        <v>2259.6499999999992</v>
      </c>
      <c r="H109" s="37">
        <v>2346.2499999999995</v>
      </c>
      <c r="I109" s="37">
        <v>2362.6</v>
      </c>
      <c r="J109" s="37">
        <v>2389.5499999999997</v>
      </c>
      <c r="K109" s="28">
        <v>2335.65</v>
      </c>
      <c r="L109" s="28">
        <v>2292.35</v>
      </c>
      <c r="M109" s="28">
        <v>29.825690000000002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752.65</v>
      </c>
      <c r="D110" s="37">
        <v>750.81666666666661</v>
      </c>
      <c r="E110" s="37">
        <v>746.03333333333319</v>
      </c>
      <c r="F110" s="37">
        <v>739.41666666666663</v>
      </c>
      <c r="G110" s="37">
        <v>734.63333333333321</v>
      </c>
      <c r="H110" s="37">
        <v>757.43333333333317</v>
      </c>
      <c r="I110" s="37">
        <v>762.21666666666647</v>
      </c>
      <c r="J110" s="37">
        <v>768.83333333333314</v>
      </c>
      <c r="K110" s="28">
        <v>755.6</v>
      </c>
      <c r="L110" s="28">
        <v>744.2</v>
      </c>
      <c r="M110" s="28">
        <v>101.02092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1252.6500000000001</v>
      </c>
      <c r="D111" s="37">
        <v>1254.5333333333335</v>
      </c>
      <c r="E111" s="37">
        <v>1241.116666666667</v>
      </c>
      <c r="F111" s="37">
        <v>1229.5833333333335</v>
      </c>
      <c r="G111" s="37">
        <v>1216.166666666667</v>
      </c>
      <c r="H111" s="37">
        <v>1266.0666666666671</v>
      </c>
      <c r="I111" s="37">
        <v>1279.4833333333336</v>
      </c>
      <c r="J111" s="37">
        <v>1291.0166666666671</v>
      </c>
      <c r="K111" s="28">
        <v>1267.95</v>
      </c>
      <c r="L111" s="28">
        <v>1243</v>
      </c>
      <c r="M111" s="28">
        <v>4.6998899999999999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547.9</v>
      </c>
      <c r="D112" s="37">
        <v>540.48333333333323</v>
      </c>
      <c r="E112" s="37">
        <v>529.01666666666642</v>
      </c>
      <c r="F112" s="37">
        <v>510.13333333333321</v>
      </c>
      <c r="G112" s="37">
        <v>498.6666666666664</v>
      </c>
      <c r="H112" s="37">
        <v>559.36666666666645</v>
      </c>
      <c r="I112" s="37">
        <v>570.83333333333337</v>
      </c>
      <c r="J112" s="37">
        <v>589.71666666666647</v>
      </c>
      <c r="K112" s="28">
        <v>551.95000000000005</v>
      </c>
      <c r="L112" s="28">
        <v>521.6</v>
      </c>
      <c r="M112" s="28">
        <v>35.686399999999999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440.7</v>
      </c>
      <c r="D113" s="37">
        <v>440.06666666666661</v>
      </c>
      <c r="E113" s="37">
        <v>431.53333333333319</v>
      </c>
      <c r="F113" s="37">
        <v>422.36666666666656</v>
      </c>
      <c r="G113" s="37">
        <v>413.83333333333314</v>
      </c>
      <c r="H113" s="37">
        <v>449.23333333333323</v>
      </c>
      <c r="I113" s="37">
        <v>457.76666666666665</v>
      </c>
      <c r="J113" s="37">
        <v>466.93333333333328</v>
      </c>
      <c r="K113" s="28">
        <v>448.6</v>
      </c>
      <c r="L113" s="28">
        <v>430.9</v>
      </c>
      <c r="M113" s="28">
        <v>4.4137899999999997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36.15</v>
      </c>
      <c r="D114" s="37">
        <v>36.166666666666664</v>
      </c>
      <c r="E114" s="37">
        <v>35.833333333333329</v>
      </c>
      <c r="F114" s="37">
        <v>35.516666666666666</v>
      </c>
      <c r="G114" s="37">
        <v>35.18333333333333</v>
      </c>
      <c r="H114" s="37">
        <v>36.483333333333327</v>
      </c>
      <c r="I114" s="37">
        <v>36.816666666666656</v>
      </c>
      <c r="J114" s="37">
        <v>37.133333333333326</v>
      </c>
      <c r="K114" s="28">
        <v>36.5</v>
      </c>
      <c r="L114" s="28">
        <v>35.85</v>
      </c>
      <c r="M114" s="28">
        <v>129.58317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271.85000000000002</v>
      </c>
      <c r="D115" s="37">
        <v>272.05</v>
      </c>
      <c r="E115" s="37">
        <v>270</v>
      </c>
      <c r="F115" s="37">
        <v>268.14999999999998</v>
      </c>
      <c r="G115" s="37">
        <v>266.09999999999997</v>
      </c>
      <c r="H115" s="37">
        <v>273.90000000000003</v>
      </c>
      <c r="I115" s="37">
        <v>275.9500000000001</v>
      </c>
      <c r="J115" s="37">
        <v>277.80000000000007</v>
      </c>
      <c r="K115" s="28">
        <v>274.10000000000002</v>
      </c>
      <c r="L115" s="28">
        <v>270.2</v>
      </c>
      <c r="M115" s="28">
        <v>146.99791999999999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4569.25</v>
      </c>
      <c r="D116" s="37">
        <v>4599.75</v>
      </c>
      <c r="E116" s="37">
        <v>4474.5</v>
      </c>
      <c r="F116" s="37">
        <v>4379.75</v>
      </c>
      <c r="G116" s="37">
        <v>4254.5</v>
      </c>
      <c r="H116" s="37">
        <v>4694.5</v>
      </c>
      <c r="I116" s="37">
        <v>4819.75</v>
      </c>
      <c r="J116" s="37">
        <v>4914.5</v>
      </c>
      <c r="K116" s="28">
        <v>4725</v>
      </c>
      <c r="L116" s="28">
        <v>4505</v>
      </c>
      <c r="M116" s="28">
        <v>1.6116200000000001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169.9</v>
      </c>
      <c r="D117" s="37">
        <v>169.54999999999998</v>
      </c>
      <c r="E117" s="37">
        <v>167.59999999999997</v>
      </c>
      <c r="F117" s="37">
        <v>165.29999999999998</v>
      </c>
      <c r="G117" s="37">
        <v>163.34999999999997</v>
      </c>
      <c r="H117" s="37">
        <v>171.84999999999997</v>
      </c>
      <c r="I117" s="37">
        <v>173.79999999999995</v>
      </c>
      <c r="J117" s="37">
        <v>176.09999999999997</v>
      </c>
      <c r="K117" s="28">
        <v>171.5</v>
      </c>
      <c r="L117" s="28">
        <v>167.25</v>
      </c>
      <c r="M117" s="28">
        <v>12.86529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236.6</v>
      </c>
      <c r="D118" s="37">
        <v>236.43333333333331</v>
      </c>
      <c r="E118" s="37">
        <v>234.16666666666663</v>
      </c>
      <c r="F118" s="37">
        <v>231.73333333333332</v>
      </c>
      <c r="G118" s="37">
        <v>229.46666666666664</v>
      </c>
      <c r="H118" s="37">
        <v>238.86666666666662</v>
      </c>
      <c r="I118" s="37">
        <v>241.13333333333333</v>
      </c>
      <c r="J118" s="37">
        <v>243.56666666666661</v>
      </c>
      <c r="K118" s="28">
        <v>238.7</v>
      </c>
      <c r="L118" s="28">
        <v>234</v>
      </c>
      <c r="M118" s="28">
        <v>33.09666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118.2</v>
      </c>
      <c r="D119" s="37">
        <v>118</v>
      </c>
      <c r="E119" s="37">
        <v>116.95</v>
      </c>
      <c r="F119" s="37">
        <v>115.7</v>
      </c>
      <c r="G119" s="37">
        <v>114.65</v>
      </c>
      <c r="H119" s="37">
        <v>119.25</v>
      </c>
      <c r="I119" s="37">
        <v>120.30000000000001</v>
      </c>
      <c r="J119" s="37">
        <v>121.55</v>
      </c>
      <c r="K119" s="28">
        <v>119.05</v>
      </c>
      <c r="L119" s="28">
        <v>116.75</v>
      </c>
      <c r="M119" s="28">
        <v>111.24014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687.8</v>
      </c>
      <c r="D120" s="37">
        <v>690.56666666666661</v>
      </c>
      <c r="E120" s="37">
        <v>682.28333333333319</v>
      </c>
      <c r="F120" s="37">
        <v>676.76666666666654</v>
      </c>
      <c r="G120" s="37">
        <v>668.48333333333312</v>
      </c>
      <c r="H120" s="37">
        <v>696.08333333333326</v>
      </c>
      <c r="I120" s="37">
        <v>704.36666666666656</v>
      </c>
      <c r="J120" s="37">
        <v>709.88333333333333</v>
      </c>
      <c r="K120" s="28">
        <v>698.85</v>
      </c>
      <c r="L120" s="28">
        <v>685.05</v>
      </c>
      <c r="M120" s="28">
        <v>20.161850000000001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21.25</v>
      </c>
      <c r="D121" s="37">
        <v>21.266666666666666</v>
      </c>
      <c r="E121" s="37">
        <v>21.18333333333333</v>
      </c>
      <c r="F121" s="37">
        <v>21.116666666666664</v>
      </c>
      <c r="G121" s="37">
        <v>21.033333333333328</v>
      </c>
      <c r="H121" s="37">
        <v>21.333333333333332</v>
      </c>
      <c r="I121" s="37">
        <v>21.416666666666668</v>
      </c>
      <c r="J121" s="37">
        <v>21.483333333333334</v>
      </c>
      <c r="K121" s="28">
        <v>21.35</v>
      </c>
      <c r="L121" s="28">
        <v>21.2</v>
      </c>
      <c r="M121" s="28">
        <v>46.18347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372.45</v>
      </c>
      <c r="D122" s="37">
        <v>375.36666666666662</v>
      </c>
      <c r="E122" s="37">
        <v>368.28333333333325</v>
      </c>
      <c r="F122" s="37">
        <v>364.11666666666662</v>
      </c>
      <c r="G122" s="37">
        <v>357.03333333333325</v>
      </c>
      <c r="H122" s="37">
        <v>379.53333333333325</v>
      </c>
      <c r="I122" s="37">
        <v>386.61666666666662</v>
      </c>
      <c r="J122" s="37">
        <v>390.78333333333325</v>
      </c>
      <c r="K122" s="28">
        <v>382.45</v>
      </c>
      <c r="L122" s="28">
        <v>371.2</v>
      </c>
      <c r="M122" s="28">
        <v>10.422230000000001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201.2</v>
      </c>
      <c r="D123" s="37">
        <v>202.33333333333334</v>
      </c>
      <c r="E123" s="37">
        <v>198.86666666666667</v>
      </c>
      <c r="F123" s="37">
        <v>196.53333333333333</v>
      </c>
      <c r="G123" s="37">
        <v>193.06666666666666</v>
      </c>
      <c r="H123" s="37">
        <v>204.66666666666669</v>
      </c>
      <c r="I123" s="37">
        <v>208.13333333333333</v>
      </c>
      <c r="J123" s="37">
        <v>210.4666666666667</v>
      </c>
      <c r="K123" s="28">
        <v>205.8</v>
      </c>
      <c r="L123" s="28">
        <v>200</v>
      </c>
      <c r="M123" s="28">
        <v>18.043410000000002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928.35</v>
      </c>
      <c r="D124" s="37">
        <v>928.4666666666667</v>
      </c>
      <c r="E124" s="37">
        <v>918.58333333333337</v>
      </c>
      <c r="F124" s="37">
        <v>908.81666666666672</v>
      </c>
      <c r="G124" s="37">
        <v>898.93333333333339</v>
      </c>
      <c r="H124" s="37">
        <v>938.23333333333335</v>
      </c>
      <c r="I124" s="37">
        <v>948.11666666666656</v>
      </c>
      <c r="J124" s="37">
        <v>957.88333333333333</v>
      </c>
      <c r="K124" s="28">
        <v>938.35</v>
      </c>
      <c r="L124" s="28">
        <v>918.7</v>
      </c>
      <c r="M124" s="28">
        <v>11.448639999999999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4080.3</v>
      </c>
      <c r="D125" s="37">
        <v>4111.8</v>
      </c>
      <c r="E125" s="37">
        <v>3998.6000000000004</v>
      </c>
      <c r="F125" s="37">
        <v>3916.9</v>
      </c>
      <c r="G125" s="37">
        <v>3803.7000000000003</v>
      </c>
      <c r="H125" s="37">
        <v>4193.5</v>
      </c>
      <c r="I125" s="37">
        <v>4306.6999999999989</v>
      </c>
      <c r="J125" s="37">
        <v>4388.4000000000005</v>
      </c>
      <c r="K125" s="28">
        <v>4225</v>
      </c>
      <c r="L125" s="28">
        <v>4030.1</v>
      </c>
      <c r="M125" s="28">
        <v>7.8143000000000002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1478.55</v>
      </c>
      <c r="D126" s="37">
        <v>1488.4666666666665</v>
      </c>
      <c r="E126" s="37">
        <v>1462.1833333333329</v>
      </c>
      <c r="F126" s="37">
        <v>1445.8166666666664</v>
      </c>
      <c r="G126" s="37">
        <v>1419.5333333333328</v>
      </c>
      <c r="H126" s="37">
        <v>1504.833333333333</v>
      </c>
      <c r="I126" s="37">
        <v>1531.1166666666663</v>
      </c>
      <c r="J126" s="37">
        <v>1547.4833333333331</v>
      </c>
      <c r="K126" s="28">
        <v>1514.75</v>
      </c>
      <c r="L126" s="28">
        <v>1472.1</v>
      </c>
      <c r="M126" s="28">
        <v>87.385080000000002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1825.55</v>
      </c>
      <c r="D127" s="37">
        <v>1840.55</v>
      </c>
      <c r="E127" s="37">
        <v>1801.1</v>
      </c>
      <c r="F127" s="37">
        <v>1776.6499999999999</v>
      </c>
      <c r="G127" s="37">
        <v>1737.1999999999998</v>
      </c>
      <c r="H127" s="37">
        <v>1865</v>
      </c>
      <c r="I127" s="37">
        <v>1904.4500000000003</v>
      </c>
      <c r="J127" s="37">
        <v>1928.9</v>
      </c>
      <c r="K127" s="28">
        <v>1880</v>
      </c>
      <c r="L127" s="28">
        <v>1816.1</v>
      </c>
      <c r="M127" s="28">
        <v>5.5860900000000004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889.25</v>
      </c>
      <c r="D128" s="37">
        <v>890.7166666666667</v>
      </c>
      <c r="E128" s="37">
        <v>874.03333333333342</v>
      </c>
      <c r="F128" s="37">
        <v>858.81666666666672</v>
      </c>
      <c r="G128" s="37">
        <v>842.13333333333344</v>
      </c>
      <c r="H128" s="37">
        <v>905.93333333333339</v>
      </c>
      <c r="I128" s="37">
        <v>922.61666666666679</v>
      </c>
      <c r="J128" s="37">
        <v>937.83333333333337</v>
      </c>
      <c r="K128" s="28">
        <v>907.4</v>
      </c>
      <c r="L128" s="28">
        <v>875.5</v>
      </c>
      <c r="M128" s="28">
        <v>6.1260899999999996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264.60000000000002</v>
      </c>
      <c r="D129" s="37">
        <v>268.61666666666667</v>
      </c>
      <c r="E129" s="37">
        <v>258.63333333333333</v>
      </c>
      <c r="F129" s="37">
        <v>252.66666666666663</v>
      </c>
      <c r="G129" s="37">
        <v>242.68333333333328</v>
      </c>
      <c r="H129" s="37">
        <v>274.58333333333337</v>
      </c>
      <c r="I129" s="37">
        <v>284.56666666666672</v>
      </c>
      <c r="J129" s="37">
        <v>290.53333333333342</v>
      </c>
      <c r="K129" s="28">
        <v>278.60000000000002</v>
      </c>
      <c r="L129" s="28">
        <v>262.64999999999998</v>
      </c>
      <c r="M129" s="28">
        <v>9.3317499999999995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569.5</v>
      </c>
      <c r="D130" s="37">
        <v>563.68333333333328</v>
      </c>
      <c r="E130" s="37">
        <v>555.01666666666654</v>
      </c>
      <c r="F130" s="37">
        <v>540.5333333333333</v>
      </c>
      <c r="G130" s="37">
        <v>531.86666666666656</v>
      </c>
      <c r="H130" s="37">
        <v>578.16666666666652</v>
      </c>
      <c r="I130" s="37">
        <v>586.83333333333326</v>
      </c>
      <c r="J130" s="37">
        <v>601.31666666666649</v>
      </c>
      <c r="K130" s="28">
        <v>572.35</v>
      </c>
      <c r="L130" s="28">
        <v>549.20000000000005</v>
      </c>
      <c r="M130" s="28">
        <v>84.955470000000005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376.2</v>
      </c>
      <c r="D131" s="37">
        <v>378.71666666666664</v>
      </c>
      <c r="E131" s="37">
        <v>371.0333333333333</v>
      </c>
      <c r="F131" s="37">
        <v>365.86666666666667</v>
      </c>
      <c r="G131" s="37">
        <v>358.18333333333334</v>
      </c>
      <c r="H131" s="37">
        <v>383.88333333333327</v>
      </c>
      <c r="I131" s="37">
        <v>391.56666666666655</v>
      </c>
      <c r="J131" s="37">
        <v>396.73333333333323</v>
      </c>
      <c r="K131" s="28">
        <v>386.4</v>
      </c>
      <c r="L131" s="28">
        <v>373.55</v>
      </c>
      <c r="M131" s="28">
        <v>102.35469999999999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556</v>
      </c>
      <c r="D132" s="37">
        <v>556.98333333333323</v>
      </c>
      <c r="E132" s="37">
        <v>549.41666666666652</v>
      </c>
      <c r="F132" s="37">
        <v>542.83333333333326</v>
      </c>
      <c r="G132" s="37">
        <v>535.26666666666654</v>
      </c>
      <c r="H132" s="37">
        <v>563.56666666666649</v>
      </c>
      <c r="I132" s="37">
        <v>571.13333333333333</v>
      </c>
      <c r="J132" s="37">
        <v>577.71666666666647</v>
      </c>
      <c r="K132" s="28">
        <v>564.54999999999995</v>
      </c>
      <c r="L132" s="28">
        <v>550.4</v>
      </c>
      <c r="M132" s="28">
        <v>34.542960000000001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1865.1</v>
      </c>
      <c r="D133" s="37">
        <v>1858.1499999999999</v>
      </c>
      <c r="E133" s="37">
        <v>1842.2999999999997</v>
      </c>
      <c r="F133" s="37">
        <v>1819.4999999999998</v>
      </c>
      <c r="G133" s="37">
        <v>1803.6499999999996</v>
      </c>
      <c r="H133" s="37">
        <v>1880.9499999999998</v>
      </c>
      <c r="I133" s="37">
        <v>1896.7999999999997</v>
      </c>
      <c r="J133" s="37">
        <v>1919.6</v>
      </c>
      <c r="K133" s="28">
        <v>1874</v>
      </c>
      <c r="L133" s="28">
        <v>1835.35</v>
      </c>
      <c r="M133" s="28">
        <v>23.826450000000001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75.849999999999994</v>
      </c>
      <c r="D134" s="37">
        <v>75.849999999999994</v>
      </c>
      <c r="E134" s="37">
        <v>75.099999999999994</v>
      </c>
      <c r="F134" s="37">
        <v>74.349999999999994</v>
      </c>
      <c r="G134" s="37">
        <v>73.599999999999994</v>
      </c>
      <c r="H134" s="37">
        <v>76.599999999999994</v>
      </c>
      <c r="I134" s="37">
        <v>77.349999999999994</v>
      </c>
      <c r="J134" s="37">
        <v>78.099999999999994</v>
      </c>
      <c r="K134" s="28">
        <v>76.599999999999994</v>
      </c>
      <c r="L134" s="28">
        <v>75.099999999999994</v>
      </c>
      <c r="M134" s="28">
        <v>35.298850000000002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3489.2</v>
      </c>
      <c r="D135" s="37">
        <v>3495.25</v>
      </c>
      <c r="E135" s="37">
        <v>3445.5</v>
      </c>
      <c r="F135" s="37">
        <v>3401.8</v>
      </c>
      <c r="G135" s="37">
        <v>3352.05</v>
      </c>
      <c r="H135" s="37">
        <v>3538.95</v>
      </c>
      <c r="I135" s="37">
        <v>3588.7</v>
      </c>
      <c r="J135" s="37">
        <v>3632.3999999999996</v>
      </c>
      <c r="K135" s="28">
        <v>3545</v>
      </c>
      <c r="L135" s="28">
        <v>3451.55</v>
      </c>
      <c r="M135" s="28">
        <v>2.8049300000000001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376.2</v>
      </c>
      <c r="D136" s="37">
        <v>376.95</v>
      </c>
      <c r="E136" s="37">
        <v>372.29999999999995</v>
      </c>
      <c r="F136" s="37">
        <v>368.4</v>
      </c>
      <c r="G136" s="37">
        <v>363.74999999999994</v>
      </c>
      <c r="H136" s="37">
        <v>380.84999999999997</v>
      </c>
      <c r="I136" s="37">
        <v>385.49999999999994</v>
      </c>
      <c r="J136" s="37">
        <v>389.4</v>
      </c>
      <c r="K136" s="28">
        <v>381.6</v>
      </c>
      <c r="L136" s="28">
        <v>373.05</v>
      </c>
      <c r="M136" s="28">
        <v>12.810790000000001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4203.3</v>
      </c>
      <c r="D137" s="37">
        <v>4226.9333333333334</v>
      </c>
      <c r="E137" s="37">
        <v>4156.3666666666668</v>
      </c>
      <c r="F137" s="37">
        <v>4109.4333333333334</v>
      </c>
      <c r="G137" s="37">
        <v>4038.8666666666668</v>
      </c>
      <c r="H137" s="37">
        <v>4273.8666666666668</v>
      </c>
      <c r="I137" s="37">
        <v>4344.4333333333343</v>
      </c>
      <c r="J137" s="37">
        <v>4391.3666666666668</v>
      </c>
      <c r="K137" s="28">
        <v>4297.5</v>
      </c>
      <c r="L137" s="28">
        <v>4180</v>
      </c>
      <c r="M137" s="28">
        <v>5.4029800000000003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1648</v>
      </c>
      <c r="D138" s="37">
        <v>1649.1499999999999</v>
      </c>
      <c r="E138" s="37">
        <v>1637.2999999999997</v>
      </c>
      <c r="F138" s="37">
        <v>1626.6</v>
      </c>
      <c r="G138" s="37">
        <v>1614.7499999999998</v>
      </c>
      <c r="H138" s="37">
        <v>1659.8499999999997</v>
      </c>
      <c r="I138" s="37">
        <v>1671.6999999999996</v>
      </c>
      <c r="J138" s="37">
        <v>1682.3999999999996</v>
      </c>
      <c r="K138" s="28">
        <v>1661</v>
      </c>
      <c r="L138" s="28">
        <v>1638.45</v>
      </c>
      <c r="M138" s="28">
        <v>14.254659999999999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560.25</v>
      </c>
      <c r="D139" s="37">
        <v>563.80000000000007</v>
      </c>
      <c r="E139" s="37">
        <v>555.15000000000009</v>
      </c>
      <c r="F139" s="37">
        <v>550.05000000000007</v>
      </c>
      <c r="G139" s="37">
        <v>541.40000000000009</v>
      </c>
      <c r="H139" s="37">
        <v>568.90000000000009</v>
      </c>
      <c r="I139" s="37">
        <v>577.54999999999995</v>
      </c>
      <c r="J139" s="37">
        <v>582.65000000000009</v>
      </c>
      <c r="K139" s="28">
        <v>572.45000000000005</v>
      </c>
      <c r="L139" s="28">
        <v>558.70000000000005</v>
      </c>
      <c r="M139" s="28">
        <v>4.6987399999999999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607.95000000000005</v>
      </c>
      <c r="D140" s="37">
        <v>612.08333333333337</v>
      </c>
      <c r="E140" s="37">
        <v>600.11666666666679</v>
      </c>
      <c r="F140" s="37">
        <v>592.28333333333342</v>
      </c>
      <c r="G140" s="37">
        <v>580.31666666666683</v>
      </c>
      <c r="H140" s="37">
        <v>619.91666666666674</v>
      </c>
      <c r="I140" s="37">
        <v>631.88333333333321</v>
      </c>
      <c r="J140" s="37">
        <v>639.7166666666667</v>
      </c>
      <c r="K140" s="28">
        <v>624.04999999999995</v>
      </c>
      <c r="L140" s="28">
        <v>604.25</v>
      </c>
      <c r="M140" s="28">
        <v>16.866620000000001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76331.5</v>
      </c>
      <c r="D141" s="37">
        <v>76633.833333333328</v>
      </c>
      <c r="E141" s="37">
        <v>75697.666666666657</v>
      </c>
      <c r="F141" s="37">
        <v>75063.833333333328</v>
      </c>
      <c r="G141" s="37">
        <v>74127.666666666657</v>
      </c>
      <c r="H141" s="37">
        <v>77267.666666666657</v>
      </c>
      <c r="I141" s="37">
        <v>78203.833333333314</v>
      </c>
      <c r="J141" s="37">
        <v>78837.666666666657</v>
      </c>
      <c r="K141" s="28">
        <v>77570</v>
      </c>
      <c r="L141" s="28">
        <v>76000</v>
      </c>
      <c r="M141" s="28">
        <v>7.3219999999999993E-2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764.1</v>
      </c>
      <c r="D142" s="37">
        <v>761.69999999999993</v>
      </c>
      <c r="E142" s="37">
        <v>757.39999999999986</v>
      </c>
      <c r="F142" s="37">
        <v>750.69999999999993</v>
      </c>
      <c r="G142" s="37">
        <v>746.39999999999986</v>
      </c>
      <c r="H142" s="37">
        <v>768.39999999999986</v>
      </c>
      <c r="I142" s="37">
        <v>772.69999999999982</v>
      </c>
      <c r="J142" s="37">
        <v>779.39999999999986</v>
      </c>
      <c r="K142" s="28">
        <v>766</v>
      </c>
      <c r="L142" s="28">
        <v>755</v>
      </c>
      <c r="M142" s="28">
        <v>1.57351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180.6</v>
      </c>
      <c r="D143" s="37">
        <v>179.98333333333332</v>
      </c>
      <c r="E143" s="37">
        <v>178.51666666666665</v>
      </c>
      <c r="F143" s="37">
        <v>176.43333333333334</v>
      </c>
      <c r="G143" s="37">
        <v>174.96666666666667</v>
      </c>
      <c r="H143" s="37">
        <v>182.06666666666663</v>
      </c>
      <c r="I143" s="37">
        <v>183.53333333333327</v>
      </c>
      <c r="J143" s="37">
        <v>185.61666666666662</v>
      </c>
      <c r="K143" s="28">
        <v>181.45</v>
      </c>
      <c r="L143" s="28">
        <v>177.9</v>
      </c>
      <c r="M143" s="28">
        <v>12.69327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1047.3499999999999</v>
      </c>
      <c r="D144" s="37">
        <v>1039.8</v>
      </c>
      <c r="E144" s="37">
        <v>1022.3499999999999</v>
      </c>
      <c r="F144" s="37">
        <v>997.34999999999991</v>
      </c>
      <c r="G144" s="37">
        <v>979.89999999999986</v>
      </c>
      <c r="H144" s="37">
        <v>1064.8</v>
      </c>
      <c r="I144" s="37">
        <v>1082.2500000000002</v>
      </c>
      <c r="J144" s="37">
        <v>1107.25</v>
      </c>
      <c r="K144" s="28">
        <v>1057.25</v>
      </c>
      <c r="L144" s="28">
        <v>1014.8</v>
      </c>
      <c r="M144" s="28">
        <v>78.897450000000006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93.55</v>
      </c>
      <c r="D145" s="37">
        <v>94.366666666666674</v>
      </c>
      <c r="E145" s="37">
        <v>92.183333333333351</v>
      </c>
      <c r="F145" s="37">
        <v>90.816666666666677</v>
      </c>
      <c r="G145" s="37">
        <v>88.633333333333354</v>
      </c>
      <c r="H145" s="37">
        <v>95.733333333333348</v>
      </c>
      <c r="I145" s="37">
        <v>97.916666666666686</v>
      </c>
      <c r="J145" s="37">
        <v>99.283333333333346</v>
      </c>
      <c r="K145" s="28">
        <v>96.55</v>
      </c>
      <c r="L145" s="28">
        <v>93</v>
      </c>
      <c r="M145" s="28">
        <v>57.153060000000004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520.25</v>
      </c>
      <c r="D146" s="37">
        <v>525.6</v>
      </c>
      <c r="E146" s="37">
        <v>512.65000000000009</v>
      </c>
      <c r="F146" s="37">
        <v>505.05000000000007</v>
      </c>
      <c r="G146" s="37">
        <v>492.10000000000014</v>
      </c>
      <c r="H146" s="37">
        <v>533.20000000000005</v>
      </c>
      <c r="I146" s="37">
        <v>546.15000000000009</v>
      </c>
      <c r="J146" s="37">
        <v>553.75</v>
      </c>
      <c r="K146" s="28">
        <v>538.54999999999995</v>
      </c>
      <c r="L146" s="28">
        <v>518</v>
      </c>
      <c r="M146" s="28">
        <v>16.231580000000001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7939.4</v>
      </c>
      <c r="D147" s="37">
        <v>7962.8</v>
      </c>
      <c r="E147" s="37">
        <v>7856.7000000000007</v>
      </c>
      <c r="F147" s="37">
        <v>7774.0000000000009</v>
      </c>
      <c r="G147" s="37">
        <v>7667.9000000000015</v>
      </c>
      <c r="H147" s="37">
        <v>8045.5</v>
      </c>
      <c r="I147" s="37">
        <v>8151.6</v>
      </c>
      <c r="J147" s="37">
        <v>8234.2999999999993</v>
      </c>
      <c r="K147" s="28">
        <v>8068.9</v>
      </c>
      <c r="L147" s="28">
        <v>7880.1</v>
      </c>
      <c r="M147" s="28">
        <v>5.22004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807.05</v>
      </c>
      <c r="D148" s="37">
        <v>807.88333333333333</v>
      </c>
      <c r="E148" s="37">
        <v>790.76666666666665</v>
      </c>
      <c r="F148" s="37">
        <v>774.48333333333335</v>
      </c>
      <c r="G148" s="37">
        <v>757.36666666666667</v>
      </c>
      <c r="H148" s="37">
        <v>824.16666666666663</v>
      </c>
      <c r="I148" s="37">
        <v>841.28333333333319</v>
      </c>
      <c r="J148" s="37">
        <v>857.56666666666661</v>
      </c>
      <c r="K148" s="28">
        <v>825</v>
      </c>
      <c r="L148" s="28">
        <v>791.6</v>
      </c>
      <c r="M148" s="28">
        <v>11.70675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3003.55</v>
      </c>
      <c r="D149" s="37">
        <v>3018.8666666666668</v>
      </c>
      <c r="E149" s="37">
        <v>2971.7333333333336</v>
      </c>
      <c r="F149" s="37">
        <v>2939.916666666667</v>
      </c>
      <c r="G149" s="37">
        <v>2892.7833333333338</v>
      </c>
      <c r="H149" s="37">
        <v>3050.6833333333334</v>
      </c>
      <c r="I149" s="37">
        <v>3097.8166666666666</v>
      </c>
      <c r="J149" s="37">
        <v>3129.6333333333332</v>
      </c>
      <c r="K149" s="28">
        <v>3066</v>
      </c>
      <c r="L149" s="28">
        <v>2987.05</v>
      </c>
      <c r="M149" s="28">
        <v>5.1177000000000001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2529.4499999999998</v>
      </c>
      <c r="D150" s="37">
        <v>2555.1666666666665</v>
      </c>
      <c r="E150" s="37">
        <v>2494.333333333333</v>
      </c>
      <c r="F150" s="37">
        <v>2459.2166666666667</v>
      </c>
      <c r="G150" s="37">
        <v>2398.3833333333332</v>
      </c>
      <c r="H150" s="37">
        <v>2590.2833333333328</v>
      </c>
      <c r="I150" s="37">
        <v>2651.1166666666659</v>
      </c>
      <c r="J150" s="37">
        <v>2686.2333333333327</v>
      </c>
      <c r="K150" s="28">
        <v>2616</v>
      </c>
      <c r="L150" s="28">
        <v>2520.0500000000002</v>
      </c>
      <c r="M150" s="28">
        <v>3.2162799999999998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1111.95</v>
      </c>
      <c r="D151" s="37">
        <v>1122.8333333333333</v>
      </c>
      <c r="E151" s="37">
        <v>1094.6666666666665</v>
      </c>
      <c r="F151" s="37">
        <v>1077.3833333333332</v>
      </c>
      <c r="G151" s="37">
        <v>1049.2166666666665</v>
      </c>
      <c r="H151" s="37">
        <v>1140.1166666666666</v>
      </c>
      <c r="I151" s="37">
        <v>1168.2833333333331</v>
      </c>
      <c r="J151" s="37">
        <v>1185.5666666666666</v>
      </c>
      <c r="K151" s="28">
        <v>1151</v>
      </c>
      <c r="L151" s="28">
        <v>1105.55</v>
      </c>
      <c r="M151" s="28">
        <v>4.9961399999999996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710.8</v>
      </c>
      <c r="D152" s="37">
        <v>708.93333333333339</v>
      </c>
      <c r="E152" s="37">
        <v>688.36666666666679</v>
      </c>
      <c r="F152" s="37">
        <v>665.93333333333339</v>
      </c>
      <c r="G152" s="37">
        <v>645.36666666666679</v>
      </c>
      <c r="H152" s="37">
        <v>731.36666666666679</v>
      </c>
      <c r="I152" s="37">
        <v>751.93333333333339</v>
      </c>
      <c r="J152" s="37">
        <v>774.36666666666679</v>
      </c>
      <c r="K152" s="28">
        <v>729.5</v>
      </c>
      <c r="L152" s="28">
        <v>686.5</v>
      </c>
      <c r="M152" s="28">
        <v>10.15212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126.45</v>
      </c>
      <c r="D153" s="37">
        <v>126.38333333333333</v>
      </c>
      <c r="E153" s="37">
        <v>125.16666666666666</v>
      </c>
      <c r="F153" s="37">
        <v>123.88333333333333</v>
      </c>
      <c r="G153" s="37">
        <v>122.66666666666666</v>
      </c>
      <c r="H153" s="37">
        <v>127.66666666666666</v>
      </c>
      <c r="I153" s="37">
        <v>128.88333333333333</v>
      </c>
      <c r="J153" s="37">
        <v>130.16666666666666</v>
      </c>
      <c r="K153" s="28">
        <v>127.6</v>
      </c>
      <c r="L153" s="28">
        <v>125.1</v>
      </c>
      <c r="M153" s="28">
        <v>70.199119999999994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156.80000000000001</v>
      </c>
      <c r="D154" s="37">
        <v>157.75</v>
      </c>
      <c r="E154" s="37">
        <v>155.30000000000001</v>
      </c>
      <c r="F154" s="37">
        <v>153.80000000000001</v>
      </c>
      <c r="G154" s="37">
        <v>151.35000000000002</v>
      </c>
      <c r="H154" s="37">
        <v>159.25</v>
      </c>
      <c r="I154" s="37">
        <v>161.69999999999999</v>
      </c>
      <c r="J154" s="37">
        <v>163.19999999999999</v>
      </c>
      <c r="K154" s="28">
        <v>160.19999999999999</v>
      </c>
      <c r="L154" s="28">
        <v>156.25</v>
      </c>
      <c r="M154" s="28">
        <v>160.84988000000001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92.35</v>
      </c>
      <c r="D155" s="37">
        <v>93.116666666666674</v>
      </c>
      <c r="E155" s="37">
        <v>90.883333333333354</v>
      </c>
      <c r="F155" s="37">
        <v>89.416666666666686</v>
      </c>
      <c r="G155" s="37">
        <v>87.183333333333366</v>
      </c>
      <c r="H155" s="37">
        <v>94.583333333333343</v>
      </c>
      <c r="I155" s="37">
        <v>96.816666666666663</v>
      </c>
      <c r="J155" s="37">
        <v>98.283333333333331</v>
      </c>
      <c r="K155" s="28">
        <v>95.35</v>
      </c>
      <c r="L155" s="28">
        <v>91.65</v>
      </c>
      <c r="M155" s="28">
        <v>195.45841999999999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3883.9</v>
      </c>
      <c r="D156" s="37">
        <v>3892.4166666666665</v>
      </c>
      <c r="E156" s="37">
        <v>3827.9833333333331</v>
      </c>
      <c r="F156" s="37">
        <v>3772.0666666666666</v>
      </c>
      <c r="G156" s="37">
        <v>3707.6333333333332</v>
      </c>
      <c r="H156" s="37">
        <v>3948.333333333333</v>
      </c>
      <c r="I156" s="37">
        <v>4012.7666666666664</v>
      </c>
      <c r="J156" s="37">
        <v>4068.6833333333329</v>
      </c>
      <c r="K156" s="28">
        <v>3956.85</v>
      </c>
      <c r="L156" s="28">
        <v>3836.5</v>
      </c>
      <c r="M156" s="28">
        <v>1.1480699999999999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17241.55</v>
      </c>
      <c r="D157" s="37">
        <v>17423.366666666665</v>
      </c>
      <c r="E157" s="37">
        <v>16998.283333333329</v>
      </c>
      <c r="F157" s="37">
        <v>16755.016666666663</v>
      </c>
      <c r="G157" s="37">
        <v>16329.933333333327</v>
      </c>
      <c r="H157" s="37">
        <v>17666.633333333331</v>
      </c>
      <c r="I157" s="37">
        <v>18091.716666666667</v>
      </c>
      <c r="J157" s="37">
        <v>18334.983333333334</v>
      </c>
      <c r="K157" s="28">
        <v>17848.45</v>
      </c>
      <c r="L157" s="28">
        <v>17180.099999999999</v>
      </c>
      <c r="M157" s="28">
        <v>0.58247000000000004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282.75</v>
      </c>
      <c r="D158" s="37">
        <v>284.11666666666667</v>
      </c>
      <c r="E158" s="37">
        <v>280.03333333333336</v>
      </c>
      <c r="F158" s="37">
        <v>277.31666666666666</v>
      </c>
      <c r="G158" s="37">
        <v>273.23333333333335</v>
      </c>
      <c r="H158" s="37">
        <v>286.83333333333337</v>
      </c>
      <c r="I158" s="37">
        <v>290.91666666666663</v>
      </c>
      <c r="J158" s="37">
        <v>293.63333333333338</v>
      </c>
      <c r="K158" s="28">
        <v>288.2</v>
      </c>
      <c r="L158" s="28">
        <v>281.39999999999998</v>
      </c>
      <c r="M158" s="28">
        <v>2.3128299999999999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795.45</v>
      </c>
      <c r="D159" s="37">
        <v>801.55000000000007</v>
      </c>
      <c r="E159" s="37">
        <v>776.30000000000018</v>
      </c>
      <c r="F159" s="37">
        <v>757.15000000000009</v>
      </c>
      <c r="G159" s="37">
        <v>731.9000000000002</v>
      </c>
      <c r="H159" s="37">
        <v>820.70000000000016</v>
      </c>
      <c r="I159" s="37">
        <v>845.94999999999993</v>
      </c>
      <c r="J159" s="37">
        <v>865.10000000000014</v>
      </c>
      <c r="K159" s="28">
        <v>826.8</v>
      </c>
      <c r="L159" s="28">
        <v>782.4</v>
      </c>
      <c r="M159" s="28">
        <v>14.092280000000001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149.75</v>
      </c>
      <c r="D160" s="37">
        <v>150.46666666666667</v>
      </c>
      <c r="E160" s="37">
        <v>148.03333333333333</v>
      </c>
      <c r="F160" s="37">
        <v>146.31666666666666</v>
      </c>
      <c r="G160" s="37">
        <v>143.88333333333333</v>
      </c>
      <c r="H160" s="37">
        <v>152.18333333333334</v>
      </c>
      <c r="I160" s="37">
        <v>154.61666666666667</v>
      </c>
      <c r="J160" s="37">
        <v>156.33333333333334</v>
      </c>
      <c r="K160" s="28">
        <v>152.9</v>
      </c>
      <c r="L160" s="28">
        <v>148.75</v>
      </c>
      <c r="M160" s="28">
        <v>227.80094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244.85</v>
      </c>
      <c r="D161" s="37">
        <v>245.03333333333333</v>
      </c>
      <c r="E161" s="37">
        <v>239.06666666666666</v>
      </c>
      <c r="F161" s="37">
        <v>233.28333333333333</v>
      </c>
      <c r="G161" s="37">
        <v>227.31666666666666</v>
      </c>
      <c r="H161" s="37">
        <v>250.81666666666666</v>
      </c>
      <c r="I161" s="37">
        <v>256.7833333333333</v>
      </c>
      <c r="J161" s="37">
        <v>262.56666666666666</v>
      </c>
      <c r="K161" s="28">
        <v>251</v>
      </c>
      <c r="L161" s="28">
        <v>239.25</v>
      </c>
      <c r="M161" s="28">
        <v>35.189419999999998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2732.3</v>
      </c>
      <c r="D162" s="37">
        <v>2740.9166666666665</v>
      </c>
      <c r="E162" s="37">
        <v>2693.833333333333</v>
      </c>
      <c r="F162" s="37">
        <v>2655.3666666666663</v>
      </c>
      <c r="G162" s="37">
        <v>2608.2833333333328</v>
      </c>
      <c r="H162" s="37">
        <v>2779.3833333333332</v>
      </c>
      <c r="I162" s="37">
        <v>2826.4666666666662</v>
      </c>
      <c r="J162" s="37">
        <v>2864.9333333333334</v>
      </c>
      <c r="K162" s="28">
        <v>2788</v>
      </c>
      <c r="L162" s="28">
        <v>2702.45</v>
      </c>
      <c r="M162" s="28">
        <v>1.14636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44194.3</v>
      </c>
      <c r="D163" s="37">
        <v>44670.816666666673</v>
      </c>
      <c r="E163" s="37">
        <v>43342.683333333349</v>
      </c>
      <c r="F163" s="37">
        <v>42491.066666666673</v>
      </c>
      <c r="G163" s="37">
        <v>41162.933333333349</v>
      </c>
      <c r="H163" s="37">
        <v>45522.433333333349</v>
      </c>
      <c r="I163" s="37">
        <v>46850.566666666666</v>
      </c>
      <c r="J163" s="37">
        <v>47702.183333333349</v>
      </c>
      <c r="K163" s="28">
        <v>45998.95</v>
      </c>
      <c r="L163" s="28">
        <v>43819.199999999997</v>
      </c>
      <c r="M163" s="28">
        <v>0.29060000000000002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223.35</v>
      </c>
      <c r="D164" s="37">
        <v>225.7166666666667</v>
      </c>
      <c r="E164" s="37">
        <v>219.43333333333339</v>
      </c>
      <c r="F164" s="37">
        <v>215.51666666666671</v>
      </c>
      <c r="G164" s="37">
        <v>209.23333333333341</v>
      </c>
      <c r="H164" s="37">
        <v>229.63333333333338</v>
      </c>
      <c r="I164" s="37">
        <v>235.91666666666669</v>
      </c>
      <c r="J164" s="37">
        <v>239.83333333333337</v>
      </c>
      <c r="K164" s="28">
        <v>232</v>
      </c>
      <c r="L164" s="28">
        <v>221.8</v>
      </c>
      <c r="M164" s="28">
        <v>32.870950000000001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4287.95</v>
      </c>
      <c r="D165" s="37">
        <v>4301.3</v>
      </c>
      <c r="E165" s="37">
        <v>4257.6500000000005</v>
      </c>
      <c r="F165" s="37">
        <v>4227.3500000000004</v>
      </c>
      <c r="G165" s="37">
        <v>4183.7000000000007</v>
      </c>
      <c r="H165" s="37">
        <v>4331.6000000000004</v>
      </c>
      <c r="I165" s="37">
        <v>4375.25</v>
      </c>
      <c r="J165" s="37">
        <v>4405.55</v>
      </c>
      <c r="K165" s="28">
        <v>4344.95</v>
      </c>
      <c r="L165" s="28">
        <v>4271</v>
      </c>
      <c r="M165" s="28">
        <v>4.3439999999999999E-2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2205.1999999999998</v>
      </c>
      <c r="D166" s="37">
        <v>2229.8833333333332</v>
      </c>
      <c r="E166" s="37">
        <v>2168.9166666666665</v>
      </c>
      <c r="F166" s="37">
        <v>2132.6333333333332</v>
      </c>
      <c r="G166" s="37">
        <v>2071.6666666666665</v>
      </c>
      <c r="H166" s="37">
        <v>2266.1666666666665</v>
      </c>
      <c r="I166" s="37">
        <v>2327.1333333333337</v>
      </c>
      <c r="J166" s="37">
        <v>2363.4166666666665</v>
      </c>
      <c r="K166" s="28">
        <v>2290.85</v>
      </c>
      <c r="L166" s="28">
        <v>2193.6</v>
      </c>
      <c r="M166" s="28">
        <v>4.5155599999999998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1837.65</v>
      </c>
      <c r="D167" s="37">
        <v>1851.4833333333333</v>
      </c>
      <c r="E167" s="37">
        <v>1808.1666666666667</v>
      </c>
      <c r="F167" s="37">
        <v>1778.6833333333334</v>
      </c>
      <c r="G167" s="37">
        <v>1735.3666666666668</v>
      </c>
      <c r="H167" s="37">
        <v>1880.9666666666667</v>
      </c>
      <c r="I167" s="37">
        <v>1924.2833333333333</v>
      </c>
      <c r="J167" s="37">
        <v>1953.7666666666667</v>
      </c>
      <c r="K167" s="28">
        <v>1894.8</v>
      </c>
      <c r="L167" s="28">
        <v>1822</v>
      </c>
      <c r="M167" s="28">
        <v>7.9360299999999997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2493.6999999999998</v>
      </c>
      <c r="D168" s="37">
        <v>2483.4833333333331</v>
      </c>
      <c r="E168" s="37">
        <v>2455.2166666666662</v>
      </c>
      <c r="F168" s="37">
        <v>2416.7333333333331</v>
      </c>
      <c r="G168" s="37">
        <v>2388.4666666666662</v>
      </c>
      <c r="H168" s="37">
        <v>2521.9666666666662</v>
      </c>
      <c r="I168" s="37">
        <v>2550.2333333333336</v>
      </c>
      <c r="J168" s="37">
        <v>2588.7166666666662</v>
      </c>
      <c r="K168" s="28">
        <v>2511.75</v>
      </c>
      <c r="L168" s="28">
        <v>2445</v>
      </c>
      <c r="M168" s="28">
        <v>2.1131799999999998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111</v>
      </c>
      <c r="D169" s="37">
        <v>111.03333333333335</v>
      </c>
      <c r="E169" s="37">
        <v>110.26666666666669</v>
      </c>
      <c r="F169" s="37">
        <v>109.53333333333335</v>
      </c>
      <c r="G169" s="37">
        <v>108.76666666666669</v>
      </c>
      <c r="H169" s="37">
        <v>111.76666666666669</v>
      </c>
      <c r="I169" s="37">
        <v>112.53333333333335</v>
      </c>
      <c r="J169" s="37">
        <v>113.26666666666669</v>
      </c>
      <c r="K169" s="28">
        <v>111.8</v>
      </c>
      <c r="L169" s="28">
        <v>110.3</v>
      </c>
      <c r="M169" s="28">
        <v>53.0291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229.2</v>
      </c>
      <c r="D170" s="37">
        <v>230.11666666666667</v>
      </c>
      <c r="E170" s="37">
        <v>227.23333333333335</v>
      </c>
      <c r="F170" s="37">
        <v>225.26666666666668</v>
      </c>
      <c r="G170" s="37">
        <v>222.38333333333335</v>
      </c>
      <c r="H170" s="37">
        <v>232.08333333333334</v>
      </c>
      <c r="I170" s="37">
        <v>234.96666666666667</v>
      </c>
      <c r="J170" s="37">
        <v>236.93333333333334</v>
      </c>
      <c r="K170" s="28">
        <v>233</v>
      </c>
      <c r="L170" s="28">
        <v>228.15</v>
      </c>
      <c r="M170" s="28">
        <v>77.115070000000003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446.75</v>
      </c>
      <c r="D171" s="37">
        <v>443.25</v>
      </c>
      <c r="E171" s="37">
        <v>434.5</v>
      </c>
      <c r="F171" s="37">
        <v>422.25</v>
      </c>
      <c r="G171" s="37">
        <v>413.5</v>
      </c>
      <c r="H171" s="37">
        <v>455.5</v>
      </c>
      <c r="I171" s="37">
        <v>464.25</v>
      </c>
      <c r="J171" s="37">
        <v>476.5</v>
      </c>
      <c r="K171" s="28">
        <v>452</v>
      </c>
      <c r="L171" s="28">
        <v>431</v>
      </c>
      <c r="M171" s="28">
        <v>9.3253699999999995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14106.05</v>
      </c>
      <c r="D172" s="37">
        <v>14001.866666666667</v>
      </c>
      <c r="E172" s="37">
        <v>13774.733333333334</v>
      </c>
      <c r="F172" s="37">
        <v>13443.416666666666</v>
      </c>
      <c r="G172" s="37">
        <v>13216.283333333333</v>
      </c>
      <c r="H172" s="37">
        <v>14333.183333333334</v>
      </c>
      <c r="I172" s="37">
        <v>14560.316666666669</v>
      </c>
      <c r="J172" s="37">
        <v>14891.633333333335</v>
      </c>
      <c r="K172" s="28">
        <v>14229</v>
      </c>
      <c r="L172" s="28">
        <v>13670.55</v>
      </c>
      <c r="M172" s="28">
        <v>4.5659999999999999E-2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31.4</v>
      </c>
      <c r="D173" s="37">
        <v>31.399999999999995</v>
      </c>
      <c r="E173" s="37">
        <v>31.149999999999991</v>
      </c>
      <c r="F173" s="37">
        <v>30.899999999999995</v>
      </c>
      <c r="G173" s="37">
        <v>30.649999999999991</v>
      </c>
      <c r="H173" s="37">
        <v>31.649999999999991</v>
      </c>
      <c r="I173" s="37">
        <v>31.9</v>
      </c>
      <c r="J173" s="37">
        <v>32.149999999999991</v>
      </c>
      <c r="K173" s="28">
        <v>31.65</v>
      </c>
      <c r="L173" s="28">
        <v>31.15</v>
      </c>
      <c r="M173" s="28">
        <v>191.12886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111</v>
      </c>
      <c r="D174" s="37">
        <v>111.28333333333335</v>
      </c>
      <c r="E174" s="37">
        <v>109.41666666666669</v>
      </c>
      <c r="F174" s="37">
        <v>107.83333333333334</v>
      </c>
      <c r="G174" s="37">
        <v>105.96666666666668</v>
      </c>
      <c r="H174" s="37">
        <v>112.86666666666669</v>
      </c>
      <c r="I174" s="37">
        <v>114.73333333333333</v>
      </c>
      <c r="J174" s="37">
        <v>116.31666666666669</v>
      </c>
      <c r="K174" s="28">
        <v>113.15</v>
      </c>
      <c r="L174" s="28">
        <v>109.7</v>
      </c>
      <c r="M174" s="28">
        <v>91.555260000000004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119</v>
      </c>
      <c r="D175" s="37">
        <v>119.33333333333333</v>
      </c>
      <c r="E175" s="37">
        <v>118.21666666666665</v>
      </c>
      <c r="F175" s="37">
        <v>117.43333333333332</v>
      </c>
      <c r="G175" s="37">
        <v>116.31666666666665</v>
      </c>
      <c r="H175" s="37">
        <v>120.11666666666666</v>
      </c>
      <c r="I175" s="37">
        <v>121.23333333333333</v>
      </c>
      <c r="J175" s="37">
        <v>122.01666666666667</v>
      </c>
      <c r="K175" s="28">
        <v>120.45</v>
      </c>
      <c r="L175" s="28">
        <v>118.55</v>
      </c>
      <c r="M175" s="28">
        <v>28.591190000000001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2633.5</v>
      </c>
      <c r="D176" s="37">
        <v>2634.9666666666667</v>
      </c>
      <c r="E176" s="37">
        <v>2614.7333333333336</v>
      </c>
      <c r="F176" s="37">
        <v>2595.9666666666667</v>
      </c>
      <c r="G176" s="37">
        <v>2575.7333333333336</v>
      </c>
      <c r="H176" s="37">
        <v>2653.7333333333336</v>
      </c>
      <c r="I176" s="37">
        <v>2673.9666666666662</v>
      </c>
      <c r="J176" s="37">
        <v>2692.7333333333336</v>
      </c>
      <c r="K176" s="28">
        <v>2655.2</v>
      </c>
      <c r="L176" s="28">
        <v>2616.1999999999998</v>
      </c>
      <c r="M176" s="28">
        <v>45.12079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772.95</v>
      </c>
      <c r="D177" s="37">
        <v>774.5</v>
      </c>
      <c r="E177" s="37">
        <v>760.85</v>
      </c>
      <c r="F177" s="37">
        <v>748.75</v>
      </c>
      <c r="G177" s="37">
        <v>735.1</v>
      </c>
      <c r="H177" s="37">
        <v>786.6</v>
      </c>
      <c r="I177" s="37">
        <v>800.25000000000011</v>
      </c>
      <c r="J177" s="37">
        <v>812.35</v>
      </c>
      <c r="K177" s="28">
        <v>788.15</v>
      </c>
      <c r="L177" s="28">
        <v>762.4</v>
      </c>
      <c r="M177" s="28">
        <v>8.1539199999999994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1152.75</v>
      </c>
      <c r="D178" s="37">
        <v>1157.6000000000001</v>
      </c>
      <c r="E178" s="37">
        <v>1139.2000000000003</v>
      </c>
      <c r="F178" s="37">
        <v>1125.6500000000001</v>
      </c>
      <c r="G178" s="37">
        <v>1107.2500000000002</v>
      </c>
      <c r="H178" s="37">
        <v>1171.1500000000003</v>
      </c>
      <c r="I178" s="37">
        <v>1189.5500000000004</v>
      </c>
      <c r="J178" s="37">
        <v>1203.1000000000004</v>
      </c>
      <c r="K178" s="28">
        <v>1176</v>
      </c>
      <c r="L178" s="28">
        <v>1144.05</v>
      </c>
      <c r="M178" s="28">
        <v>6.83413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2397.4499999999998</v>
      </c>
      <c r="D179" s="37">
        <v>2423.85</v>
      </c>
      <c r="E179" s="37">
        <v>2354.6999999999998</v>
      </c>
      <c r="F179" s="37">
        <v>2311.9499999999998</v>
      </c>
      <c r="G179" s="37">
        <v>2242.7999999999997</v>
      </c>
      <c r="H179" s="37">
        <v>2466.6</v>
      </c>
      <c r="I179" s="37">
        <v>2535.7500000000005</v>
      </c>
      <c r="J179" s="37">
        <v>2578.5</v>
      </c>
      <c r="K179" s="28">
        <v>2493</v>
      </c>
      <c r="L179" s="28">
        <v>2381.1</v>
      </c>
      <c r="M179" s="28">
        <v>4.6590199999999999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6930.75</v>
      </c>
      <c r="D180" s="37">
        <v>6916.083333333333</v>
      </c>
      <c r="E180" s="37">
        <v>6796.2166666666662</v>
      </c>
      <c r="F180" s="37">
        <v>6661.6833333333334</v>
      </c>
      <c r="G180" s="37">
        <v>6541.8166666666666</v>
      </c>
      <c r="H180" s="37">
        <v>7050.6166666666659</v>
      </c>
      <c r="I180" s="37">
        <v>7170.4833333333327</v>
      </c>
      <c r="J180" s="37">
        <v>7305.0166666666655</v>
      </c>
      <c r="K180" s="28">
        <v>7035.95</v>
      </c>
      <c r="L180" s="28">
        <v>6781.55</v>
      </c>
      <c r="M180" s="28">
        <v>0.11722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21791.5</v>
      </c>
      <c r="D181" s="37">
        <v>21854.666666666668</v>
      </c>
      <c r="E181" s="37">
        <v>21536.833333333336</v>
      </c>
      <c r="F181" s="37">
        <v>21282.166666666668</v>
      </c>
      <c r="G181" s="37">
        <v>20964.333333333336</v>
      </c>
      <c r="H181" s="37">
        <v>22109.333333333336</v>
      </c>
      <c r="I181" s="37">
        <v>22427.166666666672</v>
      </c>
      <c r="J181" s="37">
        <v>22681.833333333336</v>
      </c>
      <c r="K181" s="28">
        <v>22172.5</v>
      </c>
      <c r="L181" s="28">
        <v>21600</v>
      </c>
      <c r="M181" s="28">
        <v>0.29099999999999998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1184.95</v>
      </c>
      <c r="D182" s="37">
        <v>1183.6499999999999</v>
      </c>
      <c r="E182" s="37">
        <v>1167.2999999999997</v>
      </c>
      <c r="F182" s="37">
        <v>1149.6499999999999</v>
      </c>
      <c r="G182" s="37">
        <v>1133.2999999999997</v>
      </c>
      <c r="H182" s="37">
        <v>1201.2999999999997</v>
      </c>
      <c r="I182" s="37">
        <v>1217.6499999999996</v>
      </c>
      <c r="J182" s="37">
        <v>1235.2999999999997</v>
      </c>
      <c r="K182" s="28">
        <v>1200</v>
      </c>
      <c r="L182" s="28">
        <v>1166</v>
      </c>
      <c r="M182" s="28">
        <v>10.35244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2419.0500000000002</v>
      </c>
      <c r="D183" s="37">
        <v>2434</v>
      </c>
      <c r="E183" s="37">
        <v>2391.5500000000002</v>
      </c>
      <c r="F183" s="37">
        <v>2364.0500000000002</v>
      </c>
      <c r="G183" s="37">
        <v>2321.6000000000004</v>
      </c>
      <c r="H183" s="37">
        <v>2461.5</v>
      </c>
      <c r="I183" s="37">
        <v>2503.9499999999998</v>
      </c>
      <c r="J183" s="37">
        <v>2531.4499999999998</v>
      </c>
      <c r="K183" s="28">
        <v>2476.4499999999998</v>
      </c>
      <c r="L183" s="28">
        <v>2406.5</v>
      </c>
      <c r="M183" s="28">
        <v>1.9234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468.3</v>
      </c>
      <c r="D184" s="37">
        <v>468.33333333333331</v>
      </c>
      <c r="E184" s="37">
        <v>464.66666666666663</v>
      </c>
      <c r="F184" s="37">
        <v>461.0333333333333</v>
      </c>
      <c r="G184" s="37">
        <v>457.36666666666662</v>
      </c>
      <c r="H184" s="37">
        <v>471.96666666666664</v>
      </c>
      <c r="I184" s="37">
        <v>475.63333333333327</v>
      </c>
      <c r="J184" s="37">
        <v>479.26666666666665</v>
      </c>
      <c r="K184" s="28">
        <v>472</v>
      </c>
      <c r="L184" s="28">
        <v>464.7</v>
      </c>
      <c r="M184" s="28">
        <v>94.240080000000006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76.45</v>
      </c>
      <c r="D185" s="37">
        <v>76.133333333333326</v>
      </c>
      <c r="E185" s="37">
        <v>75.266666666666652</v>
      </c>
      <c r="F185" s="37">
        <v>74.083333333333329</v>
      </c>
      <c r="G185" s="37">
        <v>73.216666666666654</v>
      </c>
      <c r="H185" s="37">
        <v>77.316666666666649</v>
      </c>
      <c r="I185" s="37">
        <v>78.183333333333323</v>
      </c>
      <c r="J185" s="37">
        <v>79.366666666666646</v>
      </c>
      <c r="K185" s="28">
        <v>77</v>
      </c>
      <c r="L185" s="28">
        <v>74.95</v>
      </c>
      <c r="M185" s="28">
        <v>321.05531999999999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839.25</v>
      </c>
      <c r="D186" s="37">
        <v>848.94999999999993</v>
      </c>
      <c r="E186" s="37">
        <v>822.89999999999986</v>
      </c>
      <c r="F186" s="37">
        <v>806.55</v>
      </c>
      <c r="G186" s="37">
        <v>780.49999999999989</v>
      </c>
      <c r="H186" s="37">
        <v>865.29999999999984</v>
      </c>
      <c r="I186" s="37">
        <v>891.3499999999998</v>
      </c>
      <c r="J186" s="37">
        <v>907.69999999999982</v>
      </c>
      <c r="K186" s="28">
        <v>875</v>
      </c>
      <c r="L186" s="28">
        <v>832.6</v>
      </c>
      <c r="M186" s="28">
        <v>59.990989999999996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442.75</v>
      </c>
      <c r="D187" s="37">
        <v>442.91666666666669</v>
      </c>
      <c r="E187" s="37">
        <v>436.18333333333339</v>
      </c>
      <c r="F187" s="37">
        <v>429.61666666666673</v>
      </c>
      <c r="G187" s="37">
        <v>422.88333333333344</v>
      </c>
      <c r="H187" s="37">
        <v>449.48333333333335</v>
      </c>
      <c r="I187" s="37">
        <v>456.21666666666658</v>
      </c>
      <c r="J187" s="37">
        <v>462.7833333333333</v>
      </c>
      <c r="K187" s="28">
        <v>449.65</v>
      </c>
      <c r="L187" s="28">
        <v>436.35</v>
      </c>
      <c r="M187" s="28">
        <v>19.758150000000001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546.9</v>
      </c>
      <c r="D188" s="37">
        <v>554.61666666666667</v>
      </c>
      <c r="E188" s="37">
        <v>536.83333333333337</v>
      </c>
      <c r="F188" s="37">
        <v>526.76666666666665</v>
      </c>
      <c r="G188" s="37">
        <v>508.98333333333335</v>
      </c>
      <c r="H188" s="37">
        <v>564.68333333333339</v>
      </c>
      <c r="I188" s="37">
        <v>582.4666666666667</v>
      </c>
      <c r="J188" s="37">
        <v>592.53333333333342</v>
      </c>
      <c r="K188" s="28">
        <v>572.4</v>
      </c>
      <c r="L188" s="28">
        <v>544.54999999999995</v>
      </c>
      <c r="M188" s="28">
        <v>1.7086399999999999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737.2</v>
      </c>
      <c r="D189" s="37">
        <v>736.70000000000016</v>
      </c>
      <c r="E189" s="37">
        <v>728.5500000000003</v>
      </c>
      <c r="F189" s="37">
        <v>719.90000000000009</v>
      </c>
      <c r="G189" s="37">
        <v>711.75000000000023</v>
      </c>
      <c r="H189" s="37">
        <v>745.35000000000036</v>
      </c>
      <c r="I189" s="37">
        <v>753.50000000000023</v>
      </c>
      <c r="J189" s="37">
        <v>762.15000000000043</v>
      </c>
      <c r="K189" s="28">
        <v>744.85</v>
      </c>
      <c r="L189" s="28">
        <v>728.05</v>
      </c>
      <c r="M189" s="28">
        <v>19.505459999999999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945.3</v>
      </c>
      <c r="D190" s="37">
        <v>947.35</v>
      </c>
      <c r="E190" s="37">
        <v>936.1</v>
      </c>
      <c r="F190" s="37">
        <v>926.9</v>
      </c>
      <c r="G190" s="37">
        <v>915.65</v>
      </c>
      <c r="H190" s="37">
        <v>956.55000000000007</v>
      </c>
      <c r="I190" s="37">
        <v>967.80000000000007</v>
      </c>
      <c r="J190" s="37">
        <v>977.00000000000011</v>
      </c>
      <c r="K190" s="28">
        <v>958.6</v>
      </c>
      <c r="L190" s="28">
        <v>938.15</v>
      </c>
      <c r="M190" s="28">
        <v>10.16784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970.75</v>
      </c>
      <c r="D191" s="37">
        <v>974.7833333333333</v>
      </c>
      <c r="E191" s="37">
        <v>957.06666666666661</v>
      </c>
      <c r="F191" s="37">
        <v>943.38333333333333</v>
      </c>
      <c r="G191" s="37">
        <v>925.66666666666663</v>
      </c>
      <c r="H191" s="37">
        <v>988.46666666666658</v>
      </c>
      <c r="I191" s="37">
        <v>1006.1833333333333</v>
      </c>
      <c r="J191" s="37">
        <v>1019.8666666666666</v>
      </c>
      <c r="K191" s="28">
        <v>992.5</v>
      </c>
      <c r="L191" s="28">
        <v>961.1</v>
      </c>
      <c r="M191" s="28">
        <v>6.6000800000000002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3355.2</v>
      </c>
      <c r="D192" s="37">
        <v>3361.0833333333335</v>
      </c>
      <c r="E192" s="37">
        <v>3334.166666666667</v>
      </c>
      <c r="F192" s="37">
        <v>3313.1333333333337</v>
      </c>
      <c r="G192" s="37">
        <v>3286.2166666666672</v>
      </c>
      <c r="H192" s="37">
        <v>3382.1166666666668</v>
      </c>
      <c r="I192" s="37">
        <v>3409.0333333333338</v>
      </c>
      <c r="J192" s="37">
        <v>3430.0666666666666</v>
      </c>
      <c r="K192" s="28">
        <v>3388</v>
      </c>
      <c r="L192" s="28">
        <v>3340.05</v>
      </c>
      <c r="M192" s="28">
        <v>14.93835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761.1</v>
      </c>
      <c r="D193" s="37">
        <v>766.44999999999993</v>
      </c>
      <c r="E193" s="37">
        <v>752.39999999999986</v>
      </c>
      <c r="F193" s="37">
        <v>743.69999999999993</v>
      </c>
      <c r="G193" s="37">
        <v>729.64999999999986</v>
      </c>
      <c r="H193" s="37">
        <v>775.14999999999986</v>
      </c>
      <c r="I193" s="37">
        <v>789.19999999999982</v>
      </c>
      <c r="J193" s="37">
        <v>797.89999999999986</v>
      </c>
      <c r="K193" s="28">
        <v>780.5</v>
      </c>
      <c r="L193" s="28">
        <v>757.75</v>
      </c>
      <c r="M193" s="28">
        <v>16.417290000000001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8606</v>
      </c>
      <c r="D194" s="37">
        <v>8651.1833333333343</v>
      </c>
      <c r="E194" s="37">
        <v>8480.4166666666679</v>
      </c>
      <c r="F194" s="37">
        <v>8354.8333333333339</v>
      </c>
      <c r="G194" s="37">
        <v>8184.0666666666675</v>
      </c>
      <c r="H194" s="37">
        <v>8776.7666666666682</v>
      </c>
      <c r="I194" s="37">
        <v>8947.5333333333347</v>
      </c>
      <c r="J194" s="37">
        <v>9073.1166666666686</v>
      </c>
      <c r="K194" s="28">
        <v>8821.9500000000007</v>
      </c>
      <c r="L194" s="28">
        <v>8525.6</v>
      </c>
      <c r="M194" s="28">
        <v>6.5460599999999998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444.6</v>
      </c>
      <c r="D195" s="37">
        <v>443.40000000000003</v>
      </c>
      <c r="E195" s="37">
        <v>440.80000000000007</v>
      </c>
      <c r="F195" s="37">
        <v>437.00000000000006</v>
      </c>
      <c r="G195" s="37">
        <v>434.40000000000009</v>
      </c>
      <c r="H195" s="37">
        <v>447.20000000000005</v>
      </c>
      <c r="I195" s="37">
        <v>449.80000000000007</v>
      </c>
      <c r="J195" s="37">
        <v>453.6</v>
      </c>
      <c r="K195" s="28">
        <v>446</v>
      </c>
      <c r="L195" s="28">
        <v>439.6</v>
      </c>
      <c r="M195" s="28">
        <v>119.30669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232.75</v>
      </c>
      <c r="D196" s="37">
        <v>233.16666666666666</v>
      </c>
      <c r="E196" s="37">
        <v>230.13333333333333</v>
      </c>
      <c r="F196" s="37">
        <v>227.51666666666668</v>
      </c>
      <c r="G196" s="37">
        <v>224.48333333333335</v>
      </c>
      <c r="H196" s="37">
        <v>235.7833333333333</v>
      </c>
      <c r="I196" s="37">
        <v>238.81666666666666</v>
      </c>
      <c r="J196" s="37">
        <v>241.43333333333328</v>
      </c>
      <c r="K196" s="28">
        <v>236.2</v>
      </c>
      <c r="L196" s="28">
        <v>230.55</v>
      </c>
      <c r="M196" s="28">
        <v>148.05104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1063.55</v>
      </c>
      <c r="D197" s="37">
        <v>1065.2833333333335</v>
      </c>
      <c r="E197" s="37">
        <v>1051.5666666666671</v>
      </c>
      <c r="F197" s="37">
        <v>1039.5833333333335</v>
      </c>
      <c r="G197" s="37">
        <v>1025.866666666667</v>
      </c>
      <c r="H197" s="37">
        <v>1077.2666666666671</v>
      </c>
      <c r="I197" s="37">
        <v>1090.9833333333338</v>
      </c>
      <c r="J197" s="37">
        <v>1102.9666666666672</v>
      </c>
      <c r="K197" s="28">
        <v>1079</v>
      </c>
      <c r="L197" s="28">
        <v>1053.3</v>
      </c>
      <c r="M197" s="28">
        <v>94.055289999999999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1146.5999999999999</v>
      </c>
      <c r="D198" s="37">
        <v>1162.2333333333333</v>
      </c>
      <c r="E198" s="37">
        <v>1127.4666666666667</v>
      </c>
      <c r="F198" s="37">
        <v>1108.3333333333333</v>
      </c>
      <c r="G198" s="37">
        <v>1073.5666666666666</v>
      </c>
      <c r="H198" s="37">
        <v>1181.3666666666668</v>
      </c>
      <c r="I198" s="37">
        <v>1216.1333333333337</v>
      </c>
      <c r="J198" s="37">
        <v>1235.2666666666669</v>
      </c>
      <c r="K198" s="28">
        <v>1197</v>
      </c>
      <c r="L198" s="28">
        <v>1143.0999999999999</v>
      </c>
      <c r="M198" s="28">
        <v>24.19021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692.4</v>
      </c>
      <c r="D199" s="37">
        <v>696.68333333333339</v>
      </c>
      <c r="E199" s="37">
        <v>684.46666666666681</v>
      </c>
      <c r="F199" s="37">
        <v>676.53333333333342</v>
      </c>
      <c r="G199" s="37">
        <v>664.31666666666683</v>
      </c>
      <c r="H199" s="37">
        <v>704.61666666666679</v>
      </c>
      <c r="I199" s="37">
        <v>716.83333333333348</v>
      </c>
      <c r="J199" s="37">
        <v>724.76666666666677</v>
      </c>
      <c r="K199" s="28">
        <v>708.9</v>
      </c>
      <c r="L199" s="28">
        <v>688.75</v>
      </c>
      <c r="M199" s="28">
        <v>4.3411600000000004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2197.6</v>
      </c>
      <c r="D200" s="37">
        <v>2227.5</v>
      </c>
      <c r="E200" s="37">
        <v>2150.1</v>
      </c>
      <c r="F200" s="37">
        <v>2102.6</v>
      </c>
      <c r="G200" s="37">
        <v>2025.1999999999998</v>
      </c>
      <c r="H200" s="37">
        <v>2275</v>
      </c>
      <c r="I200" s="37">
        <v>2352.3999999999996</v>
      </c>
      <c r="J200" s="37">
        <v>2399.9</v>
      </c>
      <c r="K200" s="28">
        <v>2304.9</v>
      </c>
      <c r="L200" s="28">
        <v>2180</v>
      </c>
      <c r="M200" s="28">
        <v>21.261050000000001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2816.45</v>
      </c>
      <c r="D201" s="37">
        <v>2828.1666666666665</v>
      </c>
      <c r="E201" s="37">
        <v>2794.3833333333332</v>
      </c>
      <c r="F201" s="37">
        <v>2772.3166666666666</v>
      </c>
      <c r="G201" s="37">
        <v>2738.5333333333333</v>
      </c>
      <c r="H201" s="37">
        <v>2850.2333333333331</v>
      </c>
      <c r="I201" s="37">
        <v>2884.0166666666669</v>
      </c>
      <c r="J201" s="37">
        <v>2906.083333333333</v>
      </c>
      <c r="K201" s="28">
        <v>2861.95</v>
      </c>
      <c r="L201" s="28">
        <v>2806.1</v>
      </c>
      <c r="M201" s="28">
        <v>0.95421999999999996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479.25</v>
      </c>
      <c r="D202" s="37">
        <v>471.75</v>
      </c>
      <c r="E202" s="37">
        <v>462</v>
      </c>
      <c r="F202" s="37">
        <v>444.75</v>
      </c>
      <c r="G202" s="37">
        <v>435</v>
      </c>
      <c r="H202" s="37">
        <v>489</v>
      </c>
      <c r="I202" s="37">
        <v>498.75</v>
      </c>
      <c r="J202" s="37">
        <v>516</v>
      </c>
      <c r="K202" s="28">
        <v>481.5</v>
      </c>
      <c r="L202" s="28">
        <v>454.5</v>
      </c>
      <c r="M202" s="28">
        <v>17.18825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1109.45</v>
      </c>
      <c r="D203" s="37">
        <v>1120.2333333333333</v>
      </c>
      <c r="E203" s="37">
        <v>1095.4666666666667</v>
      </c>
      <c r="F203" s="37">
        <v>1081.4833333333333</v>
      </c>
      <c r="G203" s="37">
        <v>1056.7166666666667</v>
      </c>
      <c r="H203" s="37">
        <v>1134.2166666666667</v>
      </c>
      <c r="I203" s="37">
        <v>1158.9833333333336</v>
      </c>
      <c r="J203" s="37">
        <v>1172.9666666666667</v>
      </c>
      <c r="K203" s="28">
        <v>1145</v>
      </c>
      <c r="L203" s="28">
        <v>1106.25</v>
      </c>
      <c r="M203" s="28">
        <v>5.2175200000000004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779.75</v>
      </c>
      <c r="D204" s="37">
        <v>778.91666666666663</v>
      </c>
      <c r="E204" s="37">
        <v>773.43333333333328</v>
      </c>
      <c r="F204" s="37">
        <v>767.11666666666667</v>
      </c>
      <c r="G204" s="37">
        <v>761.63333333333333</v>
      </c>
      <c r="H204" s="37">
        <v>785.23333333333323</v>
      </c>
      <c r="I204" s="37">
        <v>790.71666666666658</v>
      </c>
      <c r="J204" s="37">
        <v>797.03333333333319</v>
      </c>
      <c r="K204" s="28">
        <v>784.4</v>
      </c>
      <c r="L204" s="28">
        <v>772.6</v>
      </c>
      <c r="M204" s="28">
        <v>11.361660000000001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5975.65</v>
      </c>
      <c r="D205" s="37">
        <v>6008.45</v>
      </c>
      <c r="E205" s="37">
        <v>5917.2</v>
      </c>
      <c r="F205" s="37">
        <v>5858.75</v>
      </c>
      <c r="G205" s="37">
        <v>5767.5</v>
      </c>
      <c r="H205" s="37">
        <v>6066.9</v>
      </c>
      <c r="I205" s="37">
        <v>6158.15</v>
      </c>
      <c r="J205" s="37">
        <v>6216.5999999999995</v>
      </c>
      <c r="K205" s="28">
        <v>6099.7</v>
      </c>
      <c r="L205" s="28">
        <v>5950</v>
      </c>
      <c r="M205" s="28">
        <v>2.6862900000000001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38.75</v>
      </c>
      <c r="D206" s="37">
        <v>38.5</v>
      </c>
      <c r="E206" s="37">
        <v>38</v>
      </c>
      <c r="F206" s="37">
        <v>37.25</v>
      </c>
      <c r="G206" s="37">
        <v>36.75</v>
      </c>
      <c r="H206" s="37">
        <v>39.25</v>
      </c>
      <c r="I206" s="37">
        <v>39.75</v>
      </c>
      <c r="J206" s="37">
        <v>40.5</v>
      </c>
      <c r="K206" s="28">
        <v>39</v>
      </c>
      <c r="L206" s="28">
        <v>37.75</v>
      </c>
      <c r="M206" s="28">
        <v>91.766819999999996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1533.9</v>
      </c>
      <c r="D207" s="37">
        <v>1540.3166666666666</v>
      </c>
      <c r="E207" s="37">
        <v>1519.6333333333332</v>
      </c>
      <c r="F207" s="37">
        <v>1505.3666666666666</v>
      </c>
      <c r="G207" s="37">
        <v>1484.6833333333332</v>
      </c>
      <c r="H207" s="37">
        <v>1554.5833333333333</v>
      </c>
      <c r="I207" s="37">
        <v>1575.2666666666667</v>
      </c>
      <c r="J207" s="37">
        <v>1589.5333333333333</v>
      </c>
      <c r="K207" s="28">
        <v>1561</v>
      </c>
      <c r="L207" s="28">
        <v>1526.05</v>
      </c>
      <c r="M207" s="28">
        <v>1.8219399999999999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801.5</v>
      </c>
      <c r="D208" s="37">
        <v>804.80000000000007</v>
      </c>
      <c r="E208" s="37">
        <v>788.60000000000014</v>
      </c>
      <c r="F208" s="37">
        <v>775.7</v>
      </c>
      <c r="G208" s="37">
        <v>759.50000000000011</v>
      </c>
      <c r="H208" s="37">
        <v>817.70000000000016</v>
      </c>
      <c r="I208" s="37">
        <v>833.9000000000002</v>
      </c>
      <c r="J208" s="37">
        <v>846.80000000000018</v>
      </c>
      <c r="K208" s="28">
        <v>821</v>
      </c>
      <c r="L208" s="28">
        <v>791.9</v>
      </c>
      <c r="M208" s="28">
        <v>10.25708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1109.0999999999999</v>
      </c>
      <c r="D209" s="37">
        <v>1093.7</v>
      </c>
      <c r="E209" s="37">
        <v>1067.4000000000001</v>
      </c>
      <c r="F209" s="37">
        <v>1025.7</v>
      </c>
      <c r="G209" s="37">
        <v>999.40000000000009</v>
      </c>
      <c r="H209" s="37">
        <v>1135.4000000000001</v>
      </c>
      <c r="I209" s="37">
        <v>1161.6999999999998</v>
      </c>
      <c r="J209" s="37">
        <v>1203.4000000000001</v>
      </c>
      <c r="K209" s="28">
        <v>1120</v>
      </c>
      <c r="L209" s="28">
        <v>1052</v>
      </c>
      <c r="M209" s="28">
        <v>7.6209100000000003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316.05</v>
      </c>
      <c r="D210" s="37">
        <v>318.09999999999997</v>
      </c>
      <c r="E210" s="37">
        <v>311.19999999999993</v>
      </c>
      <c r="F210" s="37">
        <v>306.34999999999997</v>
      </c>
      <c r="G210" s="37">
        <v>299.44999999999993</v>
      </c>
      <c r="H210" s="37">
        <v>322.94999999999993</v>
      </c>
      <c r="I210" s="37">
        <v>329.84999999999991</v>
      </c>
      <c r="J210" s="37">
        <v>334.69999999999993</v>
      </c>
      <c r="K210" s="28">
        <v>325</v>
      </c>
      <c r="L210" s="28">
        <v>313.25</v>
      </c>
      <c r="M210" s="28">
        <v>91.50761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9.35</v>
      </c>
      <c r="D211" s="37">
        <v>9.3666666666666654</v>
      </c>
      <c r="E211" s="37">
        <v>9.18333333333333</v>
      </c>
      <c r="F211" s="37">
        <v>9.0166666666666639</v>
      </c>
      <c r="G211" s="37">
        <v>8.8333333333333286</v>
      </c>
      <c r="H211" s="37">
        <v>9.5333333333333314</v>
      </c>
      <c r="I211" s="37">
        <v>9.716666666666665</v>
      </c>
      <c r="J211" s="37">
        <v>9.8833333333333329</v>
      </c>
      <c r="K211" s="28">
        <v>9.5500000000000007</v>
      </c>
      <c r="L211" s="28">
        <v>9.1999999999999993</v>
      </c>
      <c r="M211" s="28">
        <v>1215.8265799999999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1048.05</v>
      </c>
      <c r="D212" s="37">
        <v>1036.8499999999999</v>
      </c>
      <c r="E212" s="37">
        <v>1019.7999999999997</v>
      </c>
      <c r="F212" s="37">
        <v>991.54999999999984</v>
      </c>
      <c r="G212" s="37">
        <v>974.49999999999966</v>
      </c>
      <c r="H212" s="37">
        <v>1065.0999999999999</v>
      </c>
      <c r="I212" s="37">
        <v>1082.1500000000001</v>
      </c>
      <c r="J212" s="37">
        <v>1110.3999999999999</v>
      </c>
      <c r="K212" s="28">
        <v>1053.9000000000001</v>
      </c>
      <c r="L212" s="28">
        <v>1008.6</v>
      </c>
      <c r="M212" s="28">
        <v>13.446899999999999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1656.6</v>
      </c>
      <c r="D213" s="37">
        <v>1652.25</v>
      </c>
      <c r="E213" s="37">
        <v>1642.5</v>
      </c>
      <c r="F213" s="37">
        <v>1628.4</v>
      </c>
      <c r="G213" s="37">
        <v>1618.65</v>
      </c>
      <c r="H213" s="37">
        <v>1666.35</v>
      </c>
      <c r="I213" s="37">
        <v>1676.1</v>
      </c>
      <c r="J213" s="37">
        <v>1690.1999999999998</v>
      </c>
      <c r="K213" s="28">
        <v>1662</v>
      </c>
      <c r="L213" s="28">
        <v>1638.15</v>
      </c>
      <c r="M213" s="28">
        <v>0.74505999999999994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470.75</v>
      </c>
      <c r="D214" s="37">
        <v>472.73333333333335</v>
      </c>
      <c r="E214" s="37">
        <v>466.51666666666671</v>
      </c>
      <c r="F214" s="37">
        <v>462.28333333333336</v>
      </c>
      <c r="G214" s="37">
        <v>456.06666666666672</v>
      </c>
      <c r="H214" s="37">
        <v>476.9666666666667</v>
      </c>
      <c r="I214" s="37">
        <v>483.18333333333339</v>
      </c>
      <c r="J214" s="37">
        <v>487.41666666666669</v>
      </c>
      <c r="K214" s="37">
        <v>478.95</v>
      </c>
      <c r="L214" s="37">
        <v>468.5</v>
      </c>
      <c r="M214" s="37">
        <v>52.572830000000003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13.25</v>
      </c>
      <c r="D215" s="37">
        <v>13.216666666666667</v>
      </c>
      <c r="E215" s="37">
        <v>13.133333333333333</v>
      </c>
      <c r="F215" s="37">
        <v>13.016666666666666</v>
      </c>
      <c r="G215" s="37">
        <v>12.933333333333332</v>
      </c>
      <c r="H215" s="37">
        <v>13.333333333333334</v>
      </c>
      <c r="I215" s="37">
        <v>13.416666666666666</v>
      </c>
      <c r="J215" s="37">
        <v>13.533333333333335</v>
      </c>
      <c r="K215" s="37">
        <v>13.3</v>
      </c>
      <c r="L215" s="37">
        <v>13.1</v>
      </c>
      <c r="M215" s="37">
        <v>347.85728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253.15</v>
      </c>
      <c r="D216" s="37">
        <v>253.5</v>
      </c>
      <c r="E216" s="37">
        <v>250.60000000000002</v>
      </c>
      <c r="F216" s="37">
        <v>248.05</v>
      </c>
      <c r="G216" s="37">
        <v>245.15000000000003</v>
      </c>
      <c r="H216" s="37">
        <v>256.05</v>
      </c>
      <c r="I216" s="37">
        <v>258.95</v>
      </c>
      <c r="J216" s="37">
        <v>261.5</v>
      </c>
      <c r="K216" s="37">
        <v>256.39999999999998</v>
      </c>
      <c r="L216" s="37">
        <v>250.95</v>
      </c>
      <c r="M216" s="37">
        <v>71.095359999999999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C508" sqref="C508:M50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4"/>
      <c r="B1" s="38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44714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7" t="s">
        <v>16</v>
      </c>
      <c r="B9" s="379" t="s">
        <v>18</v>
      </c>
      <c r="C9" s="383" t="s">
        <v>20</v>
      </c>
      <c r="D9" s="383" t="s">
        <v>21</v>
      </c>
      <c r="E9" s="374" t="s">
        <v>22</v>
      </c>
      <c r="F9" s="375"/>
      <c r="G9" s="376"/>
      <c r="H9" s="374" t="s">
        <v>23</v>
      </c>
      <c r="I9" s="375"/>
      <c r="J9" s="376"/>
      <c r="K9" s="23"/>
      <c r="L9" s="24"/>
      <c r="M9" s="50"/>
      <c r="N9" s="1"/>
      <c r="O9" s="1"/>
    </row>
    <row r="10" spans="1:15" ht="42.75" customHeight="1">
      <c r="A10" s="381"/>
      <c r="B10" s="382"/>
      <c r="C10" s="382"/>
      <c r="D10" s="38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1" t="s">
        <v>288</v>
      </c>
      <c r="C11" s="302">
        <v>21213.8</v>
      </c>
      <c r="D11" s="303">
        <v>20954.600000000002</v>
      </c>
      <c r="E11" s="303">
        <v>20459.200000000004</v>
      </c>
      <c r="F11" s="303">
        <v>19704.600000000002</v>
      </c>
      <c r="G11" s="303">
        <v>19209.200000000004</v>
      </c>
      <c r="H11" s="303">
        <v>21709.200000000004</v>
      </c>
      <c r="I11" s="303">
        <v>22204.600000000006</v>
      </c>
      <c r="J11" s="303">
        <v>22959.200000000004</v>
      </c>
      <c r="K11" s="302">
        <v>21450</v>
      </c>
      <c r="L11" s="302">
        <v>20200</v>
      </c>
      <c r="M11" s="302">
        <v>0.12117</v>
      </c>
      <c r="N11" s="1"/>
      <c r="O11" s="1"/>
    </row>
    <row r="12" spans="1:15" ht="12" customHeight="1">
      <c r="A12" s="30">
        <v>2</v>
      </c>
      <c r="B12" s="312" t="s">
        <v>293</v>
      </c>
      <c r="C12" s="302">
        <v>438.1</v>
      </c>
      <c r="D12" s="303">
        <v>434.98333333333335</v>
      </c>
      <c r="E12" s="303">
        <v>429.56666666666672</v>
      </c>
      <c r="F12" s="303">
        <v>421.03333333333336</v>
      </c>
      <c r="G12" s="303">
        <v>415.61666666666673</v>
      </c>
      <c r="H12" s="303">
        <v>443.51666666666671</v>
      </c>
      <c r="I12" s="303">
        <v>448.93333333333334</v>
      </c>
      <c r="J12" s="303">
        <v>457.4666666666667</v>
      </c>
      <c r="K12" s="302">
        <v>440.4</v>
      </c>
      <c r="L12" s="302">
        <v>426.45</v>
      </c>
      <c r="M12" s="302">
        <v>1.02525</v>
      </c>
      <c r="N12" s="1"/>
      <c r="O12" s="1"/>
    </row>
    <row r="13" spans="1:15" ht="12" customHeight="1">
      <c r="A13" s="30">
        <v>3</v>
      </c>
      <c r="B13" s="312" t="s">
        <v>39</v>
      </c>
      <c r="C13" s="302">
        <v>749.8</v>
      </c>
      <c r="D13" s="303">
        <v>753.6</v>
      </c>
      <c r="E13" s="303">
        <v>738.2</v>
      </c>
      <c r="F13" s="303">
        <v>726.6</v>
      </c>
      <c r="G13" s="303">
        <v>711.2</v>
      </c>
      <c r="H13" s="303">
        <v>765.2</v>
      </c>
      <c r="I13" s="303">
        <v>780.59999999999991</v>
      </c>
      <c r="J13" s="303">
        <v>792.2</v>
      </c>
      <c r="K13" s="302">
        <v>769</v>
      </c>
      <c r="L13" s="302">
        <v>742</v>
      </c>
      <c r="M13" s="302">
        <v>9.9248499999999993</v>
      </c>
      <c r="N13" s="1"/>
      <c r="O13" s="1"/>
    </row>
    <row r="14" spans="1:15" ht="12" customHeight="1">
      <c r="A14" s="30">
        <v>4</v>
      </c>
      <c r="B14" s="312" t="s">
        <v>294</v>
      </c>
      <c r="C14" s="302">
        <v>2186.5500000000002</v>
      </c>
      <c r="D14" s="303">
        <v>2209.3666666666668</v>
      </c>
      <c r="E14" s="303">
        <v>2145.1833333333334</v>
      </c>
      <c r="F14" s="303">
        <v>2103.8166666666666</v>
      </c>
      <c r="G14" s="303">
        <v>2039.6333333333332</v>
      </c>
      <c r="H14" s="303">
        <v>2250.7333333333336</v>
      </c>
      <c r="I14" s="303">
        <v>2314.916666666667</v>
      </c>
      <c r="J14" s="303">
        <v>2356.2833333333338</v>
      </c>
      <c r="K14" s="302">
        <v>2273.5500000000002</v>
      </c>
      <c r="L14" s="302">
        <v>2168</v>
      </c>
      <c r="M14" s="302">
        <v>0.44847999999999999</v>
      </c>
      <c r="N14" s="1"/>
      <c r="O14" s="1"/>
    </row>
    <row r="15" spans="1:15" ht="12" customHeight="1">
      <c r="A15" s="30">
        <v>5</v>
      </c>
      <c r="B15" s="312" t="s">
        <v>289</v>
      </c>
      <c r="C15" s="302">
        <v>2456.35</v>
      </c>
      <c r="D15" s="303">
        <v>2448.0666666666666</v>
      </c>
      <c r="E15" s="303">
        <v>2408.2833333333333</v>
      </c>
      <c r="F15" s="303">
        <v>2360.2166666666667</v>
      </c>
      <c r="G15" s="303">
        <v>2320.4333333333334</v>
      </c>
      <c r="H15" s="303">
        <v>2496.1333333333332</v>
      </c>
      <c r="I15" s="303">
        <v>2535.9166666666661</v>
      </c>
      <c r="J15" s="303">
        <v>2583.9833333333331</v>
      </c>
      <c r="K15" s="302">
        <v>2487.85</v>
      </c>
      <c r="L15" s="302">
        <v>2400</v>
      </c>
      <c r="M15" s="302">
        <v>3.5144299999999999</v>
      </c>
      <c r="N15" s="1"/>
      <c r="O15" s="1"/>
    </row>
    <row r="16" spans="1:15" ht="12" customHeight="1">
      <c r="A16" s="30">
        <v>6</v>
      </c>
      <c r="B16" s="312" t="s">
        <v>238</v>
      </c>
      <c r="C16" s="302">
        <v>17775.400000000001</v>
      </c>
      <c r="D16" s="303">
        <v>17824.816666666666</v>
      </c>
      <c r="E16" s="303">
        <v>17649.633333333331</v>
      </c>
      <c r="F16" s="303">
        <v>17523.866666666665</v>
      </c>
      <c r="G16" s="303">
        <v>17348.683333333331</v>
      </c>
      <c r="H16" s="303">
        <v>17950.583333333332</v>
      </c>
      <c r="I16" s="303">
        <v>18125.766666666666</v>
      </c>
      <c r="J16" s="303">
        <v>18251.533333333333</v>
      </c>
      <c r="K16" s="302">
        <v>18000</v>
      </c>
      <c r="L16" s="302">
        <v>17699.05</v>
      </c>
      <c r="M16" s="302">
        <v>5.7020000000000001E-2</v>
      </c>
      <c r="N16" s="1"/>
      <c r="O16" s="1"/>
    </row>
    <row r="17" spans="1:15" ht="12" customHeight="1">
      <c r="A17" s="30">
        <v>7</v>
      </c>
      <c r="B17" s="312" t="s">
        <v>242</v>
      </c>
      <c r="C17" s="302">
        <v>101.1</v>
      </c>
      <c r="D17" s="303">
        <v>101.05</v>
      </c>
      <c r="E17" s="303">
        <v>100.05</v>
      </c>
      <c r="F17" s="303">
        <v>99</v>
      </c>
      <c r="G17" s="303">
        <v>98</v>
      </c>
      <c r="H17" s="303">
        <v>102.1</v>
      </c>
      <c r="I17" s="303">
        <v>103.1</v>
      </c>
      <c r="J17" s="303">
        <v>104.14999999999999</v>
      </c>
      <c r="K17" s="302">
        <v>102.05</v>
      </c>
      <c r="L17" s="302">
        <v>100</v>
      </c>
      <c r="M17" s="302">
        <v>18.873860000000001</v>
      </c>
      <c r="N17" s="1"/>
      <c r="O17" s="1"/>
    </row>
    <row r="18" spans="1:15" ht="12" customHeight="1">
      <c r="A18" s="30">
        <v>8</v>
      </c>
      <c r="B18" s="312" t="s">
        <v>41</v>
      </c>
      <c r="C18" s="302">
        <v>274.45</v>
      </c>
      <c r="D18" s="303">
        <v>273.85000000000002</v>
      </c>
      <c r="E18" s="303">
        <v>271.70000000000005</v>
      </c>
      <c r="F18" s="303">
        <v>268.95000000000005</v>
      </c>
      <c r="G18" s="303">
        <v>266.80000000000007</v>
      </c>
      <c r="H18" s="303">
        <v>276.60000000000002</v>
      </c>
      <c r="I18" s="303">
        <v>278.75</v>
      </c>
      <c r="J18" s="303">
        <v>281.5</v>
      </c>
      <c r="K18" s="302">
        <v>276</v>
      </c>
      <c r="L18" s="302">
        <v>271.10000000000002</v>
      </c>
      <c r="M18" s="302">
        <v>13.398709999999999</v>
      </c>
      <c r="N18" s="1"/>
      <c r="O18" s="1"/>
    </row>
    <row r="19" spans="1:15" ht="12" customHeight="1">
      <c r="A19" s="30">
        <v>9</v>
      </c>
      <c r="B19" s="312" t="s">
        <v>43</v>
      </c>
      <c r="C19" s="302">
        <v>2195.85</v>
      </c>
      <c r="D19" s="303">
        <v>2197.7166666666667</v>
      </c>
      <c r="E19" s="303">
        <v>2180.6333333333332</v>
      </c>
      <c r="F19" s="303">
        <v>2165.4166666666665</v>
      </c>
      <c r="G19" s="303">
        <v>2148.333333333333</v>
      </c>
      <c r="H19" s="303">
        <v>2212.9333333333334</v>
      </c>
      <c r="I19" s="303">
        <v>2230.0166666666664</v>
      </c>
      <c r="J19" s="303">
        <v>2245.2333333333336</v>
      </c>
      <c r="K19" s="302">
        <v>2214.8000000000002</v>
      </c>
      <c r="L19" s="302">
        <v>2182.5</v>
      </c>
      <c r="M19" s="302">
        <v>3.9467500000000002</v>
      </c>
      <c r="N19" s="1"/>
      <c r="O19" s="1"/>
    </row>
    <row r="20" spans="1:15" ht="12" customHeight="1">
      <c r="A20" s="30">
        <v>10</v>
      </c>
      <c r="B20" s="312" t="s">
        <v>45</v>
      </c>
      <c r="C20" s="302">
        <v>2150.9</v>
      </c>
      <c r="D20" s="303">
        <v>2155.4</v>
      </c>
      <c r="E20" s="303">
        <v>2121.5</v>
      </c>
      <c r="F20" s="303">
        <v>2092.1</v>
      </c>
      <c r="G20" s="303">
        <v>2058.1999999999998</v>
      </c>
      <c r="H20" s="303">
        <v>2184.8000000000002</v>
      </c>
      <c r="I20" s="303">
        <v>2218.7000000000007</v>
      </c>
      <c r="J20" s="303">
        <v>2248.1000000000004</v>
      </c>
      <c r="K20" s="302">
        <v>2189.3000000000002</v>
      </c>
      <c r="L20" s="302">
        <v>2126</v>
      </c>
      <c r="M20" s="302">
        <v>14.48212</v>
      </c>
      <c r="N20" s="1"/>
      <c r="O20" s="1"/>
    </row>
    <row r="21" spans="1:15" ht="12" customHeight="1">
      <c r="A21" s="30">
        <v>11</v>
      </c>
      <c r="B21" s="312" t="s">
        <v>239</v>
      </c>
      <c r="C21" s="302">
        <v>1848.4</v>
      </c>
      <c r="D21" s="303">
        <v>1838.0833333333333</v>
      </c>
      <c r="E21" s="303">
        <v>1786.3166666666666</v>
      </c>
      <c r="F21" s="303">
        <v>1724.2333333333333</v>
      </c>
      <c r="G21" s="303">
        <v>1672.4666666666667</v>
      </c>
      <c r="H21" s="303">
        <v>1900.1666666666665</v>
      </c>
      <c r="I21" s="303">
        <v>1951.9333333333334</v>
      </c>
      <c r="J21" s="303">
        <v>2014.0166666666664</v>
      </c>
      <c r="K21" s="302">
        <v>1889.85</v>
      </c>
      <c r="L21" s="302">
        <v>1776</v>
      </c>
      <c r="M21" s="302">
        <v>48.13035</v>
      </c>
      <c r="N21" s="1"/>
      <c r="O21" s="1"/>
    </row>
    <row r="22" spans="1:15" ht="12" customHeight="1">
      <c r="A22" s="30">
        <v>12</v>
      </c>
      <c r="B22" s="312" t="s">
        <v>46</v>
      </c>
      <c r="C22" s="302">
        <v>736.9</v>
      </c>
      <c r="D22" s="303">
        <v>736.54999999999984</v>
      </c>
      <c r="E22" s="303">
        <v>729.39999999999964</v>
      </c>
      <c r="F22" s="303">
        <v>721.89999999999975</v>
      </c>
      <c r="G22" s="303">
        <v>714.74999999999955</v>
      </c>
      <c r="H22" s="303">
        <v>744.04999999999973</v>
      </c>
      <c r="I22" s="303">
        <v>751.2</v>
      </c>
      <c r="J22" s="303">
        <v>758.69999999999982</v>
      </c>
      <c r="K22" s="302">
        <v>743.7</v>
      </c>
      <c r="L22" s="302">
        <v>729.05</v>
      </c>
      <c r="M22" s="302">
        <v>31.969840000000001</v>
      </c>
      <c r="N22" s="1"/>
      <c r="O22" s="1"/>
    </row>
    <row r="23" spans="1:15" ht="12.75" customHeight="1">
      <c r="A23" s="30">
        <v>13</v>
      </c>
      <c r="B23" s="312" t="s">
        <v>241</v>
      </c>
      <c r="C23" s="302">
        <v>1957.9</v>
      </c>
      <c r="D23" s="303">
        <v>1970.7166666666665</v>
      </c>
      <c r="E23" s="303">
        <v>1939.4333333333329</v>
      </c>
      <c r="F23" s="303">
        <v>1920.9666666666665</v>
      </c>
      <c r="G23" s="303">
        <v>1889.6833333333329</v>
      </c>
      <c r="H23" s="303">
        <v>1989.1833333333329</v>
      </c>
      <c r="I23" s="303">
        <v>2020.4666666666662</v>
      </c>
      <c r="J23" s="303">
        <v>2038.9333333333329</v>
      </c>
      <c r="K23" s="302">
        <v>2002</v>
      </c>
      <c r="L23" s="302">
        <v>1952.25</v>
      </c>
      <c r="M23" s="302">
        <v>6.7883100000000001</v>
      </c>
      <c r="N23" s="1"/>
      <c r="O23" s="1"/>
    </row>
    <row r="24" spans="1:15" ht="12.75" customHeight="1">
      <c r="A24" s="30">
        <v>14</v>
      </c>
      <c r="B24" s="312" t="s">
        <v>295</v>
      </c>
      <c r="C24" s="302">
        <v>287.7</v>
      </c>
      <c r="D24" s="303">
        <v>286.86666666666667</v>
      </c>
      <c r="E24" s="303">
        <v>281.68333333333334</v>
      </c>
      <c r="F24" s="303">
        <v>275.66666666666669</v>
      </c>
      <c r="G24" s="303">
        <v>270.48333333333335</v>
      </c>
      <c r="H24" s="303">
        <v>292.88333333333333</v>
      </c>
      <c r="I24" s="303">
        <v>298.06666666666672</v>
      </c>
      <c r="J24" s="303">
        <v>304.08333333333331</v>
      </c>
      <c r="K24" s="302">
        <v>292.05</v>
      </c>
      <c r="L24" s="302">
        <v>280.85000000000002</v>
      </c>
      <c r="M24" s="302">
        <v>0.58814</v>
      </c>
      <c r="N24" s="1"/>
      <c r="O24" s="1"/>
    </row>
    <row r="25" spans="1:15" ht="12.75" customHeight="1">
      <c r="A25" s="30">
        <v>15</v>
      </c>
      <c r="B25" s="312" t="s">
        <v>296</v>
      </c>
      <c r="C25" s="302">
        <v>213.25</v>
      </c>
      <c r="D25" s="303">
        <v>215.36666666666667</v>
      </c>
      <c r="E25" s="303">
        <v>209.88333333333335</v>
      </c>
      <c r="F25" s="303">
        <v>206.51666666666668</v>
      </c>
      <c r="G25" s="303">
        <v>201.03333333333336</v>
      </c>
      <c r="H25" s="303">
        <v>218.73333333333335</v>
      </c>
      <c r="I25" s="303">
        <v>224.2166666666667</v>
      </c>
      <c r="J25" s="303">
        <v>227.58333333333334</v>
      </c>
      <c r="K25" s="302">
        <v>220.85</v>
      </c>
      <c r="L25" s="302">
        <v>212</v>
      </c>
      <c r="M25" s="302">
        <v>3.2006199999999998</v>
      </c>
      <c r="N25" s="1"/>
      <c r="O25" s="1"/>
    </row>
    <row r="26" spans="1:15" ht="12.75" customHeight="1">
      <c r="A26" s="30">
        <v>16</v>
      </c>
      <c r="B26" s="312" t="s">
        <v>297</v>
      </c>
      <c r="C26" s="302">
        <v>1046.6500000000001</v>
      </c>
      <c r="D26" s="303">
        <v>1047.45</v>
      </c>
      <c r="E26" s="303">
        <v>1026.2</v>
      </c>
      <c r="F26" s="303">
        <v>1005.75</v>
      </c>
      <c r="G26" s="303">
        <v>984.5</v>
      </c>
      <c r="H26" s="303">
        <v>1067.9000000000001</v>
      </c>
      <c r="I26" s="303">
        <v>1089.1500000000001</v>
      </c>
      <c r="J26" s="303">
        <v>1109.6000000000001</v>
      </c>
      <c r="K26" s="302">
        <v>1068.7</v>
      </c>
      <c r="L26" s="302">
        <v>1027</v>
      </c>
      <c r="M26" s="302">
        <v>3.7719999999999998</v>
      </c>
      <c r="N26" s="1"/>
      <c r="O26" s="1"/>
    </row>
    <row r="27" spans="1:15" ht="12.75" customHeight="1">
      <c r="A27" s="30">
        <v>17</v>
      </c>
      <c r="B27" s="312" t="s">
        <v>291</v>
      </c>
      <c r="C27" s="302">
        <v>2276.9499999999998</v>
      </c>
      <c r="D27" s="303">
        <v>2266.7833333333333</v>
      </c>
      <c r="E27" s="303">
        <v>2204.6666666666665</v>
      </c>
      <c r="F27" s="303">
        <v>2132.3833333333332</v>
      </c>
      <c r="G27" s="303">
        <v>2070.2666666666664</v>
      </c>
      <c r="H27" s="303">
        <v>2339.0666666666666</v>
      </c>
      <c r="I27" s="303">
        <v>2401.1833333333334</v>
      </c>
      <c r="J27" s="303">
        <v>2473.4666666666667</v>
      </c>
      <c r="K27" s="302">
        <v>2328.9</v>
      </c>
      <c r="L27" s="302">
        <v>2194.5</v>
      </c>
      <c r="M27" s="302">
        <v>1.5834900000000001</v>
      </c>
      <c r="N27" s="1"/>
      <c r="O27" s="1"/>
    </row>
    <row r="28" spans="1:15" ht="12.75" customHeight="1">
      <c r="A28" s="30">
        <v>18</v>
      </c>
      <c r="B28" s="312" t="s">
        <v>243</v>
      </c>
      <c r="C28" s="302">
        <v>1775.6</v>
      </c>
      <c r="D28" s="303">
        <v>1757.6833333333332</v>
      </c>
      <c r="E28" s="303">
        <v>1732.5166666666664</v>
      </c>
      <c r="F28" s="303">
        <v>1689.4333333333332</v>
      </c>
      <c r="G28" s="303">
        <v>1664.2666666666664</v>
      </c>
      <c r="H28" s="303">
        <v>1800.7666666666664</v>
      </c>
      <c r="I28" s="303">
        <v>1825.9333333333329</v>
      </c>
      <c r="J28" s="303">
        <v>1869.0166666666664</v>
      </c>
      <c r="K28" s="302">
        <v>1782.85</v>
      </c>
      <c r="L28" s="302">
        <v>1714.6</v>
      </c>
      <c r="M28" s="302">
        <v>1.73085</v>
      </c>
      <c r="N28" s="1"/>
      <c r="O28" s="1"/>
    </row>
    <row r="29" spans="1:15" ht="12.75" customHeight="1">
      <c r="A29" s="30">
        <v>19</v>
      </c>
      <c r="B29" s="312" t="s">
        <v>298</v>
      </c>
      <c r="C29" s="302">
        <v>69</v>
      </c>
      <c r="D29" s="303">
        <v>69.3</v>
      </c>
      <c r="E29" s="303">
        <v>68.199999999999989</v>
      </c>
      <c r="F29" s="303">
        <v>67.399999999999991</v>
      </c>
      <c r="G29" s="303">
        <v>66.299999999999983</v>
      </c>
      <c r="H29" s="303">
        <v>70.099999999999994</v>
      </c>
      <c r="I29" s="303">
        <v>71.199999999999989</v>
      </c>
      <c r="J29" s="303">
        <v>72</v>
      </c>
      <c r="K29" s="302">
        <v>70.400000000000006</v>
      </c>
      <c r="L29" s="302">
        <v>68.5</v>
      </c>
      <c r="M29" s="302">
        <v>1.28206</v>
      </c>
      <c r="N29" s="1"/>
      <c r="O29" s="1"/>
    </row>
    <row r="30" spans="1:15" ht="12.75" customHeight="1">
      <c r="A30" s="30">
        <v>20</v>
      </c>
      <c r="B30" s="312" t="s">
        <v>48</v>
      </c>
      <c r="C30" s="302">
        <v>3113</v>
      </c>
      <c r="D30" s="303">
        <v>3123.3333333333335</v>
      </c>
      <c r="E30" s="303">
        <v>3082.9666666666672</v>
      </c>
      <c r="F30" s="303">
        <v>3052.9333333333338</v>
      </c>
      <c r="G30" s="303">
        <v>3012.5666666666675</v>
      </c>
      <c r="H30" s="303">
        <v>3153.3666666666668</v>
      </c>
      <c r="I30" s="303">
        <v>3193.7333333333327</v>
      </c>
      <c r="J30" s="303">
        <v>3223.7666666666664</v>
      </c>
      <c r="K30" s="302">
        <v>3163.7</v>
      </c>
      <c r="L30" s="302">
        <v>3093.3</v>
      </c>
      <c r="M30" s="302">
        <v>0.57887</v>
      </c>
      <c r="N30" s="1"/>
      <c r="O30" s="1"/>
    </row>
    <row r="31" spans="1:15" ht="12.75" customHeight="1">
      <c r="A31" s="30">
        <v>21</v>
      </c>
      <c r="B31" s="312" t="s">
        <v>299</v>
      </c>
      <c r="C31" s="302">
        <v>2712.4</v>
      </c>
      <c r="D31" s="303">
        <v>2731.7999999999997</v>
      </c>
      <c r="E31" s="303">
        <v>2682.5999999999995</v>
      </c>
      <c r="F31" s="303">
        <v>2652.7999999999997</v>
      </c>
      <c r="G31" s="303">
        <v>2603.5999999999995</v>
      </c>
      <c r="H31" s="303">
        <v>2761.5999999999995</v>
      </c>
      <c r="I31" s="303">
        <v>2810.7999999999993</v>
      </c>
      <c r="J31" s="303">
        <v>2840.5999999999995</v>
      </c>
      <c r="K31" s="302">
        <v>2781</v>
      </c>
      <c r="L31" s="302">
        <v>2702</v>
      </c>
      <c r="M31" s="302">
        <v>0.41660000000000003</v>
      </c>
      <c r="N31" s="1"/>
      <c r="O31" s="1"/>
    </row>
    <row r="32" spans="1:15" ht="12.75" customHeight="1">
      <c r="A32" s="30">
        <v>22</v>
      </c>
      <c r="B32" s="312" t="s">
        <v>300</v>
      </c>
      <c r="C32" s="302">
        <v>22.6</v>
      </c>
      <c r="D32" s="303">
        <v>22.683333333333334</v>
      </c>
      <c r="E32" s="303">
        <v>22.366666666666667</v>
      </c>
      <c r="F32" s="303">
        <v>22.133333333333333</v>
      </c>
      <c r="G32" s="303">
        <v>21.816666666666666</v>
      </c>
      <c r="H32" s="303">
        <v>22.916666666666668</v>
      </c>
      <c r="I32" s="303">
        <v>23.233333333333338</v>
      </c>
      <c r="J32" s="303">
        <v>23.466666666666669</v>
      </c>
      <c r="K32" s="302">
        <v>23</v>
      </c>
      <c r="L32" s="302">
        <v>22.45</v>
      </c>
      <c r="M32" s="302">
        <v>15.758660000000001</v>
      </c>
      <c r="N32" s="1"/>
      <c r="O32" s="1"/>
    </row>
    <row r="33" spans="1:15" ht="12.75" customHeight="1">
      <c r="A33" s="30">
        <v>23</v>
      </c>
      <c r="B33" s="312" t="s">
        <v>50</v>
      </c>
      <c r="C33" s="302">
        <v>502.7</v>
      </c>
      <c r="D33" s="303">
        <v>504.0333333333333</v>
      </c>
      <c r="E33" s="303">
        <v>499.06666666666661</v>
      </c>
      <c r="F33" s="303">
        <v>495.43333333333328</v>
      </c>
      <c r="G33" s="303">
        <v>490.46666666666658</v>
      </c>
      <c r="H33" s="303">
        <v>507.66666666666663</v>
      </c>
      <c r="I33" s="303">
        <v>512.63333333333333</v>
      </c>
      <c r="J33" s="303">
        <v>516.26666666666665</v>
      </c>
      <c r="K33" s="302">
        <v>509</v>
      </c>
      <c r="L33" s="302">
        <v>500.4</v>
      </c>
      <c r="M33" s="302">
        <v>3.6224699999999999</v>
      </c>
      <c r="N33" s="1"/>
      <c r="O33" s="1"/>
    </row>
    <row r="34" spans="1:15" ht="12.75" customHeight="1">
      <c r="A34" s="30">
        <v>24</v>
      </c>
      <c r="B34" s="312" t="s">
        <v>301</v>
      </c>
      <c r="C34" s="302">
        <v>2653.05</v>
      </c>
      <c r="D34" s="303">
        <v>2671.2166666666667</v>
      </c>
      <c r="E34" s="303">
        <v>2617.4333333333334</v>
      </c>
      <c r="F34" s="303">
        <v>2581.8166666666666</v>
      </c>
      <c r="G34" s="303">
        <v>2528.0333333333333</v>
      </c>
      <c r="H34" s="303">
        <v>2706.8333333333335</v>
      </c>
      <c r="I34" s="303">
        <v>2760.6166666666672</v>
      </c>
      <c r="J34" s="303">
        <v>2796.2333333333336</v>
      </c>
      <c r="K34" s="302">
        <v>2725</v>
      </c>
      <c r="L34" s="302">
        <v>2635.6</v>
      </c>
      <c r="M34" s="302">
        <v>1.45478</v>
      </c>
      <c r="N34" s="1"/>
      <c r="O34" s="1"/>
    </row>
    <row r="35" spans="1:15" ht="12.75" customHeight="1">
      <c r="A35" s="30">
        <v>25</v>
      </c>
      <c r="B35" s="312" t="s">
        <v>51</v>
      </c>
      <c r="C35" s="302">
        <v>371.65</v>
      </c>
      <c r="D35" s="303">
        <v>371.26666666666665</v>
      </c>
      <c r="E35" s="303">
        <v>369.5333333333333</v>
      </c>
      <c r="F35" s="303">
        <v>367.41666666666663</v>
      </c>
      <c r="G35" s="303">
        <v>365.68333333333328</v>
      </c>
      <c r="H35" s="303">
        <v>373.38333333333333</v>
      </c>
      <c r="I35" s="303">
        <v>375.11666666666667</v>
      </c>
      <c r="J35" s="303">
        <v>377.23333333333335</v>
      </c>
      <c r="K35" s="302">
        <v>373</v>
      </c>
      <c r="L35" s="302">
        <v>369.15</v>
      </c>
      <c r="M35" s="302">
        <v>23.699100000000001</v>
      </c>
      <c r="N35" s="1"/>
      <c r="O35" s="1"/>
    </row>
    <row r="36" spans="1:15" ht="12.75" customHeight="1">
      <c r="A36" s="30">
        <v>26</v>
      </c>
      <c r="B36" s="312" t="s">
        <v>848</v>
      </c>
      <c r="C36" s="302">
        <v>1494.15</v>
      </c>
      <c r="D36" s="303">
        <v>1498.7</v>
      </c>
      <c r="E36" s="303">
        <v>1459.4</v>
      </c>
      <c r="F36" s="303">
        <v>1424.65</v>
      </c>
      <c r="G36" s="303">
        <v>1385.3500000000001</v>
      </c>
      <c r="H36" s="303">
        <v>1533.45</v>
      </c>
      <c r="I36" s="303">
        <v>1572.7499999999998</v>
      </c>
      <c r="J36" s="303">
        <v>1607.5</v>
      </c>
      <c r="K36" s="302">
        <v>1538</v>
      </c>
      <c r="L36" s="302">
        <v>1463.95</v>
      </c>
      <c r="M36" s="302">
        <v>14.93347</v>
      </c>
      <c r="N36" s="1"/>
      <c r="O36" s="1"/>
    </row>
    <row r="37" spans="1:15" ht="12.75" customHeight="1">
      <c r="A37" s="30">
        <v>27</v>
      </c>
      <c r="B37" s="312" t="s">
        <v>810</v>
      </c>
      <c r="C37" s="302">
        <v>701.5</v>
      </c>
      <c r="D37" s="303">
        <v>701.13333333333333</v>
      </c>
      <c r="E37" s="303">
        <v>690.51666666666665</v>
      </c>
      <c r="F37" s="303">
        <v>679.5333333333333</v>
      </c>
      <c r="G37" s="303">
        <v>668.91666666666663</v>
      </c>
      <c r="H37" s="303">
        <v>712.11666666666667</v>
      </c>
      <c r="I37" s="303">
        <v>722.73333333333323</v>
      </c>
      <c r="J37" s="303">
        <v>733.7166666666667</v>
      </c>
      <c r="K37" s="302">
        <v>711.75</v>
      </c>
      <c r="L37" s="302">
        <v>690.15</v>
      </c>
      <c r="M37" s="302">
        <v>2.9809399999999999</v>
      </c>
      <c r="N37" s="1"/>
      <c r="O37" s="1"/>
    </row>
    <row r="38" spans="1:15" ht="12.75" customHeight="1">
      <c r="A38" s="30">
        <v>28</v>
      </c>
      <c r="B38" s="312" t="s">
        <v>292</v>
      </c>
      <c r="C38" s="302">
        <v>985.3</v>
      </c>
      <c r="D38" s="303">
        <v>971.2833333333333</v>
      </c>
      <c r="E38" s="303">
        <v>952.56666666666661</v>
      </c>
      <c r="F38" s="303">
        <v>919.83333333333326</v>
      </c>
      <c r="G38" s="303">
        <v>901.11666666666656</v>
      </c>
      <c r="H38" s="303">
        <v>1004.0166666666667</v>
      </c>
      <c r="I38" s="303">
        <v>1022.7333333333333</v>
      </c>
      <c r="J38" s="303">
        <v>1055.4666666666667</v>
      </c>
      <c r="K38" s="302">
        <v>990</v>
      </c>
      <c r="L38" s="302">
        <v>938.55</v>
      </c>
      <c r="M38" s="302">
        <v>8.2131299999999996</v>
      </c>
      <c r="N38" s="1"/>
      <c r="O38" s="1"/>
    </row>
    <row r="39" spans="1:15" ht="12.75" customHeight="1">
      <c r="A39" s="30">
        <v>29</v>
      </c>
      <c r="B39" s="312" t="s">
        <v>52</v>
      </c>
      <c r="C39" s="302">
        <v>722.45</v>
      </c>
      <c r="D39" s="303">
        <v>727.48333333333323</v>
      </c>
      <c r="E39" s="303">
        <v>714.96666666666647</v>
      </c>
      <c r="F39" s="303">
        <v>707.48333333333323</v>
      </c>
      <c r="G39" s="303">
        <v>694.96666666666647</v>
      </c>
      <c r="H39" s="303">
        <v>734.96666666666647</v>
      </c>
      <c r="I39" s="303">
        <v>747.48333333333312</v>
      </c>
      <c r="J39" s="303">
        <v>754.96666666666647</v>
      </c>
      <c r="K39" s="302">
        <v>740</v>
      </c>
      <c r="L39" s="302">
        <v>720</v>
      </c>
      <c r="M39" s="302">
        <v>0.71706000000000003</v>
      </c>
      <c r="N39" s="1"/>
      <c r="O39" s="1"/>
    </row>
    <row r="40" spans="1:15" ht="12.75" customHeight="1">
      <c r="A40" s="30">
        <v>30</v>
      </c>
      <c r="B40" s="312" t="s">
        <v>53</v>
      </c>
      <c r="C40" s="302">
        <v>3839</v>
      </c>
      <c r="D40" s="303">
        <v>3872.9333333333329</v>
      </c>
      <c r="E40" s="303">
        <v>3756.1166666666659</v>
      </c>
      <c r="F40" s="303">
        <v>3673.2333333333331</v>
      </c>
      <c r="G40" s="303">
        <v>3556.4166666666661</v>
      </c>
      <c r="H40" s="303">
        <v>3955.8166666666657</v>
      </c>
      <c r="I40" s="303">
        <v>4072.6333333333323</v>
      </c>
      <c r="J40" s="303">
        <v>4155.5166666666655</v>
      </c>
      <c r="K40" s="302">
        <v>3989.75</v>
      </c>
      <c r="L40" s="302">
        <v>3790.05</v>
      </c>
      <c r="M40" s="302">
        <v>7.9488700000000003</v>
      </c>
      <c r="N40" s="1"/>
      <c r="O40" s="1"/>
    </row>
    <row r="41" spans="1:15" ht="12.75" customHeight="1">
      <c r="A41" s="30">
        <v>31</v>
      </c>
      <c r="B41" s="312" t="s">
        <v>54</v>
      </c>
      <c r="C41" s="302">
        <v>219.85</v>
      </c>
      <c r="D41" s="303">
        <v>220.08333333333334</v>
      </c>
      <c r="E41" s="303">
        <v>218.26666666666668</v>
      </c>
      <c r="F41" s="303">
        <v>216.68333333333334</v>
      </c>
      <c r="G41" s="303">
        <v>214.86666666666667</v>
      </c>
      <c r="H41" s="303">
        <v>221.66666666666669</v>
      </c>
      <c r="I41" s="303">
        <v>223.48333333333335</v>
      </c>
      <c r="J41" s="303">
        <v>225.06666666666669</v>
      </c>
      <c r="K41" s="302">
        <v>221.9</v>
      </c>
      <c r="L41" s="302">
        <v>218.5</v>
      </c>
      <c r="M41" s="302">
        <v>26.152090000000001</v>
      </c>
      <c r="N41" s="1"/>
      <c r="O41" s="1"/>
    </row>
    <row r="42" spans="1:15" ht="12.75" customHeight="1">
      <c r="A42" s="30">
        <v>32</v>
      </c>
      <c r="B42" s="312" t="s">
        <v>302</v>
      </c>
      <c r="C42" s="302">
        <v>445.25</v>
      </c>
      <c r="D42" s="303">
        <v>445.5333333333333</v>
      </c>
      <c r="E42" s="303">
        <v>438.76666666666659</v>
      </c>
      <c r="F42" s="303">
        <v>432.2833333333333</v>
      </c>
      <c r="G42" s="303">
        <v>425.51666666666659</v>
      </c>
      <c r="H42" s="303">
        <v>452.01666666666659</v>
      </c>
      <c r="I42" s="303">
        <v>458.78333333333325</v>
      </c>
      <c r="J42" s="303">
        <v>465.26666666666659</v>
      </c>
      <c r="K42" s="302">
        <v>452.3</v>
      </c>
      <c r="L42" s="302">
        <v>439.05</v>
      </c>
      <c r="M42" s="302">
        <v>1.0239199999999999</v>
      </c>
      <c r="N42" s="1"/>
      <c r="O42" s="1"/>
    </row>
    <row r="43" spans="1:15" ht="12.75" customHeight="1">
      <c r="A43" s="30">
        <v>33</v>
      </c>
      <c r="B43" s="312" t="s">
        <v>303</v>
      </c>
      <c r="C43" s="302">
        <v>81.5</v>
      </c>
      <c r="D43" s="303">
        <v>82.033333333333331</v>
      </c>
      <c r="E43" s="303">
        <v>80.466666666666669</v>
      </c>
      <c r="F43" s="303">
        <v>79.433333333333337</v>
      </c>
      <c r="G43" s="303">
        <v>77.866666666666674</v>
      </c>
      <c r="H43" s="303">
        <v>83.066666666666663</v>
      </c>
      <c r="I43" s="303">
        <v>84.633333333333326</v>
      </c>
      <c r="J43" s="303">
        <v>85.666666666666657</v>
      </c>
      <c r="K43" s="302">
        <v>83.6</v>
      </c>
      <c r="L43" s="302">
        <v>81</v>
      </c>
      <c r="M43" s="302">
        <v>7.6652500000000003</v>
      </c>
      <c r="N43" s="1"/>
      <c r="O43" s="1"/>
    </row>
    <row r="44" spans="1:15" ht="12.75" customHeight="1">
      <c r="A44" s="30">
        <v>34</v>
      </c>
      <c r="B44" s="312" t="s">
        <v>55</v>
      </c>
      <c r="C44" s="302">
        <v>139.9</v>
      </c>
      <c r="D44" s="303">
        <v>139.46666666666667</v>
      </c>
      <c r="E44" s="303">
        <v>137.48333333333335</v>
      </c>
      <c r="F44" s="303">
        <v>135.06666666666669</v>
      </c>
      <c r="G44" s="303">
        <v>133.08333333333337</v>
      </c>
      <c r="H44" s="303">
        <v>141.88333333333333</v>
      </c>
      <c r="I44" s="303">
        <v>143.86666666666662</v>
      </c>
      <c r="J44" s="303">
        <v>146.2833333333333</v>
      </c>
      <c r="K44" s="302">
        <v>141.44999999999999</v>
      </c>
      <c r="L44" s="302">
        <v>137.05000000000001</v>
      </c>
      <c r="M44" s="302">
        <v>200.70735999999999</v>
      </c>
      <c r="N44" s="1"/>
      <c r="O44" s="1"/>
    </row>
    <row r="45" spans="1:15" ht="12.75" customHeight="1">
      <c r="A45" s="30">
        <v>35</v>
      </c>
      <c r="B45" s="312" t="s">
        <v>57</v>
      </c>
      <c r="C45" s="302">
        <v>2852.5</v>
      </c>
      <c r="D45" s="303">
        <v>2874.8166666666671</v>
      </c>
      <c r="E45" s="303">
        <v>2809.733333333334</v>
      </c>
      <c r="F45" s="303">
        <v>2766.9666666666672</v>
      </c>
      <c r="G45" s="303">
        <v>2701.8833333333341</v>
      </c>
      <c r="H45" s="303">
        <v>2917.5833333333339</v>
      </c>
      <c r="I45" s="303">
        <v>2982.666666666667</v>
      </c>
      <c r="J45" s="303">
        <v>3025.4333333333338</v>
      </c>
      <c r="K45" s="302">
        <v>2939.9</v>
      </c>
      <c r="L45" s="302">
        <v>2832.05</v>
      </c>
      <c r="M45" s="302">
        <v>17.70795</v>
      </c>
      <c r="N45" s="1"/>
      <c r="O45" s="1"/>
    </row>
    <row r="46" spans="1:15" ht="12.75" customHeight="1">
      <c r="A46" s="30">
        <v>36</v>
      </c>
      <c r="B46" s="312" t="s">
        <v>304</v>
      </c>
      <c r="C46" s="302">
        <v>196.1</v>
      </c>
      <c r="D46" s="303">
        <v>196.81666666666669</v>
      </c>
      <c r="E46" s="303">
        <v>193.63333333333338</v>
      </c>
      <c r="F46" s="303">
        <v>191.16666666666669</v>
      </c>
      <c r="G46" s="303">
        <v>187.98333333333338</v>
      </c>
      <c r="H46" s="303">
        <v>199.28333333333339</v>
      </c>
      <c r="I46" s="303">
        <v>202.46666666666673</v>
      </c>
      <c r="J46" s="303">
        <v>204.93333333333339</v>
      </c>
      <c r="K46" s="302">
        <v>200</v>
      </c>
      <c r="L46" s="302">
        <v>194.35</v>
      </c>
      <c r="M46" s="302">
        <v>5.0900699999999999</v>
      </c>
      <c r="N46" s="1"/>
      <c r="O46" s="1"/>
    </row>
    <row r="47" spans="1:15" ht="12.75" customHeight="1">
      <c r="A47" s="30">
        <v>37</v>
      </c>
      <c r="B47" s="312" t="s">
        <v>306</v>
      </c>
      <c r="C47" s="302">
        <v>1810.3</v>
      </c>
      <c r="D47" s="303">
        <v>1784.9333333333334</v>
      </c>
      <c r="E47" s="303">
        <v>1739.5666666666668</v>
      </c>
      <c r="F47" s="303">
        <v>1668.8333333333335</v>
      </c>
      <c r="G47" s="303">
        <v>1623.4666666666669</v>
      </c>
      <c r="H47" s="303">
        <v>1855.6666666666667</v>
      </c>
      <c r="I47" s="303">
        <v>1901.0333333333335</v>
      </c>
      <c r="J47" s="303">
        <v>1971.7666666666667</v>
      </c>
      <c r="K47" s="302">
        <v>1830.3</v>
      </c>
      <c r="L47" s="302">
        <v>1714.2</v>
      </c>
      <c r="M47" s="302">
        <v>6.8498099999999997</v>
      </c>
      <c r="N47" s="1"/>
      <c r="O47" s="1"/>
    </row>
    <row r="48" spans="1:15" ht="12.75" customHeight="1">
      <c r="A48" s="30">
        <v>38</v>
      </c>
      <c r="B48" s="312" t="s">
        <v>305</v>
      </c>
      <c r="C48" s="302">
        <v>2944.6</v>
      </c>
      <c r="D48" s="303">
        <v>2969.9</v>
      </c>
      <c r="E48" s="303">
        <v>2914.8</v>
      </c>
      <c r="F48" s="303">
        <v>2885</v>
      </c>
      <c r="G48" s="303">
        <v>2829.9</v>
      </c>
      <c r="H48" s="303">
        <v>2999.7000000000003</v>
      </c>
      <c r="I48" s="303">
        <v>3054.7999999999997</v>
      </c>
      <c r="J48" s="303">
        <v>3084.6000000000004</v>
      </c>
      <c r="K48" s="302">
        <v>3025</v>
      </c>
      <c r="L48" s="302">
        <v>2940.1</v>
      </c>
      <c r="M48" s="302">
        <v>0.14685000000000001</v>
      </c>
      <c r="N48" s="1"/>
      <c r="O48" s="1"/>
    </row>
    <row r="49" spans="1:15" ht="12.75" customHeight="1">
      <c r="A49" s="30">
        <v>39</v>
      </c>
      <c r="B49" s="312" t="s">
        <v>240</v>
      </c>
      <c r="C49" s="302">
        <v>2325.9</v>
      </c>
      <c r="D49" s="303">
        <v>2353.5</v>
      </c>
      <c r="E49" s="303">
        <v>2248.4</v>
      </c>
      <c r="F49" s="303">
        <v>2170.9</v>
      </c>
      <c r="G49" s="303">
        <v>2065.8000000000002</v>
      </c>
      <c r="H49" s="303">
        <v>2431</v>
      </c>
      <c r="I49" s="303">
        <v>2536.1000000000004</v>
      </c>
      <c r="J49" s="303">
        <v>2613.6</v>
      </c>
      <c r="K49" s="302">
        <v>2458.6</v>
      </c>
      <c r="L49" s="302">
        <v>2276</v>
      </c>
      <c r="M49" s="302">
        <v>7.0585899999999997</v>
      </c>
      <c r="N49" s="1"/>
      <c r="O49" s="1"/>
    </row>
    <row r="50" spans="1:15" ht="12.75" customHeight="1">
      <c r="A50" s="30">
        <v>40</v>
      </c>
      <c r="B50" s="312" t="s">
        <v>307</v>
      </c>
      <c r="C50" s="302">
        <v>8091.9</v>
      </c>
      <c r="D50" s="303">
        <v>8123.5333333333328</v>
      </c>
      <c r="E50" s="303">
        <v>8018.366666666665</v>
      </c>
      <c r="F50" s="303">
        <v>7944.8333333333321</v>
      </c>
      <c r="G50" s="303">
        <v>7839.6666666666642</v>
      </c>
      <c r="H50" s="303">
        <v>8197.0666666666657</v>
      </c>
      <c r="I50" s="303">
        <v>8302.2333333333336</v>
      </c>
      <c r="J50" s="303">
        <v>8375.7666666666664</v>
      </c>
      <c r="K50" s="302">
        <v>8228.7000000000007</v>
      </c>
      <c r="L50" s="302">
        <v>8050</v>
      </c>
      <c r="M50" s="302">
        <v>0.19933999999999999</v>
      </c>
      <c r="N50" s="1"/>
      <c r="O50" s="1"/>
    </row>
    <row r="51" spans="1:15" ht="12.75" customHeight="1">
      <c r="A51" s="30">
        <v>41</v>
      </c>
      <c r="B51" s="312" t="s">
        <v>59</v>
      </c>
      <c r="C51" s="302">
        <v>1286.25</v>
      </c>
      <c r="D51" s="303">
        <v>1280.3833333333334</v>
      </c>
      <c r="E51" s="303">
        <v>1265.6166666666668</v>
      </c>
      <c r="F51" s="303">
        <v>1244.9833333333333</v>
      </c>
      <c r="G51" s="303">
        <v>1230.2166666666667</v>
      </c>
      <c r="H51" s="303">
        <v>1301.0166666666669</v>
      </c>
      <c r="I51" s="303">
        <v>1315.7833333333338</v>
      </c>
      <c r="J51" s="303">
        <v>1336.416666666667</v>
      </c>
      <c r="K51" s="302">
        <v>1295.1500000000001</v>
      </c>
      <c r="L51" s="302">
        <v>1259.75</v>
      </c>
      <c r="M51" s="302">
        <v>10.12879</v>
      </c>
      <c r="N51" s="1"/>
      <c r="O51" s="1"/>
    </row>
    <row r="52" spans="1:15" ht="12.75" customHeight="1">
      <c r="A52" s="30">
        <v>42</v>
      </c>
      <c r="B52" s="312" t="s">
        <v>60</v>
      </c>
      <c r="C52" s="302">
        <v>540.70000000000005</v>
      </c>
      <c r="D52" s="303">
        <v>542.90000000000009</v>
      </c>
      <c r="E52" s="303">
        <v>530.95000000000016</v>
      </c>
      <c r="F52" s="303">
        <v>521.20000000000005</v>
      </c>
      <c r="G52" s="303">
        <v>509.25000000000011</v>
      </c>
      <c r="H52" s="303">
        <v>552.6500000000002</v>
      </c>
      <c r="I52" s="303">
        <v>564.6</v>
      </c>
      <c r="J52" s="303">
        <v>574.35000000000025</v>
      </c>
      <c r="K52" s="302">
        <v>554.85</v>
      </c>
      <c r="L52" s="302">
        <v>533.15</v>
      </c>
      <c r="M52" s="302">
        <v>50.199890000000003</v>
      </c>
      <c r="N52" s="1"/>
      <c r="O52" s="1"/>
    </row>
    <row r="53" spans="1:15" ht="12.75" customHeight="1">
      <c r="A53" s="30">
        <v>43</v>
      </c>
      <c r="B53" s="312" t="s">
        <v>308</v>
      </c>
      <c r="C53" s="302">
        <v>419.55</v>
      </c>
      <c r="D53" s="303">
        <v>423.2833333333333</v>
      </c>
      <c r="E53" s="303">
        <v>412.56666666666661</v>
      </c>
      <c r="F53" s="303">
        <v>405.58333333333331</v>
      </c>
      <c r="G53" s="303">
        <v>394.86666666666662</v>
      </c>
      <c r="H53" s="303">
        <v>430.26666666666659</v>
      </c>
      <c r="I53" s="303">
        <v>440.98333333333329</v>
      </c>
      <c r="J53" s="303">
        <v>447.96666666666658</v>
      </c>
      <c r="K53" s="302">
        <v>434</v>
      </c>
      <c r="L53" s="302">
        <v>416.3</v>
      </c>
      <c r="M53" s="302">
        <v>1.3475999999999999</v>
      </c>
      <c r="N53" s="1"/>
      <c r="O53" s="1"/>
    </row>
    <row r="54" spans="1:15" ht="12.75" customHeight="1">
      <c r="A54" s="30">
        <v>44</v>
      </c>
      <c r="B54" s="312" t="s">
        <v>61</v>
      </c>
      <c r="C54" s="302">
        <v>686.05</v>
      </c>
      <c r="D54" s="303">
        <v>686.33333333333337</v>
      </c>
      <c r="E54" s="303">
        <v>680.2166666666667</v>
      </c>
      <c r="F54" s="303">
        <v>674.38333333333333</v>
      </c>
      <c r="G54" s="303">
        <v>668.26666666666665</v>
      </c>
      <c r="H54" s="303">
        <v>692.16666666666674</v>
      </c>
      <c r="I54" s="303">
        <v>698.2833333333333</v>
      </c>
      <c r="J54" s="303">
        <v>704.11666666666679</v>
      </c>
      <c r="K54" s="302">
        <v>692.45</v>
      </c>
      <c r="L54" s="302">
        <v>680.5</v>
      </c>
      <c r="M54" s="302">
        <v>69.666740000000004</v>
      </c>
      <c r="N54" s="1"/>
      <c r="O54" s="1"/>
    </row>
    <row r="55" spans="1:15" ht="12.75" customHeight="1">
      <c r="A55" s="30">
        <v>45</v>
      </c>
      <c r="B55" s="312" t="s">
        <v>62</v>
      </c>
      <c r="C55" s="302">
        <v>3720.1</v>
      </c>
      <c r="D55" s="303">
        <v>3777.1333333333337</v>
      </c>
      <c r="E55" s="303">
        <v>3650.2666666666673</v>
      </c>
      <c r="F55" s="303">
        <v>3580.4333333333338</v>
      </c>
      <c r="G55" s="303">
        <v>3453.5666666666675</v>
      </c>
      <c r="H55" s="303">
        <v>3846.9666666666672</v>
      </c>
      <c r="I55" s="303">
        <v>3973.833333333333</v>
      </c>
      <c r="J55" s="303">
        <v>4043.666666666667</v>
      </c>
      <c r="K55" s="302">
        <v>3904</v>
      </c>
      <c r="L55" s="302">
        <v>3707.3</v>
      </c>
      <c r="M55" s="302">
        <v>7.8421500000000002</v>
      </c>
      <c r="N55" s="1"/>
      <c r="O55" s="1"/>
    </row>
    <row r="56" spans="1:15" ht="12.75" customHeight="1">
      <c r="A56" s="30">
        <v>46</v>
      </c>
      <c r="B56" s="312" t="s">
        <v>312</v>
      </c>
      <c r="C56" s="302">
        <v>141.35</v>
      </c>
      <c r="D56" s="303">
        <v>140.08333333333334</v>
      </c>
      <c r="E56" s="303">
        <v>138.26666666666668</v>
      </c>
      <c r="F56" s="303">
        <v>135.18333333333334</v>
      </c>
      <c r="G56" s="303">
        <v>133.36666666666667</v>
      </c>
      <c r="H56" s="303">
        <v>143.16666666666669</v>
      </c>
      <c r="I56" s="303">
        <v>144.98333333333335</v>
      </c>
      <c r="J56" s="303">
        <v>148.06666666666669</v>
      </c>
      <c r="K56" s="302">
        <v>141.9</v>
      </c>
      <c r="L56" s="302">
        <v>137</v>
      </c>
      <c r="M56" s="302">
        <v>8.0385000000000009</v>
      </c>
      <c r="N56" s="1"/>
      <c r="O56" s="1"/>
    </row>
    <row r="57" spans="1:15" ht="12.75" customHeight="1">
      <c r="A57" s="30">
        <v>47</v>
      </c>
      <c r="B57" s="312" t="s">
        <v>313</v>
      </c>
      <c r="C57" s="302">
        <v>979.95</v>
      </c>
      <c r="D57" s="303">
        <v>990.98333333333323</v>
      </c>
      <c r="E57" s="303">
        <v>963.96666666666647</v>
      </c>
      <c r="F57" s="303">
        <v>947.98333333333323</v>
      </c>
      <c r="G57" s="303">
        <v>920.96666666666647</v>
      </c>
      <c r="H57" s="303">
        <v>1006.9666666666665</v>
      </c>
      <c r="I57" s="303">
        <v>1033.9833333333331</v>
      </c>
      <c r="J57" s="303">
        <v>1049.9666666666665</v>
      </c>
      <c r="K57" s="302">
        <v>1018</v>
      </c>
      <c r="L57" s="302">
        <v>975</v>
      </c>
      <c r="M57" s="302">
        <v>1.3036000000000001</v>
      </c>
      <c r="N57" s="1"/>
      <c r="O57" s="1"/>
    </row>
    <row r="58" spans="1:15" ht="12.75" customHeight="1">
      <c r="A58" s="30">
        <v>48</v>
      </c>
      <c r="B58" s="312" t="s">
        <v>64</v>
      </c>
      <c r="C58" s="302">
        <v>12596.6</v>
      </c>
      <c r="D58" s="303">
        <v>12717.85</v>
      </c>
      <c r="E58" s="303">
        <v>12410.75</v>
      </c>
      <c r="F58" s="303">
        <v>12224.9</v>
      </c>
      <c r="G58" s="303">
        <v>11917.8</v>
      </c>
      <c r="H58" s="303">
        <v>12903.7</v>
      </c>
      <c r="I58" s="303">
        <v>13210.800000000003</v>
      </c>
      <c r="J58" s="303">
        <v>13396.650000000001</v>
      </c>
      <c r="K58" s="302">
        <v>13024.95</v>
      </c>
      <c r="L58" s="302">
        <v>12532</v>
      </c>
      <c r="M58" s="302">
        <v>2.8123300000000002</v>
      </c>
      <c r="N58" s="1"/>
      <c r="O58" s="1"/>
    </row>
    <row r="59" spans="1:15" ht="12" customHeight="1">
      <c r="A59" s="30">
        <v>49</v>
      </c>
      <c r="B59" s="312" t="s">
        <v>245</v>
      </c>
      <c r="C59" s="302">
        <v>5051.1499999999996</v>
      </c>
      <c r="D59" s="303">
        <v>5081.3833333333332</v>
      </c>
      <c r="E59" s="303">
        <v>4987.7666666666664</v>
      </c>
      <c r="F59" s="303">
        <v>4924.3833333333332</v>
      </c>
      <c r="G59" s="303">
        <v>4830.7666666666664</v>
      </c>
      <c r="H59" s="303">
        <v>5144.7666666666664</v>
      </c>
      <c r="I59" s="303">
        <v>5238.3833333333332</v>
      </c>
      <c r="J59" s="303">
        <v>5301.7666666666664</v>
      </c>
      <c r="K59" s="302">
        <v>5175</v>
      </c>
      <c r="L59" s="302">
        <v>5018</v>
      </c>
      <c r="M59" s="302">
        <v>0.13958999999999999</v>
      </c>
      <c r="N59" s="1"/>
      <c r="O59" s="1"/>
    </row>
    <row r="60" spans="1:15" ht="12.75" customHeight="1">
      <c r="A60" s="30">
        <v>50</v>
      </c>
      <c r="B60" s="312" t="s">
        <v>65</v>
      </c>
      <c r="C60" s="302">
        <v>6010.15</v>
      </c>
      <c r="D60" s="303">
        <v>6039.1333333333341</v>
      </c>
      <c r="E60" s="303">
        <v>5948.2666666666682</v>
      </c>
      <c r="F60" s="303">
        <v>5886.3833333333341</v>
      </c>
      <c r="G60" s="303">
        <v>5795.5166666666682</v>
      </c>
      <c r="H60" s="303">
        <v>6101.0166666666682</v>
      </c>
      <c r="I60" s="303">
        <v>6191.883333333335</v>
      </c>
      <c r="J60" s="303">
        <v>6253.7666666666682</v>
      </c>
      <c r="K60" s="302">
        <v>6130</v>
      </c>
      <c r="L60" s="302">
        <v>5977.25</v>
      </c>
      <c r="M60" s="302">
        <v>8.8762000000000008</v>
      </c>
      <c r="N60" s="1"/>
      <c r="O60" s="1"/>
    </row>
    <row r="61" spans="1:15" ht="12.75" customHeight="1">
      <c r="A61" s="30">
        <v>51</v>
      </c>
      <c r="B61" s="312" t="s">
        <v>314</v>
      </c>
      <c r="C61" s="302">
        <v>3254.75</v>
      </c>
      <c r="D61" s="303">
        <v>3269.2333333333336</v>
      </c>
      <c r="E61" s="303">
        <v>3205.5166666666673</v>
      </c>
      <c r="F61" s="303">
        <v>3156.2833333333338</v>
      </c>
      <c r="G61" s="303">
        <v>3092.5666666666675</v>
      </c>
      <c r="H61" s="303">
        <v>3318.4666666666672</v>
      </c>
      <c r="I61" s="303">
        <v>3382.1833333333334</v>
      </c>
      <c r="J61" s="303">
        <v>3431.416666666667</v>
      </c>
      <c r="K61" s="302">
        <v>3332.95</v>
      </c>
      <c r="L61" s="302">
        <v>3220</v>
      </c>
      <c r="M61" s="302">
        <v>1.2044900000000001</v>
      </c>
      <c r="N61" s="1"/>
      <c r="O61" s="1"/>
    </row>
    <row r="62" spans="1:15" ht="12.75" customHeight="1">
      <c r="A62" s="30">
        <v>52</v>
      </c>
      <c r="B62" s="312" t="s">
        <v>66</v>
      </c>
      <c r="C62" s="302">
        <v>2334.1999999999998</v>
      </c>
      <c r="D62" s="303">
        <v>2343.3666666666668</v>
      </c>
      <c r="E62" s="303">
        <v>2311.7333333333336</v>
      </c>
      <c r="F62" s="303">
        <v>2289.2666666666669</v>
      </c>
      <c r="G62" s="303">
        <v>2257.6333333333337</v>
      </c>
      <c r="H62" s="303">
        <v>2365.8333333333335</v>
      </c>
      <c r="I62" s="303">
        <v>2397.4666666666667</v>
      </c>
      <c r="J62" s="303">
        <v>2419.9333333333334</v>
      </c>
      <c r="K62" s="302">
        <v>2375</v>
      </c>
      <c r="L62" s="302">
        <v>2320.9</v>
      </c>
      <c r="M62" s="302">
        <v>3.21645</v>
      </c>
      <c r="N62" s="1"/>
      <c r="O62" s="1"/>
    </row>
    <row r="63" spans="1:15" ht="12.75" customHeight="1">
      <c r="A63" s="30">
        <v>53</v>
      </c>
      <c r="B63" s="312" t="s">
        <v>315</v>
      </c>
      <c r="C63" s="302">
        <v>409.45</v>
      </c>
      <c r="D63" s="303">
        <v>406.25</v>
      </c>
      <c r="E63" s="303">
        <v>399.25</v>
      </c>
      <c r="F63" s="303">
        <v>389.05</v>
      </c>
      <c r="G63" s="303">
        <v>382.05</v>
      </c>
      <c r="H63" s="303">
        <v>416.45</v>
      </c>
      <c r="I63" s="303">
        <v>423.45</v>
      </c>
      <c r="J63" s="303">
        <v>433.65</v>
      </c>
      <c r="K63" s="302">
        <v>413.25</v>
      </c>
      <c r="L63" s="302">
        <v>396.05</v>
      </c>
      <c r="M63" s="302">
        <v>28.23291</v>
      </c>
      <c r="N63" s="1"/>
      <c r="O63" s="1"/>
    </row>
    <row r="64" spans="1:15" ht="12.75" customHeight="1">
      <c r="A64" s="30">
        <v>54</v>
      </c>
      <c r="B64" s="312" t="s">
        <v>67</v>
      </c>
      <c r="C64" s="302">
        <v>332.55</v>
      </c>
      <c r="D64" s="303">
        <v>331.06666666666666</v>
      </c>
      <c r="E64" s="303">
        <v>327.48333333333335</v>
      </c>
      <c r="F64" s="303">
        <v>322.41666666666669</v>
      </c>
      <c r="G64" s="303">
        <v>318.83333333333337</v>
      </c>
      <c r="H64" s="303">
        <v>336.13333333333333</v>
      </c>
      <c r="I64" s="303">
        <v>339.7166666666667</v>
      </c>
      <c r="J64" s="303">
        <v>344.7833333333333</v>
      </c>
      <c r="K64" s="302">
        <v>334.65</v>
      </c>
      <c r="L64" s="302">
        <v>326</v>
      </c>
      <c r="M64" s="302">
        <v>42.586269999999999</v>
      </c>
      <c r="N64" s="1"/>
      <c r="O64" s="1"/>
    </row>
    <row r="65" spans="1:15" ht="12.75" customHeight="1">
      <c r="A65" s="30">
        <v>55</v>
      </c>
      <c r="B65" s="312" t="s">
        <v>68</v>
      </c>
      <c r="C65" s="302">
        <v>101.85</v>
      </c>
      <c r="D65" s="303">
        <v>101.45</v>
      </c>
      <c r="E65" s="303">
        <v>100.4</v>
      </c>
      <c r="F65" s="303">
        <v>98.95</v>
      </c>
      <c r="G65" s="303">
        <v>97.9</v>
      </c>
      <c r="H65" s="303">
        <v>102.9</v>
      </c>
      <c r="I65" s="303">
        <v>103.94999999999999</v>
      </c>
      <c r="J65" s="303">
        <v>105.4</v>
      </c>
      <c r="K65" s="302">
        <v>102.5</v>
      </c>
      <c r="L65" s="302">
        <v>100</v>
      </c>
      <c r="M65" s="302">
        <v>209.94336000000001</v>
      </c>
      <c r="N65" s="1"/>
      <c r="O65" s="1"/>
    </row>
    <row r="66" spans="1:15" ht="12.75" customHeight="1">
      <c r="A66" s="30">
        <v>56</v>
      </c>
      <c r="B66" s="312" t="s">
        <v>246</v>
      </c>
      <c r="C66" s="302">
        <v>47.95</v>
      </c>
      <c r="D66" s="303">
        <v>47.866666666666667</v>
      </c>
      <c r="E66" s="303">
        <v>47.433333333333337</v>
      </c>
      <c r="F66" s="303">
        <v>46.916666666666671</v>
      </c>
      <c r="G66" s="303">
        <v>46.483333333333341</v>
      </c>
      <c r="H66" s="303">
        <v>48.383333333333333</v>
      </c>
      <c r="I66" s="303">
        <v>48.816666666666656</v>
      </c>
      <c r="J66" s="303">
        <v>49.333333333333329</v>
      </c>
      <c r="K66" s="302">
        <v>48.3</v>
      </c>
      <c r="L66" s="302">
        <v>47.35</v>
      </c>
      <c r="M66" s="302">
        <v>15.78253</v>
      </c>
      <c r="N66" s="1"/>
      <c r="O66" s="1"/>
    </row>
    <row r="67" spans="1:15" ht="12.75" customHeight="1">
      <c r="A67" s="30">
        <v>57</v>
      </c>
      <c r="B67" s="312" t="s">
        <v>309</v>
      </c>
      <c r="C67" s="302">
        <v>2585.9499999999998</v>
      </c>
      <c r="D67" s="303">
        <v>2591.65</v>
      </c>
      <c r="E67" s="303">
        <v>2534.3000000000002</v>
      </c>
      <c r="F67" s="303">
        <v>2482.65</v>
      </c>
      <c r="G67" s="303">
        <v>2425.3000000000002</v>
      </c>
      <c r="H67" s="303">
        <v>2643.3</v>
      </c>
      <c r="I67" s="303">
        <v>2700.6499999999996</v>
      </c>
      <c r="J67" s="303">
        <v>2752.3</v>
      </c>
      <c r="K67" s="302">
        <v>2649</v>
      </c>
      <c r="L67" s="302">
        <v>2540</v>
      </c>
      <c r="M67" s="302">
        <v>0.31124000000000002</v>
      </c>
      <c r="N67" s="1"/>
      <c r="O67" s="1"/>
    </row>
    <row r="68" spans="1:15" ht="12.75" customHeight="1">
      <c r="A68" s="30">
        <v>58</v>
      </c>
      <c r="B68" s="312" t="s">
        <v>69</v>
      </c>
      <c r="C68" s="302">
        <v>1852.3</v>
      </c>
      <c r="D68" s="303">
        <v>1859.1000000000001</v>
      </c>
      <c r="E68" s="303">
        <v>1819.2000000000003</v>
      </c>
      <c r="F68" s="303">
        <v>1786.1000000000001</v>
      </c>
      <c r="G68" s="303">
        <v>1746.2000000000003</v>
      </c>
      <c r="H68" s="303">
        <v>1892.2000000000003</v>
      </c>
      <c r="I68" s="303">
        <v>1932.1000000000004</v>
      </c>
      <c r="J68" s="303">
        <v>1965.2000000000003</v>
      </c>
      <c r="K68" s="302">
        <v>1899</v>
      </c>
      <c r="L68" s="302">
        <v>1826</v>
      </c>
      <c r="M68" s="302">
        <v>12.40297</v>
      </c>
      <c r="N68" s="1"/>
      <c r="O68" s="1"/>
    </row>
    <row r="69" spans="1:15" ht="12.75" customHeight="1">
      <c r="A69" s="30">
        <v>59</v>
      </c>
      <c r="B69" s="312" t="s">
        <v>317</v>
      </c>
      <c r="C69" s="302">
        <v>5252.35</v>
      </c>
      <c r="D69" s="303">
        <v>5309.1333333333341</v>
      </c>
      <c r="E69" s="303">
        <v>5168.2666666666682</v>
      </c>
      <c r="F69" s="303">
        <v>5084.1833333333343</v>
      </c>
      <c r="G69" s="303">
        <v>4943.3166666666684</v>
      </c>
      <c r="H69" s="303">
        <v>5393.2166666666681</v>
      </c>
      <c r="I69" s="303">
        <v>5534.0833333333348</v>
      </c>
      <c r="J69" s="303">
        <v>5618.1666666666679</v>
      </c>
      <c r="K69" s="302">
        <v>5450</v>
      </c>
      <c r="L69" s="302">
        <v>5225.05</v>
      </c>
      <c r="M69" s="302">
        <v>0.10323</v>
      </c>
      <c r="N69" s="1"/>
      <c r="O69" s="1"/>
    </row>
    <row r="70" spans="1:15" ht="12.75" customHeight="1">
      <c r="A70" s="30">
        <v>60</v>
      </c>
      <c r="B70" s="312" t="s">
        <v>247</v>
      </c>
      <c r="C70" s="302">
        <v>995.4</v>
      </c>
      <c r="D70" s="303">
        <v>1001.4666666666667</v>
      </c>
      <c r="E70" s="303">
        <v>983.93333333333339</v>
      </c>
      <c r="F70" s="303">
        <v>972.4666666666667</v>
      </c>
      <c r="G70" s="303">
        <v>954.93333333333339</v>
      </c>
      <c r="H70" s="303">
        <v>1012.9333333333334</v>
      </c>
      <c r="I70" s="303">
        <v>1030.4666666666667</v>
      </c>
      <c r="J70" s="303">
        <v>1041.9333333333334</v>
      </c>
      <c r="K70" s="302">
        <v>1019</v>
      </c>
      <c r="L70" s="302">
        <v>990</v>
      </c>
      <c r="M70" s="302">
        <v>0.30002000000000001</v>
      </c>
      <c r="N70" s="1"/>
      <c r="O70" s="1"/>
    </row>
    <row r="71" spans="1:15" ht="12.75" customHeight="1">
      <c r="A71" s="30">
        <v>61</v>
      </c>
      <c r="B71" s="312" t="s">
        <v>318</v>
      </c>
      <c r="C71" s="302">
        <v>813.3</v>
      </c>
      <c r="D71" s="303">
        <v>821</v>
      </c>
      <c r="E71" s="303">
        <v>797.3</v>
      </c>
      <c r="F71" s="303">
        <v>781.3</v>
      </c>
      <c r="G71" s="303">
        <v>757.59999999999991</v>
      </c>
      <c r="H71" s="303">
        <v>837</v>
      </c>
      <c r="I71" s="303">
        <v>860.7</v>
      </c>
      <c r="J71" s="303">
        <v>876.7</v>
      </c>
      <c r="K71" s="302">
        <v>844.7</v>
      </c>
      <c r="L71" s="302">
        <v>805</v>
      </c>
      <c r="M71" s="302">
        <v>59.47692</v>
      </c>
      <c r="N71" s="1"/>
      <c r="O71" s="1"/>
    </row>
    <row r="72" spans="1:15" ht="12.75" customHeight="1">
      <c r="A72" s="30">
        <v>62</v>
      </c>
      <c r="B72" s="312" t="s">
        <v>71</v>
      </c>
      <c r="C72" s="302">
        <v>246.1</v>
      </c>
      <c r="D72" s="303">
        <v>242.85</v>
      </c>
      <c r="E72" s="303">
        <v>238</v>
      </c>
      <c r="F72" s="303">
        <v>229.9</v>
      </c>
      <c r="G72" s="303">
        <v>225.05</v>
      </c>
      <c r="H72" s="303">
        <v>250.95</v>
      </c>
      <c r="I72" s="303">
        <v>255.79999999999995</v>
      </c>
      <c r="J72" s="303">
        <v>263.89999999999998</v>
      </c>
      <c r="K72" s="302">
        <v>247.7</v>
      </c>
      <c r="L72" s="302">
        <v>234.75</v>
      </c>
      <c r="M72" s="302">
        <v>114.5334</v>
      </c>
      <c r="N72" s="1"/>
      <c r="O72" s="1"/>
    </row>
    <row r="73" spans="1:15" ht="12.75" customHeight="1">
      <c r="A73" s="30">
        <v>63</v>
      </c>
      <c r="B73" s="312" t="s">
        <v>310</v>
      </c>
      <c r="C73" s="302">
        <v>1392.85</v>
      </c>
      <c r="D73" s="303">
        <v>1406.05</v>
      </c>
      <c r="E73" s="303">
        <v>1368</v>
      </c>
      <c r="F73" s="303">
        <v>1343.15</v>
      </c>
      <c r="G73" s="303">
        <v>1305.1000000000001</v>
      </c>
      <c r="H73" s="303">
        <v>1430.8999999999999</v>
      </c>
      <c r="I73" s="303">
        <v>1468.9499999999996</v>
      </c>
      <c r="J73" s="303">
        <v>1493.7999999999997</v>
      </c>
      <c r="K73" s="302">
        <v>1444.1</v>
      </c>
      <c r="L73" s="302">
        <v>1381.2</v>
      </c>
      <c r="M73" s="302">
        <v>1.6679299999999999</v>
      </c>
      <c r="N73" s="1"/>
      <c r="O73" s="1"/>
    </row>
    <row r="74" spans="1:15" ht="12.75" customHeight="1">
      <c r="A74" s="30">
        <v>64</v>
      </c>
      <c r="B74" s="312" t="s">
        <v>72</v>
      </c>
      <c r="C74" s="302">
        <v>601</v>
      </c>
      <c r="D74" s="303">
        <v>603.2166666666667</v>
      </c>
      <c r="E74" s="303">
        <v>590.18333333333339</v>
      </c>
      <c r="F74" s="303">
        <v>579.36666666666667</v>
      </c>
      <c r="G74" s="303">
        <v>566.33333333333337</v>
      </c>
      <c r="H74" s="303">
        <v>614.03333333333342</v>
      </c>
      <c r="I74" s="303">
        <v>627.06666666666672</v>
      </c>
      <c r="J74" s="303">
        <v>637.88333333333344</v>
      </c>
      <c r="K74" s="302">
        <v>616.25</v>
      </c>
      <c r="L74" s="302">
        <v>592.4</v>
      </c>
      <c r="M74" s="302">
        <v>9.6322799999999997</v>
      </c>
      <c r="N74" s="1"/>
      <c r="O74" s="1"/>
    </row>
    <row r="75" spans="1:15" ht="12.75" customHeight="1">
      <c r="A75" s="30">
        <v>65</v>
      </c>
      <c r="B75" s="312" t="s">
        <v>73</v>
      </c>
      <c r="C75" s="302">
        <v>694.25</v>
      </c>
      <c r="D75" s="303">
        <v>698.56666666666661</v>
      </c>
      <c r="E75" s="303">
        <v>684.68333333333317</v>
      </c>
      <c r="F75" s="303">
        <v>675.11666666666656</v>
      </c>
      <c r="G75" s="303">
        <v>661.23333333333312</v>
      </c>
      <c r="H75" s="303">
        <v>708.13333333333321</v>
      </c>
      <c r="I75" s="303">
        <v>722.01666666666665</v>
      </c>
      <c r="J75" s="303">
        <v>731.58333333333326</v>
      </c>
      <c r="K75" s="302">
        <v>712.45</v>
      </c>
      <c r="L75" s="302">
        <v>689</v>
      </c>
      <c r="M75" s="302">
        <v>10.729430000000001</v>
      </c>
      <c r="N75" s="1"/>
      <c r="O75" s="1"/>
    </row>
    <row r="76" spans="1:15" ht="12.75" customHeight="1">
      <c r="A76" s="30">
        <v>66</v>
      </c>
      <c r="B76" s="312" t="s">
        <v>319</v>
      </c>
      <c r="C76" s="302">
        <v>12039.15</v>
      </c>
      <c r="D76" s="303">
        <v>11997.066666666666</v>
      </c>
      <c r="E76" s="303">
        <v>11753.183333333331</v>
      </c>
      <c r="F76" s="303">
        <v>11467.216666666665</v>
      </c>
      <c r="G76" s="303">
        <v>11223.33333333333</v>
      </c>
      <c r="H76" s="303">
        <v>12283.033333333331</v>
      </c>
      <c r="I76" s="303">
        <v>12526.916666666666</v>
      </c>
      <c r="J76" s="303">
        <v>12812.883333333331</v>
      </c>
      <c r="K76" s="302">
        <v>12240.95</v>
      </c>
      <c r="L76" s="302">
        <v>11711.1</v>
      </c>
      <c r="M76" s="302">
        <v>1.2019999999999999E-2</v>
      </c>
      <c r="N76" s="1"/>
      <c r="O76" s="1"/>
    </row>
    <row r="77" spans="1:15" ht="12.75" customHeight="1">
      <c r="A77" s="30">
        <v>67</v>
      </c>
      <c r="B77" s="312" t="s">
        <v>75</v>
      </c>
      <c r="C77" s="302">
        <v>694.65</v>
      </c>
      <c r="D77" s="303">
        <v>697.36666666666667</v>
      </c>
      <c r="E77" s="303">
        <v>688.5333333333333</v>
      </c>
      <c r="F77" s="303">
        <v>682.41666666666663</v>
      </c>
      <c r="G77" s="303">
        <v>673.58333333333326</v>
      </c>
      <c r="H77" s="303">
        <v>703.48333333333335</v>
      </c>
      <c r="I77" s="303">
        <v>712.31666666666661</v>
      </c>
      <c r="J77" s="303">
        <v>718.43333333333339</v>
      </c>
      <c r="K77" s="302">
        <v>706.2</v>
      </c>
      <c r="L77" s="302">
        <v>691.25</v>
      </c>
      <c r="M77" s="302">
        <v>37.497810000000001</v>
      </c>
      <c r="N77" s="1"/>
      <c r="O77" s="1"/>
    </row>
    <row r="78" spans="1:15" ht="12.75" customHeight="1">
      <c r="A78" s="30">
        <v>68</v>
      </c>
      <c r="B78" s="312" t="s">
        <v>76</v>
      </c>
      <c r="C78" s="302">
        <v>51.7</v>
      </c>
      <c r="D78" s="303">
        <v>51.766666666666673</v>
      </c>
      <c r="E78" s="303">
        <v>51.133333333333347</v>
      </c>
      <c r="F78" s="303">
        <v>50.566666666666677</v>
      </c>
      <c r="G78" s="303">
        <v>49.933333333333351</v>
      </c>
      <c r="H78" s="303">
        <v>52.333333333333343</v>
      </c>
      <c r="I78" s="303">
        <v>52.966666666666669</v>
      </c>
      <c r="J78" s="303">
        <v>53.533333333333339</v>
      </c>
      <c r="K78" s="302">
        <v>52.4</v>
      </c>
      <c r="L78" s="302">
        <v>51.2</v>
      </c>
      <c r="M78" s="302">
        <v>190.31052</v>
      </c>
      <c r="N78" s="1"/>
      <c r="O78" s="1"/>
    </row>
    <row r="79" spans="1:15" ht="12.75" customHeight="1">
      <c r="A79" s="30">
        <v>69</v>
      </c>
      <c r="B79" s="312" t="s">
        <v>77</v>
      </c>
      <c r="C79" s="302">
        <v>327.7</v>
      </c>
      <c r="D79" s="303">
        <v>329.84999999999997</v>
      </c>
      <c r="E79" s="303">
        <v>323.99999999999994</v>
      </c>
      <c r="F79" s="303">
        <v>320.29999999999995</v>
      </c>
      <c r="G79" s="303">
        <v>314.44999999999993</v>
      </c>
      <c r="H79" s="303">
        <v>333.54999999999995</v>
      </c>
      <c r="I79" s="303">
        <v>339.4</v>
      </c>
      <c r="J79" s="303">
        <v>343.09999999999997</v>
      </c>
      <c r="K79" s="302">
        <v>335.7</v>
      </c>
      <c r="L79" s="302">
        <v>326.14999999999998</v>
      </c>
      <c r="M79" s="302">
        <v>14.439640000000001</v>
      </c>
      <c r="N79" s="1"/>
      <c r="O79" s="1"/>
    </row>
    <row r="80" spans="1:15" ht="12.75" customHeight="1">
      <c r="A80" s="30">
        <v>70</v>
      </c>
      <c r="B80" s="312" t="s">
        <v>320</v>
      </c>
      <c r="C80" s="302">
        <v>996.25</v>
      </c>
      <c r="D80" s="303">
        <v>997.1</v>
      </c>
      <c r="E80" s="303">
        <v>978.15000000000009</v>
      </c>
      <c r="F80" s="303">
        <v>960.05000000000007</v>
      </c>
      <c r="G80" s="303">
        <v>941.10000000000014</v>
      </c>
      <c r="H80" s="303">
        <v>1015.2</v>
      </c>
      <c r="I80" s="303">
        <v>1034.1500000000001</v>
      </c>
      <c r="J80" s="303">
        <v>1052.25</v>
      </c>
      <c r="K80" s="302">
        <v>1016.05</v>
      </c>
      <c r="L80" s="302">
        <v>979</v>
      </c>
      <c r="M80" s="302">
        <v>0.67803000000000002</v>
      </c>
      <c r="N80" s="1"/>
      <c r="O80" s="1"/>
    </row>
    <row r="81" spans="1:15" ht="12.75" customHeight="1">
      <c r="A81" s="30">
        <v>71</v>
      </c>
      <c r="B81" s="312" t="s">
        <v>322</v>
      </c>
      <c r="C81" s="302">
        <v>7666.95</v>
      </c>
      <c r="D81" s="303">
        <v>7617.916666666667</v>
      </c>
      <c r="E81" s="303">
        <v>7511.9333333333343</v>
      </c>
      <c r="F81" s="303">
        <v>7356.916666666667</v>
      </c>
      <c r="G81" s="303">
        <v>7250.9333333333343</v>
      </c>
      <c r="H81" s="303">
        <v>7772.9333333333343</v>
      </c>
      <c r="I81" s="303">
        <v>7878.9166666666661</v>
      </c>
      <c r="J81" s="303">
        <v>8033.9333333333343</v>
      </c>
      <c r="K81" s="302">
        <v>7723.9</v>
      </c>
      <c r="L81" s="302">
        <v>7462.9</v>
      </c>
      <c r="M81" s="302">
        <v>0.55306999999999995</v>
      </c>
      <c r="N81" s="1"/>
      <c r="O81" s="1"/>
    </row>
    <row r="82" spans="1:15" ht="12.75" customHeight="1">
      <c r="A82" s="30">
        <v>72</v>
      </c>
      <c r="B82" s="312" t="s">
        <v>323</v>
      </c>
      <c r="C82" s="302">
        <v>1023.05</v>
      </c>
      <c r="D82" s="303">
        <v>1022.7833333333333</v>
      </c>
      <c r="E82" s="303">
        <v>1011.9166666666665</v>
      </c>
      <c r="F82" s="303">
        <v>1000.7833333333332</v>
      </c>
      <c r="G82" s="303">
        <v>989.9166666666664</v>
      </c>
      <c r="H82" s="303">
        <v>1033.9166666666665</v>
      </c>
      <c r="I82" s="303">
        <v>1044.7833333333333</v>
      </c>
      <c r="J82" s="303">
        <v>1055.9166666666667</v>
      </c>
      <c r="K82" s="302">
        <v>1033.6500000000001</v>
      </c>
      <c r="L82" s="302">
        <v>1011.65</v>
      </c>
      <c r="M82" s="302">
        <v>0.22994000000000001</v>
      </c>
      <c r="N82" s="1"/>
      <c r="O82" s="1"/>
    </row>
    <row r="83" spans="1:15" ht="12.75" customHeight="1">
      <c r="A83" s="30">
        <v>73</v>
      </c>
      <c r="B83" s="312" t="s">
        <v>78</v>
      </c>
      <c r="C83" s="302">
        <v>14537.25</v>
      </c>
      <c r="D83" s="303">
        <v>14585.416666666666</v>
      </c>
      <c r="E83" s="303">
        <v>14395.833333333332</v>
      </c>
      <c r="F83" s="303">
        <v>14254.416666666666</v>
      </c>
      <c r="G83" s="303">
        <v>14064.833333333332</v>
      </c>
      <c r="H83" s="303">
        <v>14726.833333333332</v>
      </c>
      <c r="I83" s="303">
        <v>14916.416666666664</v>
      </c>
      <c r="J83" s="303">
        <v>15057.833333333332</v>
      </c>
      <c r="K83" s="302">
        <v>14775</v>
      </c>
      <c r="L83" s="302">
        <v>14444</v>
      </c>
      <c r="M83" s="302">
        <v>9.8400000000000001E-2</v>
      </c>
      <c r="N83" s="1"/>
      <c r="O83" s="1"/>
    </row>
    <row r="84" spans="1:15" ht="12.75" customHeight="1">
      <c r="A84" s="30">
        <v>74</v>
      </c>
      <c r="B84" s="312" t="s">
        <v>80</v>
      </c>
      <c r="C84" s="302">
        <v>326</v>
      </c>
      <c r="D84" s="303">
        <v>327.31666666666666</v>
      </c>
      <c r="E84" s="303">
        <v>322.7833333333333</v>
      </c>
      <c r="F84" s="303">
        <v>319.56666666666666</v>
      </c>
      <c r="G84" s="303">
        <v>315.0333333333333</v>
      </c>
      <c r="H84" s="303">
        <v>330.5333333333333</v>
      </c>
      <c r="I84" s="303">
        <v>335.06666666666672</v>
      </c>
      <c r="J84" s="303">
        <v>338.2833333333333</v>
      </c>
      <c r="K84" s="302">
        <v>331.85</v>
      </c>
      <c r="L84" s="302">
        <v>324.10000000000002</v>
      </c>
      <c r="M84" s="302">
        <v>66.905320000000003</v>
      </c>
      <c r="N84" s="1"/>
      <c r="O84" s="1"/>
    </row>
    <row r="85" spans="1:15" ht="12.75" customHeight="1">
      <c r="A85" s="30">
        <v>75</v>
      </c>
      <c r="B85" s="312" t="s">
        <v>324</v>
      </c>
      <c r="C85" s="302">
        <v>457.35</v>
      </c>
      <c r="D85" s="303">
        <v>459.61666666666662</v>
      </c>
      <c r="E85" s="303">
        <v>449.73333333333323</v>
      </c>
      <c r="F85" s="303">
        <v>442.11666666666662</v>
      </c>
      <c r="G85" s="303">
        <v>432.23333333333323</v>
      </c>
      <c r="H85" s="303">
        <v>467.23333333333323</v>
      </c>
      <c r="I85" s="303">
        <v>477.11666666666656</v>
      </c>
      <c r="J85" s="303">
        <v>484.73333333333323</v>
      </c>
      <c r="K85" s="302">
        <v>469.5</v>
      </c>
      <c r="L85" s="302">
        <v>452</v>
      </c>
      <c r="M85" s="302">
        <v>1.32622</v>
      </c>
      <c r="N85" s="1"/>
      <c r="O85" s="1"/>
    </row>
    <row r="86" spans="1:15" ht="12.75" customHeight="1">
      <c r="A86" s="30">
        <v>76</v>
      </c>
      <c r="B86" s="312" t="s">
        <v>81</v>
      </c>
      <c r="C86" s="302">
        <v>3551.3</v>
      </c>
      <c r="D86" s="303">
        <v>3584.6833333333329</v>
      </c>
      <c r="E86" s="303">
        <v>3499.6166666666659</v>
      </c>
      <c r="F86" s="303">
        <v>3447.9333333333329</v>
      </c>
      <c r="G86" s="303">
        <v>3362.8666666666659</v>
      </c>
      <c r="H86" s="303">
        <v>3636.3666666666659</v>
      </c>
      <c r="I86" s="303">
        <v>3721.4333333333325</v>
      </c>
      <c r="J86" s="303">
        <v>3773.1166666666659</v>
      </c>
      <c r="K86" s="302">
        <v>3669.75</v>
      </c>
      <c r="L86" s="302">
        <v>3533</v>
      </c>
      <c r="M86" s="302">
        <v>2.4138600000000001</v>
      </c>
      <c r="N86" s="1"/>
      <c r="O86" s="1"/>
    </row>
    <row r="87" spans="1:15" ht="12.75" customHeight="1">
      <c r="A87" s="30">
        <v>77</v>
      </c>
      <c r="B87" s="312" t="s">
        <v>311</v>
      </c>
      <c r="C87" s="302">
        <v>746.65</v>
      </c>
      <c r="D87" s="303">
        <v>760.4666666666667</v>
      </c>
      <c r="E87" s="303">
        <v>723.18333333333339</v>
      </c>
      <c r="F87" s="303">
        <v>699.7166666666667</v>
      </c>
      <c r="G87" s="303">
        <v>662.43333333333339</v>
      </c>
      <c r="H87" s="303">
        <v>783.93333333333339</v>
      </c>
      <c r="I87" s="303">
        <v>821.2166666666667</v>
      </c>
      <c r="J87" s="303">
        <v>844.68333333333339</v>
      </c>
      <c r="K87" s="302">
        <v>797.75</v>
      </c>
      <c r="L87" s="302">
        <v>737</v>
      </c>
      <c r="M87" s="302">
        <v>29.234580000000001</v>
      </c>
      <c r="N87" s="1"/>
      <c r="O87" s="1"/>
    </row>
    <row r="88" spans="1:15" ht="12.75" customHeight="1">
      <c r="A88" s="30">
        <v>78</v>
      </c>
      <c r="B88" s="312" t="s">
        <v>321</v>
      </c>
      <c r="C88" s="302">
        <v>368.15</v>
      </c>
      <c r="D88" s="303">
        <v>369.98333333333329</v>
      </c>
      <c r="E88" s="303">
        <v>361.76666666666659</v>
      </c>
      <c r="F88" s="303">
        <v>355.38333333333333</v>
      </c>
      <c r="G88" s="303">
        <v>347.16666666666663</v>
      </c>
      <c r="H88" s="303">
        <v>376.36666666666656</v>
      </c>
      <c r="I88" s="303">
        <v>384.58333333333326</v>
      </c>
      <c r="J88" s="303">
        <v>390.96666666666653</v>
      </c>
      <c r="K88" s="302">
        <v>378.2</v>
      </c>
      <c r="L88" s="302">
        <v>363.6</v>
      </c>
      <c r="M88" s="302">
        <v>10.49132</v>
      </c>
      <c r="N88" s="1"/>
      <c r="O88" s="1"/>
    </row>
    <row r="89" spans="1:15" ht="12.75" customHeight="1">
      <c r="A89" s="30">
        <v>79</v>
      </c>
      <c r="B89" s="312" t="s">
        <v>412</v>
      </c>
      <c r="C89" s="302">
        <v>668.75</v>
      </c>
      <c r="D89" s="303">
        <v>672.35</v>
      </c>
      <c r="E89" s="303">
        <v>657.75</v>
      </c>
      <c r="F89" s="303">
        <v>646.75</v>
      </c>
      <c r="G89" s="303">
        <v>632.15</v>
      </c>
      <c r="H89" s="303">
        <v>683.35</v>
      </c>
      <c r="I89" s="303">
        <v>697.95000000000016</v>
      </c>
      <c r="J89" s="303">
        <v>708.95</v>
      </c>
      <c r="K89" s="302">
        <v>686.95</v>
      </c>
      <c r="L89" s="302">
        <v>661.35</v>
      </c>
      <c r="M89" s="302">
        <v>5.2742000000000004</v>
      </c>
      <c r="N89" s="1"/>
      <c r="O89" s="1"/>
    </row>
    <row r="90" spans="1:15" ht="12.75" customHeight="1">
      <c r="A90" s="30">
        <v>80</v>
      </c>
      <c r="B90" s="312" t="s">
        <v>342</v>
      </c>
      <c r="C90" s="302">
        <v>2409.1</v>
      </c>
      <c r="D90" s="303">
        <v>2396.6333333333332</v>
      </c>
      <c r="E90" s="303">
        <v>2345.4666666666662</v>
      </c>
      <c r="F90" s="303">
        <v>2281.833333333333</v>
      </c>
      <c r="G90" s="303">
        <v>2230.6666666666661</v>
      </c>
      <c r="H90" s="303">
        <v>2460.2666666666664</v>
      </c>
      <c r="I90" s="303">
        <v>2511.4333333333334</v>
      </c>
      <c r="J90" s="303">
        <v>2575.0666666666666</v>
      </c>
      <c r="K90" s="302">
        <v>2447.8000000000002</v>
      </c>
      <c r="L90" s="302">
        <v>2333</v>
      </c>
      <c r="M90" s="302">
        <v>4.0385900000000001</v>
      </c>
      <c r="N90" s="1"/>
      <c r="O90" s="1"/>
    </row>
    <row r="91" spans="1:15" ht="12.75" customHeight="1">
      <c r="A91" s="30">
        <v>81</v>
      </c>
      <c r="B91" s="312" t="s">
        <v>82</v>
      </c>
      <c r="C91" s="302">
        <v>208.75</v>
      </c>
      <c r="D91" s="303">
        <v>207.95000000000002</v>
      </c>
      <c r="E91" s="303">
        <v>205.65000000000003</v>
      </c>
      <c r="F91" s="303">
        <v>202.55</v>
      </c>
      <c r="G91" s="303">
        <v>200.25000000000003</v>
      </c>
      <c r="H91" s="303">
        <v>211.05000000000004</v>
      </c>
      <c r="I91" s="303">
        <v>213.35000000000005</v>
      </c>
      <c r="J91" s="303">
        <v>216.45000000000005</v>
      </c>
      <c r="K91" s="302">
        <v>210.25</v>
      </c>
      <c r="L91" s="302">
        <v>204.85</v>
      </c>
      <c r="M91" s="302">
        <v>86.566699999999997</v>
      </c>
      <c r="N91" s="1"/>
      <c r="O91" s="1"/>
    </row>
    <row r="92" spans="1:15" ht="12.75" customHeight="1">
      <c r="A92" s="30">
        <v>82</v>
      </c>
      <c r="B92" s="312" t="s">
        <v>328</v>
      </c>
      <c r="C92" s="302">
        <v>479</v>
      </c>
      <c r="D92" s="303">
        <v>484.18333333333334</v>
      </c>
      <c r="E92" s="303">
        <v>470.36666666666667</v>
      </c>
      <c r="F92" s="303">
        <v>461.73333333333335</v>
      </c>
      <c r="G92" s="303">
        <v>447.91666666666669</v>
      </c>
      <c r="H92" s="303">
        <v>492.81666666666666</v>
      </c>
      <c r="I92" s="303">
        <v>506.63333333333338</v>
      </c>
      <c r="J92" s="303">
        <v>515.26666666666665</v>
      </c>
      <c r="K92" s="302">
        <v>498</v>
      </c>
      <c r="L92" s="302">
        <v>475.55</v>
      </c>
      <c r="M92" s="302">
        <v>7.1759300000000001</v>
      </c>
      <c r="N92" s="1"/>
      <c r="O92" s="1"/>
    </row>
    <row r="93" spans="1:15" ht="12.75" customHeight="1">
      <c r="A93" s="30">
        <v>83</v>
      </c>
      <c r="B93" s="312" t="s">
        <v>329</v>
      </c>
      <c r="C93" s="302">
        <v>740.35</v>
      </c>
      <c r="D93" s="303">
        <v>743.0333333333333</v>
      </c>
      <c r="E93" s="303">
        <v>732.31666666666661</v>
      </c>
      <c r="F93" s="303">
        <v>724.2833333333333</v>
      </c>
      <c r="G93" s="303">
        <v>713.56666666666661</v>
      </c>
      <c r="H93" s="303">
        <v>751.06666666666661</v>
      </c>
      <c r="I93" s="303">
        <v>761.7833333333333</v>
      </c>
      <c r="J93" s="303">
        <v>769.81666666666661</v>
      </c>
      <c r="K93" s="302">
        <v>753.75</v>
      </c>
      <c r="L93" s="302">
        <v>735</v>
      </c>
      <c r="M93" s="302">
        <v>0.33267000000000002</v>
      </c>
      <c r="N93" s="1"/>
      <c r="O93" s="1"/>
    </row>
    <row r="94" spans="1:15" ht="12.75" customHeight="1">
      <c r="A94" s="30">
        <v>84</v>
      </c>
      <c r="B94" s="312" t="s">
        <v>331</v>
      </c>
      <c r="C94" s="302">
        <v>714.75</v>
      </c>
      <c r="D94" s="303">
        <v>719.30000000000007</v>
      </c>
      <c r="E94" s="303">
        <v>705.95000000000016</v>
      </c>
      <c r="F94" s="303">
        <v>697.15000000000009</v>
      </c>
      <c r="G94" s="303">
        <v>683.80000000000018</v>
      </c>
      <c r="H94" s="303">
        <v>728.10000000000014</v>
      </c>
      <c r="I94" s="303">
        <v>741.45</v>
      </c>
      <c r="J94" s="303">
        <v>750.25000000000011</v>
      </c>
      <c r="K94" s="302">
        <v>732.65</v>
      </c>
      <c r="L94" s="302">
        <v>710.5</v>
      </c>
      <c r="M94" s="302">
        <v>0.30087999999999998</v>
      </c>
      <c r="N94" s="1"/>
      <c r="O94" s="1"/>
    </row>
    <row r="95" spans="1:15" ht="12.75" customHeight="1">
      <c r="A95" s="30">
        <v>85</v>
      </c>
      <c r="B95" s="312" t="s">
        <v>249</v>
      </c>
      <c r="C95" s="302">
        <v>109.2</v>
      </c>
      <c r="D95" s="303">
        <v>109.43333333333334</v>
      </c>
      <c r="E95" s="303">
        <v>108.46666666666667</v>
      </c>
      <c r="F95" s="303">
        <v>107.73333333333333</v>
      </c>
      <c r="G95" s="303">
        <v>106.76666666666667</v>
      </c>
      <c r="H95" s="303">
        <v>110.16666666666667</v>
      </c>
      <c r="I95" s="303">
        <v>111.13333333333334</v>
      </c>
      <c r="J95" s="303">
        <v>111.86666666666667</v>
      </c>
      <c r="K95" s="302">
        <v>110.4</v>
      </c>
      <c r="L95" s="302">
        <v>108.7</v>
      </c>
      <c r="M95" s="302">
        <v>8.1030499999999996</v>
      </c>
      <c r="N95" s="1"/>
      <c r="O95" s="1"/>
    </row>
    <row r="96" spans="1:15" ht="12.75" customHeight="1">
      <c r="A96" s="30">
        <v>86</v>
      </c>
      <c r="B96" s="312" t="s">
        <v>325</v>
      </c>
      <c r="C96" s="302">
        <v>365.85</v>
      </c>
      <c r="D96" s="303">
        <v>363.7</v>
      </c>
      <c r="E96" s="303">
        <v>358.9</v>
      </c>
      <c r="F96" s="303">
        <v>351.95</v>
      </c>
      <c r="G96" s="303">
        <v>347.15</v>
      </c>
      <c r="H96" s="303">
        <v>370.65</v>
      </c>
      <c r="I96" s="303">
        <v>375.45000000000005</v>
      </c>
      <c r="J96" s="303">
        <v>382.4</v>
      </c>
      <c r="K96" s="302">
        <v>368.5</v>
      </c>
      <c r="L96" s="302">
        <v>356.75</v>
      </c>
      <c r="M96" s="302">
        <v>1.6902299999999999</v>
      </c>
      <c r="N96" s="1"/>
      <c r="O96" s="1"/>
    </row>
    <row r="97" spans="1:15" ht="12.75" customHeight="1">
      <c r="A97" s="30">
        <v>87</v>
      </c>
      <c r="B97" s="312" t="s">
        <v>334</v>
      </c>
      <c r="C97" s="302">
        <v>1192.05</v>
      </c>
      <c r="D97" s="303">
        <v>1220.2833333333333</v>
      </c>
      <c r="E97" s="303">
        <v>1159.7666666666667</v>
      </c>
      <c r="F97" s="303">
        <v>1127.4833333333333</v>
      </c>
      <c r="G97" s="303">
        <v>1066.9666666666667</v>
      </c>
      <c r="H97" s="303">
        <v>1252.5666666666666</v>
      </c>
      <c r="I97" s="303">
        <v>1313.083333333333</v>
      </c>
      <c r="J97" s="303">
        <v>1345.3666666666666</v>
      </c>
      <c r="K97" s="302">
        <v>1280.8</v>
      </c>
      <c r="L97" s="302">
        <v>1188</v>
      </c>
      <c r="M97" s="302">
        <v>14.639290000000001</v>
      </c>
      <c r="N97" s="1"/>
      <c r="O97" s="1"/>
    </row>
    <row r="98" spans="1:15" ht="12.75" customHeight="1">
      <c r="A98" s="30">
        <v>88</v>
      </c>
      <c r="B98" s="312" t="s">
        <v>332</v>
      </c>
      <c r="C98" s="302">
        <v>1013.55</v>
      </c>
      <c r="D98" s="303">
        <v>1015.5666666666666</v>
      </c>
      <c r="E98" s="303">
        <v>1005.5333333333333</v>
      </c>
      <c r="F98" s="303">
        <v>997.51666666666665</v>
      </c>
      <c r="G98" s="303">
        <v>987.48333333333335</v>
      </c>
      <c r="H98" s="303">
        <v>1023.5833333333333</v>
      </c>
      <c r="I98" s="303">
        <v>1033.6166666666666</v>
      </c>
      <c r="J98" s="303">
        <v>1041.6333333333332</v>
      </c>
      <c r="K98" s="302">
        <v>1025.5999999999999</v>
      </c>
      <c r="L98" s="302">
        <v>1007.55</v>
      </c>
      <c r="M98" s="302">
        <v>0.44896000000000003</v>
      </c>
      <c r="N98" s="1"/>
      <c r="O98" s="1"/>
    </row>
    <row r="99" spans="1:15" ht="12.75" customHeight="1">
      <c r="A99" s="30">
        <v>89</v>
      </c>
      <c r="B99" s="312" t="s">
        <v>333</v>
      </c>
      <c r="C99" s="302">
        <v>18.8</v>
      </c>
      <c r="D99" s="303">
        <v>18.883333333333336</v>
      </c>
      <c r="E99" s="303">
        <v>18.616666666666674</v>
      </c>
      <c r="F99" s="303">
        <v>18.433333333333337</v>
      </c>
      <c r="G99" s="303">
        <v>18.166666666666675</v>
      </c>
      <c r="H99" s="303">
        <v>19.066666666666674</v>
      </c>
      <c r="I99" s="303">
        <v>19.333333333333332</v>
      </c>
      <c r="J99" s="303">
        <v>19.516666666666673</v>
      </c>
      <c r="K99" s="302">
        <v>19.149999999999999</v>
      </c>
      <c r="L99" s="302">
        <v>18.7</v>
      </c>
      <c r="M99" s="302">
        <v>17.555630000000001</v>
      </c>
      <c r="N99" s="1"/>
      <c r="O99" s="1"/>
    </row>
    <row r="100" spans="1:15" ht="12.75" customHeight="1">
      <c r="A100" s="30">
        <v>90</v>
      </c>
      <c r="B100" s="312" t="s">
        <v>335</v>
      </c>
      <c r="C100" s="302">
        <v>565.1</v>
      </c>
      <c r="D100" s="303">
        <v>565.85</v>
      </c>
      <c r="E100" s="303">
        <v>553.30000000000007</v>
      </c>
      <c r="F100" s="303">
        <v>541.5</v>
      </c>
      <c r="G100" s="303">
        <v>528.95000000000005</v>
      </c>
      <c r="H100" s="303">
        <v>577.65000000000009</v>
      </c>
      <c r="I100" s="303">
        <v>590.20000000000005</v>
      </c>
      <c r="J100" s="303">
        <v>602.00000000000011</v>
      </c>
      <c r="K100" s="302">
        <v>578.4</v>
      </c>
      <c r="L100" s="302">
        <v>554.04999999999995</v>
      </c>
      <c r="M100" s="302">
        <v>2.42218</v>
      </c>
      <c r="N100" s="1"/>
      <c r="O100" s="1"/>
    </row>
    <row r="101" spans="1:15" ht="12.75" customHeight="1">
      <c r="A101" s="30">
        <v>91</v>
      </c>
      <c r="B101" s="312" t="s">
        <v>336</v>
      </c>
      <c r="C101" s="302">
        <v>805.7</v>
      </c>
      <c r="D101" s="303">
        <v>805.6</v>
      </c>
      <c r="E101" s="303">
        <v>787.1</v>
      </c>
      <c r="F101" s="303">
        <v>768.5</v>
      </c>
      <c r="G101" s="303">
        <v>750</v>
      </c>
      <c r="H101" s="303">
        <v>824.2</v>
      </c>
      <c r="I101" s="303">
        <v>842.7</v>
      </c>
      <c r="J101" s="303">
        <v>861.30000000000007</v>
      </c>
      <c r="K101" s="302">
        <v>824.1</v>
      </c>
      <c r="L101" s="302">
        <v>787</v>
      </c>
      <c r="M101" s="302">
        <v>2.4157999999999999</v>
      </c>
      <c r="N101" s="1"/>
      <c r="O101" s="1"/>
    </row>
    <row r="102" spans="1:15" ht="12.75" customHeight="1">
      <c r="A102" s="30">
        <v>92</v>
      </c>
      <c r="B102" s="312" t="s">
        <v>337</v>
      </c>
      <c r="C102" s="302">
        <v>4260</v>
      </c>
      <c r="D102" s="303">
        <v>4238.7</v>
      </c>
      <c r="E102" s="303">
        <v>4207.3999999999996</v>
      </c>
      <c r="F102" s="303">
        <v>4154.8</v>
      </c>
      <c r="G102" s="303">
        <v>4123.5</v>
      </c>
      <c r="H102" s="303">
        <v>4291.2999999999993</v>
      </c>
      <c r="I102" s="303">
        <v>4322.6000000000004</v>
      </c>
      <c r="J102" s="303">
        <v>4375.1999999999989</v>
      </c>
      <c r="K102" s="302">
        <v>4270</v>
      </c>
      <c r="L102" s="302">
        <v>4186.1000000000004</v>
      </c>
      <c r="M102" s="302">
        <v>0.24918000000000001</v>
      </c>
      <c r="N102" s="1"/>
      <c r="O102" s="1"/>
    </row>
    <row r="103" spans="1:15" ht="12.75" customHeight="1">
      <c r="A103" s="30">
        <v>93</v>
      </c>
      <c r="B103" s="312" t="s">
        <v>248</v>
      </c>
      <c r="C103" s="302">
        <v>78.2</v>
      </c>
      <c r="D103" s="303">
        <v>78.45</v>
      </c>
      <c r="E103" s="303">
        <v>77.550000000000011</v>
      </c>
      <c r="F103" s="303">
        <v>76.900000000000006</v>
      </c>
      <c r="G103" s="303">
        <v>76.000000000000014</v>
      </c>
      <c r="H103" s="303">
        <v>79.100000000000009</v>
      </c>
      <c r="I103" s="303">
        <v>80.000000000000014</v>
      </c>
      <c r="J103" s="303">
        <v>80.650000000000006</v>
      </c>
      <c r="K103" s="302">
        <v>79.349999999999994</v>
      </c>
      <c r="L103" s="302">
        <v>77.8</v>
      </c>
      <c r="M103" s="302">
        <v>11.788209999999999</v>
      </c>
      <c r="N103" s="1"/>
      <c r="O103" s="1"/>
    </row>
    <row r="104" spans="1:15" ht="12.75" customHeight="1">
      <c r="A104" s="30">
        <v>94</v>
      </c>
      <c r="B104" s="312" t="s">
        <v>330</v>
      </c>
      <c r="C104" s="302">
        <v>662.85</v>
      </c>
      <c r="D104" s="303">
        <v>669.01666666666665</v>
      </c>
      <c r="E104" s="303">
        <v>650.0333333333333</v>
      </c>
      <c r="F104" s="303">
        <v>637.2166666666667</v>
      </c>
      <c r="G104" s="303">
        <v>618.23333333333335</v>
      </c>
      <c r="H104" s="303">
        <v>681.83333333333326</v>
      </c>
      <c r="I104" s="303">
        <v>700.81666666666661</v>
      </c>
      <c r="J104" s="303">
        <v>713.63333333333321</v>
      </c>
      <c r="K104" s="302">
        <v>688</v>
      </c>
      <c r="L104" s="302">
        <v>656.2</v>
      </c>
      <c r="M104" s="302">
        <v>0.40633000000000002</v>
      </c>
      <c r="N104" s="1"/>
      <c r="O104" s="1"/>
    </row>
    <row r="105" spans="1:15" ht="12.75" customHeight="1">
      <c r="A105" s="30">
        <v>95</v>
      </c>
      <c r="B105" s="312" t="s">
        <v>827</v>
      </c>
      <c r="C105" s="302">
        <v>185.3</v>
      </c>
      <c r="D105" s="303">
        <v>184.5</v>
      </c>
      <c r="E105" s="303">
        <v>182.6</v>
      </c>
      <c r="F105" s="303">
        <v>179.9</v>
      </c>
      <c r="G105" s="303">
        <v>178</v>
      </c>
      <c r="H105" s="303">
        <v>187.2</v>
      </c>
      <c r="I105" s="303">
        <v>189.09999999999997</v>
      </c>
      <c r="J105" s="303">
        <v>191.79999999999998</v>
      </c>
      <c r="K105" s="302">
        <v>186.4</v>
      </c>
      <c r="L105" s="302">
        <v>181.8</v>
      </c>
      <c r="M105" s="302">
        <v>9.4883500000000005</v>
      </c>
      <c r="N105" s="1"/>
      <c r="O105" s="1"/>
    </row>
    <row r="106" spans="1:15" ht="12.75" customHeight="1">
      <c r="A106" s="30">
        <v>96</v>
      </c>
      <c r="B106" s="312" t="s">
        <v>338</v>
      </c>
      <c r="C106" s="302">
        <v>316.45</v>
      </c>
      <c r="D106" s="303">
        <v>310.76666666666665</v>
      </c>
      <c r="E106" s="303">
        <v>301.73333333333329</v>
      </c>
      <c r="F106" s="303">
        <v>287.01666666666665</v>
      </c>
      <c r="G106" s="303">
        <v>277.98333333333329</v>
      </c>
      <c r="H106" s="303">
        <v>325.48333333333329</v>
      </c>
      <c r="I106" s="303">
        <v>334.51666666666659</v>
      </c>
      <c r="J106" s="303">
        <v>349.23333333333329</v>
      </c>
      <c r="K106" s="302">
        <v>319.8</v>
      </c>
      <c r="L106" s="302">
        <v>296.05</v>
      </c>
      <c r="M106" s="302">
        <v>9.6643000000000008</v>
      </c>
      <c r="N106" s="1"/>
      <c r="O106" s="1"/>
    </row>
    <row r="107" spans="1:15" ht="12.75" customHeight="1">
      <c r="A107" s="30">
        <v>97</v>
      </c>
      <c r="B107" s="312" t="s">
        <v>339</v>
      </c>
      <c r="C107" s="302">
        <v>357.55</v>
      </c>
      <c r="D107" s="303">
        <v>361.09999999999997</v>
      </c>
      <c r="E107" s="303">
        <v>351.44999999999993</v>
      </c>
      <c r="F107" s="303">
        <v>345.34999999999997</v>
      </c>
      <c r="G107" s="303">
        <v>335.69999999999993</v>
      </c>
      <c r="H107" s="303">
        <v>367.19999999999993</v>
      </c>
      <c r="I107" s="303">
        <v>376.84999999999991</v>
      </c>
      <c r="J107" s="303">
        <v>382.94999999999993</v>
      </c>
      <c r="K107" s="302">
        <v>370.75</v>
      </c>
      <c r="L107" s="302">
        <v>355</v>
      </c>
      <c r="M107" s="302">
        <v>20.919840000000001</v>
      </c>
      <c r="N107" s="1"/>
      <c r="O107" s="1"/>
    </row>
    <row r="108" spans="1:15" ht="12.75" customHeight="1">
      <c r="A108" s="30">
        <v>98</v>
      </c>
      <c r="B108" s="312" t="s">
        <v>83</v>
      </c>
      <c r="C108" s="302">
        <v>671.55</v>
      </c>
      <c r="D108" s="303">
        <v>673.06666666666672</v>
      </c>
      <c r="E108" s="303">
        <v>664.03333333333342</v>
      </c>
      <c r="F108" s="303">
        <v>656.51666666666665</v>
      </c>
      <c r="G108" s="303">
        <v>647.48333333333335</v>
      </c>
      <c r="H108" s="303">
        <v>680.58333333333348</v>
      </c>
      <c r="I108" s="303">
        <v>689.61666666666679</v>
      </c>
      <c r="J108" s="303">
        <v>697.13333333333355</v>
      </c>
      <c r="K108" s="302">
        <v>682.1</v>
      </c>
      <c r="L108" s="302">
        <v>665.55</v>
      </c>
      <c r="M108" s="302">
        <v>6.1038300000000003</v>
      </c>
      <c r="N108" s="1"/>
      <c r="O108" s="1"/>
    </row>
    <row r="109" spans="1:15" ht="12.75" customHeight="1">
      <c r="A109" s="30">
        <v>99</v>
      </c>
      <c r="B109" s="312" t="s">
        <v>340</v>
      </c>
      <c r="C109" s="302">
        <v>628.35</v>
      </c>
      <c r="D109" s="303">
        <v>627.4666666666667</v>
      </c>
      <c r="E109" s="303">
        <v>617.88333333333344</v>
      </c>
      <c r="F109" s="303">
        <v>607.41666666666674</v>
      </c>
      <c r="G109" s="303">
        <v>597.83333333333348</v>
      </c>
      <c r="H109" s="303">
        <v>637.93333333333339</v>
      </c>
      <c r="I109" s="303">
        <v>647.51666666666665</v>
      </c>
      <c r="J109" s="303">
        <v>657.98333333333335</v>
      </c>
      <c r="K109" s="302">
        <v>637.04999999999995</v>
      </c>
      <c r="L109" s="302">
        <v>617</v>
      </c>
      <c r="M109" s="302">
        <v>0.30254999999999999</v>
      </c>
      <c r="N109" s="1"/>
      <c r="O109" s="1"/>
    </row>
    <row r="110" spans="1:15" ht="12.75" customHeight="1">
      <c r="A110" s="30">
        <v>100</v>
      </c>
      <c r="B110" s="312" t="s">
        <v>84</v>
      </c>
      <c r="C110" s="302">
        <v>983.55</v>
      </c>
      <c r="D110" s="303">
        <v>987.51666666666654</v>
      </c>
      <c r="E110" s="303">
        <v>976.3833333333331</v>
      </c>
      <c r="F110" s="303">
        <v>969.21666666666658</v>
      </c>
      <c r="G110" s="303">
        <v>958.08333333333314</v>
      </c>
      <c r="H110" s="303">
        <v>994.68333333333305</v>
      </c>
      <c r="I110" s="303">
        <v>1005.8166666666665</v>
      </c>
      <c r="J110" s="303">
        <v>1012.983333333333</v>
      </c>
      <c r="K110" s="302">
        <v>998.65</v>
      </c>
      <c r="L110" s="302">
        <v>980.35</v>
      </c>
      <c r="M110" s="302">
        <v>12.855790000000001</v>
      </c>
      <c r="N110" s="1"/>
      <c r="O110" s="1"/>
    </row>
    <row r="111" spans="1:15" ht="12.75" customHeight="1">
      <c r="A111" s="30">
        <v>101</v>
      </c>
      <c r="B111" s="312" t="s">
        <v>85</v>
      </c>
      <c r="C111" s="302">
        <v>196.05</v>
      </c>
      <c r="D111" s="303">
        <v>195.51666666666665</v>
      </c>
      <c r="E111" s="303">
        <v>193.73333333333329</v>
      </c>
      <c r="F111" s="303">
        <v>191.41666666666663</v>
      </c>
      <c r="G111" s="303">
        <v>189.63333333333327</v>
      </c>
      <c r="H111" s="303">
        <v>197.83333333333331</v>
      </c>
      <c r="I111" s="303">
        <v>199.61666666666667</v>
      </c>
      <c r="J111" s="303">
        <v>201.93333333333334</v>
      </c>
      <c r="K111" s="302">
        <v>197.3</v>
      </c>
      <c r="L111" s="302">
        <v>193.2</v>
      </c>
      <c r="M111" s="302">
        <v>308.67455999999999</v>
      </c>
      <c r="N111" s="1"/>
      <c r="O111" s="1"/>
    </row>
    <row r="112" spans="1:15" ht="12.75" customHeight="1">
      <c r="A112" s="30">
        <v>102</v>
      </c>
      <c r="B112" s="312" t="s">
        <v>341</v>
      </c>
      <c r="C112" s="302">
        <v>327.45</v>
      </c>
      <c r="D112" s="303">
        <v>328.6</v>
      </c>
      <c r="E112" s="303">
        <v>322.20000000000005</v>
      </c>
      <c r="F112" s="303">
        <v>316.95000000000005</v>
      </c>
      <c r="G112" s="303">
        <v>310.55000000000007</v>
      </c>
      <c r="H112" s="303">
        <v>333.85</v>
      </c>
      <c r="I112" s="303">
        <v>340.25</v>
      </c>
      <c r="J112" s="303">
        <v>345.5</v>
      </c>
      <c r="K112" s="302">
        <v>335</v>
      </c>
      <c r="L112" s="302">
        <v>323.35000000000002</v>
      </c>
      <c r="M112" s="302">
        <v>3.1398700000000002</v>
      </c>
      <c r="N112" s="1"/>
      <c r="O112" s="1"/>
    </row>
    <row r="113" spans="1:15" ht="12.75" customHeight="1">
      <c r="A113" s="30">
        <v>103</v>
      </c>
      <c r="B113" s="312" t="s">
        <v>87</v>
      </c>
      <c r="C113" s="302">
        <v>3793.45</v>
      </c>
      <c r="D113" s="303">
        <v>3837.7166666666667</v>
      </c>
      <c r="E113" s="303">
        <v>3722.7333333333336</v>
      </c>
      <c r="F113" s="303">
        <v>3652.0166666666669</v>
      </c>
      <c r="G113" s="303">
        <v>3537.0333333333338</v>
      </c>
      <c r="H113" s="303">
        <v>3908.4333333333334</v>
      </c>
      <c r="I113" s="303">
        <v>4023.4166666666661</v>
      </c>
      <c r="J113" s="303">
        <v>4094.1333333333332</v>
      </c>
      <c r="K113" s="302">
        <v>3952.7</v>
      </c>
      <c r="L113" s="302">
        <v>3767</v>
      </c>
      <c r="M113" s="302">
        <v>3.2541600000000002</v>
      </c>
      <c r="N113" s="1"/>
      <c r="O113" s="1"/>
    </row>
    <row r="114" spans="1:15" ht="12.75" customHeight="1">
      <c r="A114" s="30">
        <v>104</v>
      </c>
      <c r="B114" s="312" t="s">
        <v>88</v>
      </c>
      <c r="C114" s="302">
        <v>1623.85</v>
      </c>
      <c r="D114" s="303">
        <v>1631.2</v>
      </c>
      <c r="E114" s="303">
        <v>1612.7</v>
      </c>
      <c r="F114" s="303">
        <v>1601.55</v>
      </c>
      <c r="G114" s="303">
        <v>1583.05</v>
      </c>
      <c r="H114" s="303">
        <v>1642.3500000000001</v>
      </c>
      <c r="I114" s="303">
        <v>1660.8500000000001</v>
      </c>
      <c r="J114" s="303">
        <v>1672.0000000000002</v>
      </c>
      <c r="K114" s="302">
        <v>1649.7</v>
      </c>
      <c r="L114" s="302">
        <v>1620.05</v>
      </c>
      <c r="M114" s="302">
        <v>2.3310900000000001</v>
      </c>
      <c r="N114" s="1"/>
      <c r="O114" s="1"/>
    </row>
    <row r="115" spans="1:15" ht="12.75" customHeight="1">
      <c r="A115" s="30">
        <v>105</v>
      </c>
      <c r="B115" s="312" t="s">
        <v>89</v>
      </c>
      <c r="C115" s="302">
        <v>653.95000000000005</v>
      </c>
      <c r="D115" s="303">
        <v>656.11666666666667</v>
      </c>
      <c r="E115" s="303">
        <v>647.2833333333333</v>
      </c>
      <c r="F115" s="303">
        <v>640.61666666666667</v>
      </c>
      <c r="G115" s="303">
        <v>631.7833333333333</v>
      </c>
      <c r="H115" s="303">
        <v>662.7833333333333</v>
      </c>
      <c r="I115" s="303">
        <v>671.61666666666656</v>
      </c>
      <c r="J115" s="303">
        <v>678.2833333333333</v>
      </c>
      <c r="K115" s="302">
        <v>664.95</v>
      </c>
      <c r="L115" s="302">
        <v>649.45000000000005</v>
      </c>
      <c r="M115" s="302">
        <v>14.45913</v>
      </c>
      <c r="N115" s="1"/>
      <c r="O115" s="1"/>
    </row>
    <row r="116" spans="1:15" ht="12.75" customHeight="1">
      <c r="A116" s="30">
        <v>106</v>
      </c>
      <c r="B116" s="312" t="s">
        <v>90</v>
      </c>
      <c r="C116" s="302">
        <v>962.15</v>
      </c>
      <c r="D116" s="303">
        <v>958</v>
      </c>
      <c r="E116" s="303">
        <v>949.05</v>
      </c>
      <c r="F116" s="303">
        <v>935.94999999999993</v>
      </c>
      <c r="G116" s="303">
        <v>926.99999999999989</v>
      </c>
      <c r="H116" s="303">
        <v>971.1</v>
      </c>
      <c r="I116" s="303">
        <v>980.05000000000007</v>
      </c>
      <c r="J116" s="303">
        <v>993.15000000000009</v>
      </c>
      <c r="K116" s="302">
        <v>966.95</v>
      </c>
      <c r="L116" s="302">
        <v>944.9</v>
      </c>
      <c r="M116" s="302">
        <v>6.0517099999999999</v>
      </c>
      <c r="N116" s="1"/>
      <c r="O116" s="1"/>
    </row>
    <row r="117" spans="1:15" ht="12.75" customHeight="1">
      <c r="A117" s="30">
        <v>107</v>
      </c>
      <c r="B117" s="312" t="s">
        <v>343</v>
      </c>
      <c r="C117" s="302">
        <v>1072.2</v>
      </c>
      <c r="D117" s="303">
        <v>1080.8666666666668</v>
      </c>
      <c r="E117" s="303">
        <v>1052.5333333333335</v>
      </c>
      <c r="F117" s="303">
        <v>1032.8666666666668</v>
      </c>
      <c r="G117" s="303">
        <v>1004.5333333333335</v>
      </c>
      <c r="H117" s="303">
        <v>1100.5333333333335</v>
      </c>
      <c r="I117" s="303">
        <v>1128.8666666666666</v>
      </c>
      <c r="J117" s="303">
        <v>1148.5333333333335</v>
      </c>
      <c r="K117" s="302">
        <v>1109.2</v>
      </c>
      <c r="L117" s="302">
        <v>1061.2</v>
      </c>
      <c r="M117" s="302">
        <v>1.83795</v>
      </c>
      <c r="N117" s="1"/>
      <c r="O117" s="1"/>
    </row>
    <row r="118" spans="1:15" ht="12.75" customHeight="1">
      <c r="A118" s="30">
        <v>108</v>
      </c>
      <c r="B118" s="312" t="s">
        <v>326</v>
      </c>
      <c r="C118" s="302">
        <v>3549.9</v>
      </c>
      <c r="D118" s="303">
        <v>3510.2000000000003</v>
      </c>
      <c r="E118" s="303">
        <v>3446.7000000000007</v>
      </c>
      <c r="F118" s="303">
        <v>3343.5000000000005</v>
      </c>
      <c r="G118" s="303">
        <v>3280.0000000000009</v>
      </c>
      <c r="H118" s="303">
        <v>3613.4000000000005</v>
      </c>
      <c r="I118" s="303">
        <v>3676.8999999999996</v>
      </c>
      <c r="J118" s="303">
        <v>3780.1000000000004</v>
      </c>
      <c r="K118" s="302">
        <v>3573.7</v>
      </c>
      <c r="L118" s="302">
        <v>3407</v>
      </c>
      <c r="M118" s="302">
        <v>0.83159000000000005</v>
      </c>
      <c r="N118" s="1"/>
      <c r="O118" s="1"/>
    </row>
    <row r="119" spans="1:15" ht="12.75" customHeight="1">
      <c r="A119" s="30">
        <v>109</v>
      </c>
      <c r="B119" s="312" t="s">
        <v>250</v>
      </c>
      <c r="C119" s="302">
        <v>362.35</v>
      </c>
      <c r="D119" s="303">
        <v>361.5</v>
      </c>
      <c r="E119" s="303">
        <v>357.05</v>
      </c>
      <c r="F119" s="303">
        <v>351.75</v>
      </c>
      <c r="G119" s="303">
        <v>347.3</v>
      </c>
      <c r="H119" s="303">
        <v>366.8</v>
      </c>
      <c r="I119" s="303">
        <v>371.25000000000006</v>
      </c>
      <c r="J119" s="303">
        <v>376.55</v>
      </c>
      <c r="K119" s="302">
        <v>365.95</v>
      </c>
      <c r="L119" s="302">
        <v>356.2</v>
      </c>
      <c r="M119" s="302">
        <v>11.452019999999999</v>
      </c>
      <c r="N119" s="1"/>
      <c r="O119" s="1"/>
    </row>
    <row r="120" spans="1:15" ht="12.75" customHeight="1">
      <c r="A120" s="30">
        <v>110</v>
      </c>
      <c r="B120" s="312" t="s">
        <v>327</v>
      </c>
      <c r="C120" s="302">
        <v>185.6</v>
      </c>
      <c r="D120" s="303">
        <v>186.85</v>
      </c>
      <c r="E120" s="303">
        <v>183.79999999999998</v>
      </c>
      <c r="F120" s="303">
        <v>182</v>
      </c>
      <c r="G120" s="303">
        <v>178.95</v>
      </c>
      <c r="H120" s="303">
        <v>188.64999999999998</v>
      </c>
      <c r="I120" s="303">
        <v>191.7</v>
      </c>
      <c r="J120" s="303">
        <v>193.49999999999997</v>
      </c>
      <c r="K120" s="302">
        <v>189.9</v>
      </c>
      <c r="L120" s="302">
        <v>185.05</v>
      </c>
      <c r="M120" s="302">
        <v>2.2578399999999998</v>
      </c>
      <c r="N120" s="1"/>
      <c r="O120" s="1"/>
    </row>
    <row r="121" spans="1:15" ht="12.75" customHeight="1">
      <c r="A121" s="30">
        <v>111</v>
      </c>
      <c r="B121" s="312" t="s">
        <v>91</v>
      </c>
      <c r="C121" s="302">
        <v>142.30000000000001</v>
      </c>
      <c r="D121" s="303">
        <v>141.70000000000002</v>
      </c>
      <c r="E121" s="303">
        <v>139.70000000000005</v>
      </c>
      <c r="F121" s="303">
        <v>137.10000000000002</v>
      </c>
      <c r="G121" s="303">
        <v>135.10000000000005</v>
      </c>
      <c r="H121" s="303">
        <v>144.30000000000004</v>
      </c>
      <c r="I121" s="303">
        <v>146.29999999999998</v>
      </c>
      <c r="J121" s="303">
        <v>148.90000000000003</v>
      </c>
      <c r="K121" s="302">
        <v>143.69999999999999</v>
      </c>
      <c r="L121" s="302">
        <v>139.1</v>
      </c>
      <c r="M121" s="302">
        <v>21.269590000000001</v>
      </c>
      <c r="N121" s="1"/>
      <c r="O121" s="1"/>
    </row>
    <row r="122" spans="1:15" ht="12.75" customHeight="1">
      <c r="A122" s="30">
        <v>112</v>
      </c>
      <c r="B122" s="312" t="s">
        <v>92</v>
      </c>
      <c r="C122" s="302">
        <v>1026.25</v>
      </c>
      <c r="D122" s="303">
        <v>1022.0500000000001</v>
      </c>
      <c r="E122" s="303">
        <v>1010.2</v>
      </c>
      <c r="F122" s="303">
        <v>994.15</v>
      </c>
      <c r="G122" s="303">
        <v>982.3</v>
      </c>
      <c r="H122" s="303">
        <v>1038.1000000000001</v>
      </c>
      <c r="I122" s="303">
        <v>1049.9500000000003</v>
      </c>
      <c r="J122" s="303">
        <v>1066.0000000000002</v>
      </c>
      <c r="K122" s="302">
        <v>1033.9000000000001</v>
      </c>
      <c r="L122" s="302">
        <v>1006</v>
      </c>
      <c r="M122" s="302">
        <v>3.7291699999999999</v>
      </c>
      <c r="N122" s="1"/>
      <c r="O122" s="1"/>
    </row>
    <row r="123" spans="1:15" ht="12.75" customHeight="1">
      <c r="A123" s="30">
        <v>113</v>
      </c>
      <c r="B123" s="312" t="s">
        <v>344</v>
      </c>
      <c r="C123" s="302">
        <v>798.95</v>
      </c>
      <c r="D123" s="303">
        <v>807.08333333333337</v>
      </c>
      <c r="E123" s="303">
        <v>779.86666666666679</v>
      </c>
      <c r="F123" s="303">
        <v>760.78333333333342</v>
      </c>
      <c r="G123" s="303">
        <v>733.56666666666683</v>
      </c>
      <c r="H123" s="303">
        <v>826.16666666666674</v>
      </c>
      <c r="I123" s="303">
        <v>853.38333333333321</v>
      </c>
      <c r="J123" s="303">
        <v>872.4666666666667</v>
      </c>
      <c r="K123" s="302">
        <v>834.3</v>
      </c>
      <c r="L123" s="302">
        <v>788</v>
      </c>
      <c r="M123" s="302">
        <v>2.0580799999999999</v>
      </c>
      <c r="N123" s="1"/>
      <c r="O123" s="1"/>
    </row>
    <row r="124" spans="1:15" ht="12.75" customHeight="1">
      <c r="A124" s="30">
        <v>114</v>
      </c>
      <c r="B124" s="312" t="s">
        <v>93</v>
      </c>
      <c r="C124" s="302">
        <v>517.54999999999995</v>
      </c>
      <c r="D124" s="303">
        <v>519.98333333333323</v>
      </c>
      <c r="E124" s="303">
        <v>512.96666666666647</v>
      </c>
      <c r="F124" s="303">
        <v>508.38333333333321</v>
      </c>
      <c r="G124" s="303">
        <v>501.36666666666645</v>
      </c>
      <c r="H124" s="303">
        <v>524.56666666666649</v>
      </c>
      <c r="I124" s="303">
        <v>531.58333333333314</v>
      </c>
      <c r="J124" s="303">
        <v>536.16666666666652</v>
      </c>
      <c r="K124" s="302">
        <v>527</v>
      </c>
      <c r="L124" s="302">
        <v>515.4</v>
      </c>
      <c r="M124" s="302">
        <v>15.96876</v>
      </c>
      <c r="N124" s="1"/>
      <c r="O124" s="1"/>
    </row>
    <row r="125" spans="1:15" ht="12.75" customHeight="1">
      <c r="A125" s="30">
        <v>115</v>
      </c>
      <c r="B125" s="312" t="s">
        <v>251</v>
      </c>
      <c r="C125" s="302">
        <v>1362.4</v>
      </c>
      <c r="D125" s="303">
        <v>1372.7333333333333</v>
      </c>
      <c r="E125" s="303">
        <v>1335.4666666666667</v>
      </c>
      <c r="F125" s="303">
        <v>1308.5333333333333</v>
      </c>
      <c r="G125" s="303">
        <v>1271.2666666666667</v>
      </c>
      <c r="H125" s="303">
        <v>1399.6666666666667</v>
      </c>
      <c r="I125" s="303">
        <v>1436.9333333333336</v>
      </c>
      <c r="J125" s="303">
        <v>1463.8666666666668</v>
      </c>
      <c r="K125" s="302">
        <v>1410</v>
      </c>
      <c r="L125" s="302">
        <v>1345.8</v>
      </c>
      <c r="M125" s="302">
        <v>1.9327700000000001</v>
      </c>
      <c r="N125" s="1"/>
      <c r="O125" s="1"/>
    </row>
    <row r="126" spans="1:15" ht="12.75" customHeight="1">
      <c r="A126" s="30">
        <v>116</v>
      </c>
      <c r="B126" s="312" t="s">
        <v>349</v>
      </c>
      <c r="C126" s="302">
        <v>241.7</v>
      </c>
      <c r="D126" s="303">
        <v>239.01666666666665</v>
      </c>
      <c r="E126" s="303">
        <v>231.18333333333331</v>
      </c>
      <c r="F126" s="303">
        <v>220.66666666666666</v>
      </c>
      <c r="G126" s="303">
        <v>212.83333333333331</v>
      </c>
      <c r="H126" s="303">
        <v>249.5333333333333</v>
      </c>
      <c r="I126" s="303">
        <v>257.36666666666667</v>
      </c>
      <c r="J126" s="303">
        <v>267.88333333333333</v>
      </c>
      <c r="K126" s="302">
        <v>246.85</v>
      </c>
      <c r="L126" s="302">
        <v>228.5</v>
      </c>
      <c r="M126" s="302">
        <v>22.072009999999999</v>
      </c>
      <c r="N126" s="1"/>
      <c r="O126" s="1"/>
    </row>
    <row r="127" spans="1:15" ht="12.75" customHeight="1">
      <c r="A127" s="30">
        <v>117</v>
      </c>
      <c r="B127" s="312" t="s">
        <v>345</v>
      </c>
      <c r="C127" s="302">
        <v>84</v>
      </c>
      <c r="D127" s="303">
        <v>83.783333333333346</v>
      </c>
      <c r="E127" s="303">
        <v>82.666666666666686</v>
      </c>
      <c r="F127" s="303">
        <v>81.333333333333343</v>
      </c>
      <c r="G127" s="303">
        <v>80.216666666666683</v>
      </c>
      <c r="H127" s="303">
        <v>85.116666666666688</v>
      </c>
      <c r="I127" s="303">
        <v>86.233333333333334</v>
      </c>
      <c r="J127" s="303">
        <v>87.566666666666691</v>
      </c>
      <c r="K127" s="302">
        <v>84.9</v>
      </c>
      <c r="L127" s="302">
        <v>82.45</v>
      </c>
      <c r="M127" s="302">
        <v>9.8040900000000004</v>
      </c>
      <c r="N127" s="1"/>
      <c r="O127" s="1"/>
    </row>
    <row r="128" spans="1:15" ht="12.75" customHeight="1">
      <c r="A128" s="30">
        <v>118</v>
      </c>
      <c r="B128" s="312" t="s">
        <v>346</v>
      </c>
      <c r="C128" s="302">
        <v>1001.65</v>
      </c>
      <c r="D128" s="303">
        <v>1000.25</v>
      </c>
      <c r="E128" s="303">
        <v>991.4</v>
      </c>
      <c r="F128" s="303">
        <v>981.15</v>
      </c>
      <c r="G128" s="303">
        <v>972.3</v>
      </c>
      <c r="H128" s="303">
        <v>1010.5</v>
      </c>
      <c r="I128" s="303">
        <v>1019.3499999999999</v>
      </c>
      <c r="J128" s="303">
        <v>1029.5999999999999</v>
      </c>
      <c r="K128" s="302">
        <v>1009.1</v>
      </c>
      <c r="L128" s="302">
        <v>990</v>
      </c>
      <c r="M128" s="302">
        <v>0.42257</v>
      </c>
      <c r="N128" s="1"/>
      <c r="O128" s="1"/>
    </row>
    <row r="129" spans="1:15" ht="12.75" customHeight="1">
      <c r="A129" s="30">
        <v>119</v>
      </c>
      <c r="B129" s="312" t="s">
        <v>94</v>
      </c>
      <c r="C129" s="302">
        <v>2012.8</v>
      </c>
      <c r="D129" s="303">
        <v>2010.5666666666666</v>
      </c>
      <c r="E129" s="303">
        <v>1988.0333333333333</v>
      </c>
      <c r="F129" s="303">
        <v>1963.2666666666667</v>
      </c>
      <c r="G129" s="303">
        <v>1940.7333333333333</v>
      </c>
      <c r="H129" s="303">
        <v>2035.3333333333333</v>
      </c>
      <c r="I129" s="303">
        <v>2057.8666666666668</v>
      </c>
      <c r="J129" s="303">
        <v>2082.6333333333332</v>
      </c>
      <c r="K129" s="302">
        <v>2033.1</v>
      </c>
      <c r="L129" s="302">
        <v>1985.8</v>
      </c>
      <c r="M129" s="302">
        <v>4.35832</v>
      </c>
      <c r="N129" s="1"/>
      <c r="O129" s="1"/>
    </row>
    <row r="130" spans="1:15" ht="12.75" customHeight="1">
      <c r="A130" s="30">
        <v>120</v>
      </c>
      <c r="B130" s="312" t="s">
        <v>347</v>
      </c>
      <c r="C130" s="302">
        <v>212.2</v>
      </c>
      <c r="D130" s="303">
        <v>212.71666666666667</v>
      </c>
      <c r="E130" s="303">
        <v>201.98333333333335</v>
      </c>
      <c r="F130" s="303">
        <v>191.76666666666668</v>
      </c>
      <c r="G130" s="303">
        <v>181.03333333333336</v>
      </c>
      <c r="H130" s="303">
        <v>222.93333333333334</v>
      </c>
      <c r="I130" s="303">
        <v>233.66666666666663</v>
      </c>
      <c r="J130" s="303">
        <v>243.88333333333333</v>
      </c>
      <c r="K130" s="302">
        <v>223.45</v>
      </c>
      <c r="L130" s="302">
        <v>202.5</v>
      </c>
      <c r="M130" s="302">
        <v>106.95753000000001</v>
      </c>
      <c r="N130" s="1"/>
      <c r="O130" s="1"/>
    </row>
    <row r="131" spans="1:15" ht="12.75" customHeight="1">
      <c r="A131" s="30">
        <v>121</v>
      </c>
      <c r="B131" s="312" t="s">
        <v>252</v>
      </c>
      <c r="C131" s="302">
        <v>47.75</v>
      </c>
      <c r="D131" s="303">
        <v>48.699999999999996</v>
      </c>
      <c r="E131" s="303">
        <v>46.649999999999991</v>
      </c>
      <c r="F131" s="303">
        <v>45.55</v>
      </c>
      <c r="G131" s="303">
        <v>43.499999999999993</v>
      </c>
      <c r="H131" s="303">
        <v>49.79999999999999</v>
      </c>
      <c r="I131" s="303">
        <v>51.849999999999987</v>
      </c>
      <c r="J131" s="303">
        <v>52.949999999999989</v>
      </c>
      <c r="K131" s="302">
        <v>50.75</v>
      </c>
      <c r="L131" s="302">
        <v>47.6</v>
      </c>
      <c r="M131" s="302">
        <v>25.902529999999999</v>
      </c>
      <c r="N131" s="1"/>
      <c r="O131" s="1"/>
    </row>
    <row r="132" spans="1:15" ht="12.75" customHeight="1">
      <c r="A132" s="30">
        <v>122</v>
      </c>
      <c r="B132" s="312" t="s">
        <v>348</v>
      </c>
      <c r="C132" s="302">
        <v>698.75</v>
      </c>
      <c r="D132" s="303">
        <v>701.16666666666663</v>
      </c>
      <c r="E132" s="303">
        <v>692.58333333333326</v>
      </c>
      <c r="F132" s="303">
        <v>686.41666666666663</v>
      </c>
      <c r="G132" s="303">
        <v>677.83333333333326</v>
      </c>
      <c r="H132" s="303">
        <v>707.33333333333326</v>
      </c>
      <c r="I132" s="303">
        <v>715.91666666666652</v>
      </c>
      <c r="J132" s="303">
        <v>722.08333333333326</v>
      </c>
      <c r="K132" s="302">
        <v>709.75</v>
      </c>
      <c r="L132" s="302">
        <v>695</v>
      </c>
      <c r="M132" s="302">
        <v>0.18473000000000001</v>
      </c>
      <c r="N132" s="1"/>
      <c r="O132" s="1"/>
    </row>
    <row r="133" spans="1:15" ht="12.75" customHeight="1">
      <c r="A133" s="30">
        <v>123</v>
      </c>
      <c r="B133" s="312" t="s">
        <v>95</v>
      </c>
      <c r="C133" s="302">
        <v>3555.15</v>
      </c>
      <c r="D133" s="303">
        <v>3576.1333333333332</v>
      </c>
      <c r="E133" s="303">
        <v>3515.0166666666664</v>
      </c>
      <c r="F133" s="303">
        <v>3474.8833333333332</v>
      </c>
      <c r="G133" s="303">
        <v>3413.7666666666664</v>
      </c>
      <c r="H133" s="303">
        <v>3616.2666666666664</v>
      </c>
      <c r="I133" s="303">
        <v>3677.3833333333332</v>
      </c>
      <c r="J133" s="303">
        <v>3717.5166666666664</v>
      </c>
      <c r="K133" s="302">
        <v>3637.25</v>
      </c>
      <c r="L133" s="302">
        <v>3536</v>
      </c>
      <c r="M133" s="302">
        <v>5.0286299999999997</v>
      </c>
      <c r="N133" s="1"/>
      <c r="O133" s="1"/>
    </row>
    <row r="134" spans="1:15" ht="12.75" customHeight="1">
      <c r="A134" s="30">
        <v>124</v>
      </c>
      <c r="B134" s="312" t="s">
        <v>253</v>
      </c>
      <c r="C134" s="302">
        <v>3892.3</v>
      </c>
      <c r="D134" s="303">
        <v>3894.4333333333338</v>
      </c>
      <c r="E134" s="303">
        <v>3844.4666666666676</v>
      </c>
      <c r="F134" s="303">
        <v>3796.6333333333337</v>
      </c>
      <c r="G134" s="303">
        <v>3746.6666666666674</v>
      </c>
      <c r="H134" s="303">
        <v>3942.2666666666678</v>
      </c>
      <c r="I134" s="303">
        <v>3992.233333333334</v>
      </c>
      <c r="J134" s="303">
        <v>4040.066666666668</v>
      </c>
      <c r="K134" s="302">
        <v>3944.4</v>
      </c>
      <c r="L134" s="302">
        <v>3846.6</v>
      </c>
      <c r="M134" s="302">
        <v>3.1276700000000002</v>
      </c>
      <c r="N134" s="1"/>
      <c r="O134" s="1"/>
    </row>
    <row r="135" spans="1:15" ht="12.75" customHeight="1">
      <c r="A135" s="30">
        <v>125</v>
      </c>
      <c r="B135" s="312" t="s">
        <v>97</v>
      </c>
      <c r="C135" s="302">
        <v>337</v>
      </c>
      <c r="D135" s="303">
        <v>339.81666666666666</v>
      </c>
      <c r="E135" s="303">
        <v>330.7833333333333</v>
      </c>
      <c r="F135" s="303">
        <v>324.56666666666666</v>
      </c>
      <c r="G135" s="303">
        <v>315.5333333333333</v>
      </c>
      <c r="H135" s="303">
        <v>346.0333333333333</v>
      </c>
      <c r="I135" s="303">
        <v>355.06666666666672</v>
      </c>
      <c r="J135" s="303">
        <v>361.2833333333333</v>
      </c>
      <c r="K135" s="302">
        <v>348.85</v>
      </c>
      <c r="L135" s="302">
        <v>333.6</v>
      </c>
      <c r="M135" s="302">
        <v>55.510170000000002</v>
      </c>
      <c r="N135" s="1"/>
      <c r="O135" s="1"/>
    </row>
    <row r="136" spans="1:15" ht="12.75" customHeight="1">
      <c r="A136" s="30">
        <v>126</v>
      </c>
      <c r="B136" s="312" t="s">
        <v>244</v>
      </c>
      <c r="C136" s="302">
        <v>3874.05</v>
      </c>
      <c r="D136" s="303">
        <v>3908.5333333333333</v>
      </c>
      <c r="E136" s="303">
        <v>3778.0666666666666</v>
      </c>
      <c r="F136" s="303">
        <v>3682.0833333333335</v>
      </c>
      <c r="G136" s="303">
        <v>3551.6166666666668</v>
      </c>
      <c r="H136" s="303">
        <v>4004.5166666666664</v>
      </c>
      <c r="I136" s="303">
        <v>4134.9833333333327</v>
      </c>
      <c r="J136" s="303">
        <v>4230.9666666666662</v>
      </c>
      <c r="K136" s="302">
        <v>4039</v>
      </c>
      <c r="L136" s="302">
        <v>3812.55</v>
      </c>
      <c r="M136" s="302">
        <v>6.2036499999999997</v>
      </c>
      <c r="N136" s="1"/>
      <c r="O136" s="1"/>
    </row>
    <row r="137" spans="1:15" ht="12.75" customHeight="1">
      <c r="A137" s="30">
        <v>127</v>
      </c>
      <c r="B137" s="312" t="s">
        <v>98</v>
      </c>
      <c r="C137" s="302">
        <v>4319</v>
      </c>
      <c r="D137" s="303">
        <v>4327.25</v>
      </c>
      <c r="E137" s="303">
        <v>4292.8500000000004</v>
      </c>
      <c r="F137" s="303">
        <v>4266.7000000000007</v>
      </c>
      <c r="G137" s="303">
        <v>4232.3000000000011</v>
      </c>
      <c r="H137" s="303">
        <v>4353.3999999999996</v>
      </c>
      <c r="I137" s="303">
        <v>4387.7999999999993</v>
      </c>
      <c r="J137" s="303">
        <v>4413.9499999999989</v>
      </c>
      <c r="K137" s="302">
        <v>4361.6499999999996</v>
      </c>
      <c r="L137" s="302">
        <v>4301.1000000000004</v>
      </c>
      <c r="M137" s="302">
        <v>3.5450599999999999</v>
      </c>
      <c r="N137" s="1"/>
      <c r="O137" s="1"/>
    </row>
    <row r="138" spans="1:15" ht="12.75" customHeight="1">
      <c r="A138" s="30">
        <v>128</v>
      </c>
      <c r="B138" s="312" t="s">
        <v>561</v>
      </c>
      <c r="C138" s="302">
        <v>2133.6</v>
      </c>
      <c r="D138" s="303">
        <v>2101.65</v>
      </c>
      <c r="E138" s="303">
        <v>2022.9500000000003</v>
      </c>
      <c r="F138" s="303">
        <v>1912.3000000000002</v>
      </c>
      <c r="G138" s="303">
        <v>1833.6000000000004</v>
      </c>
      <c r="H138" s="303">
        <v>2212.3000000000002</v>
      </c>
      <c r="I138" s="303">
        <v>2291</v>
      </c>
      <c r="J138" s="303">
        <v>2401.65</v>
      </c>
      <c r="K138" s="302">
        <v>2180.35</v>
      </c>
      <c r="L138" s="302">
        <v>1991</v>
      </c>
      <c r="M138" s="302">
        <v>0.87011000000000005</v>
      </c>
      <c r="N138" s="1"/>
      <c r="O138" s="1"/>
    </row>
    <row r="139" spans="1:15" ht="12.75" customHeight="1">
      <c r="A139" s="30">
        <v>129</v>
      </c>
      <c r="B139" s="312" t="s">
        <v>353</v>
      </c>
      <c r="C139" s="302">
        <v>55.1</v>
      </c>
      <c r="D139" s="303">
        <v>54.800000000000004</v>
      </c>
      <c r="E139" s="303">
        <v>54.400000000000006</v>
      </c>
      <c r="F139" s="303">
        <v>53.7</v>
      </c>
      <c r="G139" s="303">
        <v>53.300000000000004</v>
      </c>
      <c r="H139" s="303">
        <v>55.500000000000007</v>
      </c>
      <c r="I139" s="303">
        <v>55.9</v>
      </c>
      <c r="J139" s="303">
        <v>56.600000000000009</v>
      </c>
      <c r="K139" s="302">
        <v>55.2</v>
      </c>
      <c r="L139" s="302">
        <v>54.1</v>
      </c>
      <c r="M139" s="302">
        <v>8.3817000000000004</v>
      </c>
      <c r="N139" s="1"/>
      <c r="O139" s="1"/>
    </row>
    <row r="140" spans="1:15" ht="12.75" customHeight="1">
      <c r="A140" s="30">
        <v>130</v>
      </c>
      <c r="B140" s="312" t="s">
        <v>99</v>
      </c>
      <c r="C140" s="302">
        <v>2771.7</v>
      </c>
      <c r="D140" s="303">
        <v>2780.5666666666671</v>
      </c>
      <c r="E140" s="303">
        <v>2743.1333333333341</v>
      </c>
      <c r="F140" s="303">
        <v>2714.5666666666671</v>
      </c>
      <c r="G140" s="303">
        <v>2677.1333333333341</v>
      </c>
      <c r="H140" s="303">
        <v>2809.1333333333341</v>
      </c>
      <c r="I140" s="303">
        <v>2846.5666666666675</v>
      </c>
      <c r="J140" s="303">
        <v>2875.1333333333341</v>
      </c>
      <c r="K140" s="302">
        <v>2818</v>
      </c>
      <c r="L140" s="302">
        <v>2752</v>
      </c>
      <c r="M140" s="302">
        <v>3.5892400000000002</v>
      </c>
      <c r="N140" s="1"/>
      <c r="O140" s="1"/>
    </row>
    <row r="141" spans="1:15" ht="12.75" customHeight="1">
      <c r="A141" s="30">
        <v>131</v>
      </c>
      <c r="B141" s="312" t="s">
        <v>350</v>
      </c>
      <c r="C141" s="302">
        <v>535.45000000000005</v>
      </c>
      <c r="D141" s="303">
        <v>539.48333333333335</v>
      </c>
      <c r="E141" s="303">
        <v>520.4666666666667</v>
      </c>
      <c r="F141" s="303">
        <v>505.48333333333335</v>
      </c>
      <c r="G141" s="303">
        <v>486.4666666666667</v>
      </c>
      <c r="H141" s="303">
        <v>554.4666666666667</v>
      </c>
      <c r="I141" s="303">
        <v>573.48333333333335</v>
      </c>
      <c r="J141" s="303">
        <v>588.4666666666667</v>
      </c>
      <c r="K141" s="302">
        <v>558.5</v>
      </c>
      <c r="L141" s="302">
        <v>524.5</v>
      </c>
      <c r="M141" s="302">
        <v>7.2852699999999997</v>
      </c>
      <c r="N141" s="1"/>
      <c r="O141" s="1"/>
    </row>
    <row r="142" spans="1:15" ht="12.75" customHeight="1">
      <c r="A142" s="30">
        <v>132</v>
      </c>
      <c r="B142" s="312" t="s">
        <v>351</v>
      </c>
      <c r="C142" s="302">
        <v>137.30000000000001</v>
      </c>
      <c r="D142" s="303">
        <v>137.23333333333335</v>
      </c>
      <c r="E142" s="303">
        <v>135.56666666666669</v>
      </c>
      <c r="F142" s="303">
        <v>133.83333333333334</v>
      </c>
      <c r="G142" s="303">
        <v>132.16666666666669</v>
      </c>
      <c r="H142" s="303">
        <v>138.9666666666667</v>
      </c>
      <c r="I142" s="303">
        <v>140.63333333333333</v>
      </c>
      <c r="J142" s="303">
        <v>142.3666666666667</v>
      </c>
      <c r="K142" s="302">
        <v>138.9</v>
      </c>
      <c r="L142" s="302">
        <v>135.5</v>
      </c>
      <c r="M142" s="302">
        <v>2.9138700000000002</v>
      </c>
      <c r="N142" s="1"/>
      <c r="O142" s="1"/>
    </row>
    <row r="143" spans="1:15" ht="12.75" customHeight="1">
      <c r="A143" s="30">
        <v>133</v>
      </c>
      <c r="B143" s="312" t="s">
        <v>354</v>
      </c>
      <c r="C143" s="302">
        <v>377</v>
      </c>
      <c r="D143" s="303">
        <v>367.2</v>
      </c>
      <c r="E143" s="303">
        <v>354.4</v>
      </c>
      <c r="F143" s="303">
        <v>331.8</v>
      </c>
      <c r="G143" s="303">
        <v>319</v>
      </c>
      <c r="H143" s="303">
        <v>389.79999999999995</v>
      </c>
      <c r="I143" s="303">
        <v>402.6</v>
      </c>
      <c r="J143" s="303">
        <v>425.19999999999993</v>
      </c>
      <c r="K143" s="302">
        <v>380</v>
      </c>
      <c r="L143" s="302">
        <v>344.6</v>
      </c>
      <c r="M143" s="302">
        <v>15.43168</v>
      </c>
      <c r="N143" s="1"/>
      <c r="O143" s="1"/>
    </row>
    <row r="144" spans="1:15" ht="12.75" customHeight="1">
      <c r="A144" s="30">
        <v>134</v>
      </c>
      <c r="B144" s="312" t="s">
        <v>254</v>
      </c>
      <c r="C144" s="302">
        <v>419</v>
      </c>
      <c r="D144" s="303">
        <v>418.93333333333339</v>
      </c>
      <c r="E144" s="303">
        <v>413.9166666666668</v>
      </c>
      <c r="F144" s="303">
        <v>408.83333333333343</v>
      </c>
      <c r="G144" s="303">
        <v>403.81666666666683</v>
      </c>
      <c r="H144" s="303">
        <v>424.01666666666677</v>
      </c>
      <c r="I144" s="303">
        <v>429.03333333333342</v>
      </c>
      <c r="J144" s="303">
        <v>434.11666666666673</v>
      </c>
      <c r="K144" s="302">
        <v>423.95</v>
      </c>
      <c r="L144" s="302">
        <v>413.85</v>
      </c>
      <c r="M144" s="302">
        <v>1.4833000000000001</v>
      </c>
      <c r="N144" s="1"/>
      <c r="O144" s="1"/>
    </row>
    <row r="145" spans="1:15" ht="12.75" customHeight="1">
      <c r="A145" s="30">
        <v>135</v>
      </c>
      <c r="B145" s="312" t="s">
        <v>255</v>
      </c>
      <c r="C145" s="302">
        <v>1295.2</v>
      </c>
      <c r="D145" s="303">
        <v>1306.3999999999999</v>
      </c>
      <c r="E145" s="303">
        <v>1276.7999999999997</v>
      </c>
      <c r="F145" s="303">
        <v>1258.3999999999999</v>
      </c>
      <c r="G145" s="303">
        <v>1228.7999999999997</v>
      </c>
      <c r="H145" s="303">
        <v>1324.7999999999997</v>
      </c>
      <c r="I145" s="303">
        <v>1354.3999999999996</v>
      </c>
      <c r="J145" s="303">
        <v>1372.7999999999997</v>
      </c>
      <c r="K145" s="302">
        <v>1336</v>
      </c>
      <c r="L145" s="302">
        <v>1288</v>
      </c>
      <c r="M145" s="302">
        <v>0.56594</v>
      </c>
      <c r="N145" s="1"/>
      <c r="O145" s="1"/>
    </row>
    <row r="146" spans="1:15" ht="12.75" customHeight="1">
      <c r="A146" s="30">
        <v>136</v>
      </c>
      <c r="B146" s="312" t="s">
        <v>355</v>
      </c>
      <c r="C146" s="302">
        <v>62</v>
      </c>
      <c r="D146" s="303">
        <v>62.29999999999999</v>
      </c>
      <c r="E146" s="303">
        <v>60.999999999999979</v>
      </c>
      <c r="F146" s="303">
        <v>59.999999999999986</v>
      </c>
      <c r="G146" s="303">
        <v>58.699999999999974</v>
      </c>
      <c r="H146" s="303">
        <v>63.299999999999983</v>
      </c>
      <c r="I146" s="303">
        <v>64.599999999999994</v>
      </c>
      <c r="J146" s="303">
        <v>65.599999999999994</v>
      </c>
      <c r="K146" s="302">
        <v>63.6</v>
      </c>
      <c r="L146" s="302">
        <v>61.3</v>
      </c>
      <c r="M146" s="302">
        <v>8.8167299999999997</v>
      </c>
      <c r="N146" s="1"/>
      <c r="O146" s="1"/>
    </row>
    <row r="147" spans="1:15" ht="12.75" customHeight="1">
      <c r="A147" s="30">
        <v>137</v>
      </c>
      <c r="B147" s="312" t="s">
        <v>352</v>
      </c>
      <c r="C147" s="302">
        <v>164.3</v>
      </c>
      <c r="D147" s="303">
        <v>164.08333333333334</v>
      </c>
      <c r="E147" s="303">
        <v>162.36666666666667</v>
      </c>
      <c r="F147" s="303">
        <v>160.43333333333334</v>
      </c>
      <c r="G147" s="303">
        <v>158.71666666666667</v>
      </c>
      <c r="H147" s="303">
        <v>166.01666666666668</v>
      </c>
      <c r="I147" s="303">
        <v>167.73333333333332</v>
      </c>
      <c r="J147" s="303">
        <v>169.66666666666669</v>
      </c>
      <c r="K147" s="302">
        <v>165.8</v>
      </c>
      <c r="L147" s="302">
        <v>162.15</v>
      </c>
      <c r="M147" s="302">
        <v>0.40449000000000002</v>
      </c>
      <c r="N147" s="1"/>
      <c r="O147" s="1"/>
    </row>
    <row r="148" spans="1:15" ht="12.75" customHeight="1">
      <c r="A148" s="30">
        <v>138</v>
      </c>
      <c r="B148" s="312" t="s">
        <v>356</v>
      </c>
      <c r="C148" s="302">
        <v>92.35</v>
      </c>
      <c r="D148" s="303">
        <v>93.016666666666666</v>
      </c>
      <c r="E148" s="303">
        <v>91.083333333333329</v>
      </c>
      <c r="F148" s="303">
        <v>89.816666666666663</v>
      </c>
      <c r="G148" s="303">
        <v>87.883333333333326</v>
      </c>
      <c r="H148" s="303">
        <v>94.283333333333331</v>
      </c>
      <c r="I148" s="303">
        <v>96.216666666666669</v>
      </c>
      <c r="J148" s="303">
        <v>97.483333333333334</v>
      </c>
      <c r="K148" s="302">
        <v>94.95</v>
      </c>
      <c r="L148" s="302">
        <v>91.75</v>
      </c>
      <c r="M148" s="302">
        <v>5.6415899999999999</v>
      </c>
      <c r="N148" s="1"/>
      <c r="O148" s="1"/>
    </row>
    <row r="149" spans="1:15" ht="12.75" customHeight="1">
      <c r="A149" s="30">
        <v>139</v>
      </c>
      <c r="B149" s="312" t="s">
        <v>828</v>
      </c>
      <c r="C149" s="302">
        <v>41.15</v>
      </c>
      <c r="D149" s="303">
        <v>41.166666666666664</v>
      </c>
      <c r="E149" s="303">
        <v>40.68333333333333</v>
      </c>
      <c r="F149" s="303">
        <v>40.216666666666669</v>
      </c>
      <c r="G149" s="303">
        <v>39.733333333333334</v>
      </c>
      <c r="H149" s="303">
        <v>41.633333333333326</v>
      </c>
      <c r="I149" s="303">
        <v>42.11666666666666</v>
      </c>
      <c r="J149" s="303">
        <v>42.583333333333321</v>
      </c>
      <c r="K149" s="302">
        <v>41.65</v>
      </c>
      <c r="L149" s="302">
        <v>40.700000000000003</v>
      </c>
      <c r="M149" s="302">
        <v>36.414439999999999</v>
      </c>
      <c r="N149" s="1"/>
      <c r="O149" s="1"/>
    </row>
    <row r="150" spans="1:15" ht="12.75" customHeight="1">
      <c r="A150" s="30">
        <v>140</v>
      </c>
      <c r="B150" s="312" t="s">
        <v>357</v>
      </c>
      <c r="C150" s="302">
        <v>671.1</v>
      </c>
      <c r="D150" s="303">
        <v>673.05000000000007</v>
      </c>
      <c r="E150" s="303">
        <v>668.15000000000009</v>
      </c>
      <c r="F150" s="303">
        <v>665.2</v>
      </c>
      <c r="G150" s="303">
        <v>660.30000000000007</v>
      </c>
      <c r="H150" s="303">
        <v>676.00000000000011</v>
      </c>
      <c r="I150" s="303">
        <v>680.9</v>
      </c>
      <c r="J150" s="303">
        <v>683.85000000000014</v>
      </c>
      <c r="K150" s="302">
        <v>677.95</v>
      </c>
      <c r="L150" s="302">
        <v>670.1</v>
      </c>
      <c r="M150" s="302">
        <v>0.25667000000000001</v>
      </c>
      <c r="N150" s="1"/>
      <c r="O150" s="1"/>
    </row>
    <row r="151" spans="1:15" ht="12.75" customHeight="1">
      <c r="A151" s="30">
        <v>141</v>
      </c>
      <c r="B151" s="312" t="s">
        <v>100</v>
      </c>
      <c r="C151" s="302">
        <v>1595</v>
      </c>
      <c r="D151" s="303">
        <v>1610.4166666666667</v>
      </c>
      <c r="E151" s="303">
        <v>1574.5833333333335</v>
      </c>
      <c r="F151" s="303">
        <v>1554.1666666666667</v>
      </c>
      <c r="G151" s="303">
        <v>1518.3333333333335</v>
      </c>
      <c r="H151" s="303">
        <v>1630.8333333333335</v>
      </c>
      <c r="I151" s="303">
        <v>1666.666666666667</v>
      </c>
      <c r="J151" s="303">
        <v>1687.0833333333335</v>
      </c>
      <c r="K151" s="302">
        <v>1646.25</v>
      </c>
      <c r="L151" s="302">
        <v>1590</v>
      </c>
      <c r="M151" s="302">
        <v>4.0183999999999997</v>
      </c>
      <c r="N151" s="1"/>
      <c r="O151" s="1"/>
    </row>
    <row r="152" spans="1:15" ht="12.75" customHeight="1">
      <c r="A152" s="30">
        <v>142</v>
      </c>
      <c r="B152" s="312" t="s">
        <v>101</v>
      </c>
      <c r="C152" s="302">
        <v>147.15</v>
      </c>
      <c r="D152" s="303">
        <v>147.20000000000002</v>
      </c>
      <c r="E152" s="303">
        <v>146.20000000000005</v>
      </c>
      <c r="F152" s="303">
        <v>145.25000000000003</v>
      </c>
      <c r="G152" s="303">
        <v>144.25000000000006</v>
      </c>
      <c r="H152" s="303">
        <v>148.15000000000003</v>
      </c>
      <c r="I152" s="303">
        <v>149.14999999999998</v>
      </c>
      <c r="J152" s="303">
        <v>150.10000000000002</v>
      </c>
      <c r="K152" s="302">
        <v>148.19999999999999</v>
      </c>
      <c r="L152" s="302">
        <v>146.25</v>
      </c>
      <c r="M152" s="302">
        <v>9.2698999999999998</v>
      </c>
      <c r="N152" s="1"/>
      <c r="O152" s="1"/>
    </row>
    <row r="153" spans="1:15" ht="12.75" customHeight="1">
      <c r="A153" s="30">
        <v>143</v>
      </c>
      <c r="B153" s="312" t="s">
        <v>829</v>
      </c>
      <c r="C153" s="302">
        <v>128.15</v>
      </c>
      <c r="D153" s="303">
        <v>127.51666666666665</v>
      </c>
      <c r="E153" s="303">
        <v>125.0333333333333</v>
      </c>
      <c r="F153" s="303">
        <v>121.91666666666666</v>
      </c>
      <c r="G153" s="303">
        <v>119.43333333333331</v>
      </c>
      <c r="H153" s="303">
        <v>130.6333333333333</v>
      </c>
      <c r="I153" s="303">
        <v>133.11666666666665</v>
      </c>
      <c r="J153" s="303">
        <v>136.23333333333329</v>
      </c>
      <c r="K153" s="302">
        <v>130</v>
      </c>
      <c r="L153" s="302">
        <v>124.4</v>
      </c>
      <c r="M153" s="302">
        <v>2.9983</v>
      </c>
      <c r="N153" s="1"/>
      <c r="O153" s="1"/>
    </row>
    <row r="154" spans="1:15" ht="12.75" customHeight="1">
      <c r="A154" s="30">
        <v>144</v>
      </c>
      <c r="B154" s="312" t="s">
        <v>358</v>
      </c>
      <c r="C154" s="302">
        <v>245.1</v>
      </c>
      <c r="D154" s="303">
        <v>245.85</v>
      </c>
      <c r="E154" s="303">
        <v>243.25</v>
      </c>
      <c r="F154" s="303">
        <v>241.4</v>
      </c>
      <c r="G154" s="303">
        <v>238.8</v>
      </c>
      <c r="H154" s="303">
        <v>247.7</v>
      </c>
      <c r="I154" s="303">
        <v>250.29999999999995</v>
      </c>
      <c r="J154" s="303">
        <v>252.14999999999998</v>
      </c>
      <c r="K154" s="302">
        <v>248.45</v>
      </c>
      <c r="L154" s="302">
        <v>244</v>
      </c>
      <c r="M154" s="302">
        <v>0.30392000000000002</v>
      </c>
      <c r="N154" s="1"/>
      <c r="O154" s="1"/>
    </row>
    <row r="155" spans="1:15" ht="12.75" customHeight="1">
      <c r="A155" s="30">
        <v>145</v>
      </c>
      <c r="B155" s="312" t="s">
        <v>102</v>
      </c>
      <c r="C155" s="302">
        <v>89.3</v>
      </c>
      <c r="D155" s="303">
        <v>89.2</v>
      </c>
      <c r="E155" s="303">
        <v>88.4</v>
      </c>
      <c r="F155" s="303">
        <v>87.5</v>
      </c>
      <c r="G155" s="303">
        <v>86.7</v>
      </c>
      <c r="H155" s="303">
        <v>90.100000000000009</v>
      </c>
      <c r="I155" s="303">
        <v>90.899999999999991</v>
      </c>
      <c r="J155" s="303">
        <v>91.800000000000011</v>
      </c>
      <c r="K155" s="302">
        <v>90</v>
      </c>
      <c r="L155" s="302">
        <v>88.3</v>
      </c>
      <c r="M155" s="302">
        <v>63.774470000000001</v>
      </c>
      <c r="N155" s="1"/>
      <c r="O155" s="1"/>
    </row>
    <row r="156" spans="1:15" ht="12.75" customHeight="1">
      <c r="A156" s="30">
        <v>146</v>
      </c>
      <c r="B156" s="312" t="s">
        <v>360</v>
      </c>
      <c r="C156" s="302">
        <v>363.2</v>
      </c>
      <c r="D156" s="303">
        <v>366.23333333333335</v>
      </c>
      <c r="E156" s="303">
        <v>356.9666666666667</v>
      </c>
      <c r="F156" s="303">
        <v>350.73333333333335</v>
      </c>
      <c r="G156" s="303">
        <v>341.4666666666667</v>
      </c>
      <c r="H156" s="303">
        <v>372.4666666666667</v>
      </c>
      <c r="I156" s="303">
        <v>381.73333333333335</v>
      </c>
      <c r="J156" s="303">
        <v>387.9666666666667</v>
      </c>
      <c r="K156" s="302">
        <v>375.5</v>
      </c>
      <c r="L156" s="302">
        <v>360</v>
      </c>
      <c r="M156" s="302">
        <v>1.6264700000000001</v>
      </c>
      <c r="N156" s="1"/>
      <c r="O156" s="1"/>
    </row>
    <row r="157" spans="1:15" ht="12.75" customHeight="1">
      <c r="A157" s="30">
        <v>147</v>
      </c>
      <c r="B157" s="312" t="s">
        <v>359</v>
      </c>
      <c r="C157" s="302">
        <v>5126.3500000000004</v>
      </c>
      <c r="D157" s="303">
        <v>5090.4833333333336</v>
      </c>
      <c r="E157" s="303">
        <v>4936.9666666666672</v>
      </c>
      <c r="F157" s="303">
        <v>4747.5833333333339</v>
      </c>
      <c r="G157" s="303">
        <v>4594.0666666666675</v>
      </c>
      <c r="H157" s="303">
        <v>5279.8666666666668</v>
      </c>
      <c r="I157" s="303">
        <v>5433.3833333333332</v>
      </c>
      <c r="J157" s="303">
        <v>5622.7666666666664</v>
      </c>
      <c r="K157" s="302">
        <v>5244</v>
      </c>
      <c r="L157" s="302">
        <v>4901.1000000000004</v>
      </c>
      <c r="M157" s="302">
        <v>4.1394200000000003</v>
      </c>
      <c r="N157" s="1"/>
      <c r="O157" s="1"/>
    </row>
    <row r="158" spans="1:15" ht="12.75" customHeight="1">
      <c r="A158" s="30">
        <v>148</v>
      </c>
      <c r="B158" s="312" t="s">
        <v>361</v>
      </c>
      <c r="C158" s="302">
        <v>156.1</v>
      </c>
      <c r="D158" s="303">
        <v>156.06666666666663</v>
      </c>
      <c r="E158" s="303">
        <v>152.68333333333328</v>
      </c>
      <c r="F158" s="303">
        <v>149.26666666666665</v>
      </c>
      <c r="G158" s="303">
        <v>145.8833333333333</v>
      </c>
      <c r="H158" s="303">
        <v>159.48333333333326</v>
      </c>
      <c r="I158" s="303">
        <v>162.86666666666665</v>
      </c>
      <c r="J158" s="303">
        <v>166.28333333333325</v>
      </c>
      <c r="K158" s="302">
        <v>159.44999999999999</v>
      </c>
      <c r="L158" s="302">
        <v>152.65</v>
      </c>
      <c r="M158" s="302">
        <v>4.7831099999999998</v>
      </c>
      <c r="N158" s="1"/>
      <c r="O158" s="1"/>
    </row>
    <row r="159" spans="1:15" ht="12.75" customHeight="1">
      <c r="A159" s="30">
        <v>149</v>
      </c>
      <c r="B159" s="312" t="s">
        <v>378</v>
      </c>
      <c r="C159" s="302">
        <v>2912</v>
      </c>
      <c r="D159" s="303">
        <v>2920.6166666666668</v>
      </c>
      <c r="E159" s="303">
        <v>2828.2333333333336</v>
      </c>
      <c r="F159" s="303">
        <v>2744.4666666666667</v>
      </c>
      <c r="G159" s="303">
        <v>2652.0833333333335</v>
      </c>
      <c r="H159" s="303">
        <v>3004.3833333333337</v>
      </c>
      <c r="I159" s="303">
        <v>3096.7666666666669</v>
      </c>
      <c r="J159" s="303">
        <v>3180.5333333333338</v>
      </c>
      <c r="K159" s="302">
        <v>3013</v>
      </c>
      <c r="L159" s="302">
        <v>2836.85</v>
      </c>
      <c r="M159" s="302">
        <v>1.05901</v>
      </c>
      <c r="N159" s="1"/>
      <c r="O159" s="1"/>
    </row>
    <row r="160" spans="1:15" ht="12.75" customHeight="1">
      <c r="A160" s="30">
        <v>150</v>
      </c>
      <c r="B160" s="312" t="s">
        <v>256</v>
      </c>
      <c r="C160" s="302">
        <v>243.7</v>
      </c>
      <c r="D160" s="303">
        <v>242.91666666666666</v>
      </c>
      <c r="E160" s="303">
        <v>239.7833333333333</v>
      </c>
      <c r="F160" s="303">
        <v>235.86666666666665</v>
      </c>
      <c r="G160" s="303">
        <v>232.73333333333329</v>
      </c>
      <c r="H160" s="303">
        <v>246.83333333333331</v>
      </c>
      <c r="I160" s="303">
        <v>249.9666666666667</v>
      </c>
      <c r="J160" s="303">
        <v>253.88333333333333</v>
      </c>
      <c r="K160" s="302">
        <v>246.05</v>
      </c>
      <c r="L160" s="302">
        <v>239</v>
      </c>
      <c r="M160" s="302">
        <v>8.9301300000000001</v>
      </c>
      <c r="N160" s="1"/>
      <c r="O160" s="1"/>
    </row>
    <row r="161" spans="1:15" ht="12.75" customHeight="1">
      <c r="A161" s="30">
        <v>151</v>
      </c>
      <c r="B161" s="312" t="s">
        <v>364</v>
      </c>
      <c r="C161" s="302">
        <v>7.75</v>
      </c>
      <c r="D161" s="303">
        <v>7.75</v>
      </c>
      <c r="E161" s="303">
        <v>7.75</v>
      </c>
      <c r="F161" s="303">
        <v>7.75</v>
      </c>
      <c r="G161" s="303">
        <v>7.75</v>
      </c>
      <c r="H161" s="303">
        <v>7.75</v>
      </c>
      <c r="I161" s="303">
        <v>7.75</v>
      </c>
      <c r="J161" s="303">
        <v>7.75</v>
      </c>
      <c r="K161" s="302">
        <v>7.75</v>
      </c>
      <c r="L161" s="302">
        <v>7.75</v>
      </c>
      <c r="M161" s="302">
        <v>8.8277000000000001</v>
      </c>
      <c r="N161" s="1"/>
      <c r="O161" s="1"/>
    </row>
    <row r="162" spans="1:15" ht="12.75" customHeight="1">
      <c r="A162" s="30">
        <v>152</v>
      </c>
      <c r="B162" s="312" t="s">
        <v>362</v>
      </c>
      <c r="C162" s="302">
        <v>109.75</v>
      </c>
      <c r="D162" s="303">
        <v>110.56666666666666</v>
      </c>
      <c r="E162" s="303">
        <v>108.28333333333333</v>
      </c>
      <c r="F162" s="303">
        <v>106.81666666666666</v>
      </c>
      <c r="G162" s="303">
        <v>104.53333333333333</v>
      </c>
      <c r="H162" s="303">
        <v>112.03333333333333</v>
      </c>
      <c r="I162" s="303">
        <v>114.31666666666666</v>
      </c>
      <c r="J162" s="303">
        <v>115.78333333333333</v>
      </c>
      <c r="K162" s="302">
        <v>112.85</v>
      </c>
      <c r="L162" s="302">
        <v>109.1</v>
      </c>
      <c r="M162" s="302">
        <v>12.472799999999999</v>
      </c>
      <c r="N162" s="1"/>
      <c r="O162" s="1"/>
    </row>
    <row r="163" spans="1:15" ht="12.75" customHeight="1">
      <c r="A163" s="30">
        <v>153</v>
      </c>
      <c r="B163" s="312" t="s">
        <v>377</v>
      </c>
      <c r="C163" s="302">
        <v>326.05</v>
      </c>
      <c r="D163" s="303">
        <v>329.16666666666669</v>
      </c>
      <c r="E163" s="303">
        <v>318.53333333333336</v>
      </c>
      <c r="F163" s="303">
        <v>311.01666666666665</v>
      </c>
      <c r="G163" s="303">
        <v>300.38333333333333</v>
      </c>
      <c r="H163" s="303">
        <v>336.68333333333339</v>
      </c>
      <c r="I163" s="303">
        <v>347.31666666666672</v>
      </c>
      <c r="J163" s="303">
        <v>354.83333333333343</v>
      </c>
      <c r="K163" s="302">
        <v>339.8</v>
      </c>
      <c r="L163" s="302">
        <v>321.64999999999998</v>
      </c>
      <c r="M163" s="302">
        <v>4.7213799999999999</v>
      </c>
      <c r="N163" s="1"/>
      <c r="O163" s="1"/>
    </row>
    <row r="164" spans="1:15" ht="12.75" customHeight="1">
      <c r="A164" s="30">
        <v>154</v>
      </c>
      <c r="B164" s="312" t="s">
        <v>103</v>
      </c>
      <c r="C164" s="302">
        <v>149</v>
      </c>
      <c r="D164" s="303">
        <v>148.53333333333333</v>
      </c>
      <c r="E164" s="303">
        <v>147.46666666666667</v>
      </c>
      <c r="F164" s="303">
        <v>145.93333333333334</v>
      </c>
      <c r="G164" s="303">
        <v>144.86666666666667</v>
      </c>
      <c r="H164" s="303">
        <v>150.06666666666666</v>
      </c>
      <c r="I164" s="303">
        <v>151.13333333333333</v>
      </c>
      <c r="J164" s="303">
        <v>152.66666666666666</v>
      </c>
      <c r="K164" s="302">
        <v>149.6</v>
      </c>
      <c r="L164" s="302">
        <v>147</v>
      </c>
      <c r="M164" s="302">
        <v>112.7791</v>
      </c>
      <c r="N164" s="1"/>
      <c r="O164" s="1"/>
    </row>
    <row r="165" spans="1:15" ht="12.75" customHeight="1">
      <c r="A165" s="30">
        <v>155</v>
      </c>
      <c r="B165" s="312" t="s">
        <v>366</v>
      </c>
      <c r="C165" s="302">
        <v>2877.45</v>
      </c>
      <c r="D165" s="303">
        <v>2864.8166666666671</v>
      </c>
      <c r="E165" s="303">
        <v>2837.6333333333341</v>
      </c>
      <c r="F165" s="303">
        <v>2797.8166666666671</v>
      </c>
      <c r="G165" s="303">
        <v>2770.6333333333341</v>
      </c>
      <c r="H165" s="303">
        <v>2904.6333333333341</v>
      </c>
      <c r="I165" s="303">
        <v>2931.8166666666675</v>
      </c>
      <c r="J165" s="303">
        <v>2971.6333333333341</v>
      </c>
      <c r="K165" s="302">
        <v>2892</v>
      </c>
      <c r="L165" s="302">
        <v>2825</v>
      </c>
      <c r="M165" s="302">
        <v>0.11862</v>
      </c>
      <c r="N165" s="1"/>
      <c r="O165" s="1"/>
    </row>
    <row r="166" spans="1:15" ht="12.75" customHeight="1">
      <c r="A166" s="30">
        <v>156</v>
      </c>
      <c r="B166" s="312" t="s">
        <v>367</v>
      </c>
      <c r="C166" s="302">
        <v>3157.55</v>
      </c>
      <c r="D166" s="303">
        <v>3105.9833333333336</v>
      </c>
      <c r="E166" s="303">
        <v>3031.9666666666672</v>
      </c>
      <c r="F166" s="303">
        <v>2906.3833333333337</v>
      </c>
      <c r="G166" s="303">
        <v>2832.3666666666672</v>
      </c>
      <c r="H166" s="303">
        <v>3231.5666666666671</v>
      </c>
      <c r="I166" s="303">
        <v>3305.5833333333335</v>
      </c>
      <c r="J166" s="303">
        <v>3431.166666666667</v>
      </c>
      <c r="K166" s="302">
        <v>3180</v>
      </c>
      <c r="L166" s="302">
        <v>2980.4</v>
      </c>
      <c r="M166" s="302">
        <v>0.19614999999999999</v>
      </c>
      <c r="N166" s="1"/>
      <c r="O166" s="1"/>
    </row>
    <row r="167" spans="1:15" ht="12.75" customHeight="1">
      <c r="A167" s="30">
        <v>157</v>
      </c>
      <c r="B167" s="312" t="s">
        <v>373</v>
      </c>
      <c r="C167" s="302">
        <v>390.5</v>
      </c>
      <c r="D167" s="303">
        <v>393.66666666666669</v>
      </c>
      <c r="E167" s="303">
        <v>384.03333333333336</v>
      </c>
      <c r="F167" s="303">
        <v>377.56666666666666</v>
      </c>
      <c r="G167" s="303">
        <v>367.93333333333334</v>
      </c>
      <c r="H167" s="303">
        <v>400.13333333333338</v>
      </c>
      <c r="I167" s="303">
        <v>409.76666666666671</v>
      </c>
      <c r="J167" s="303">
        <v>416.23333333333341</v>
      </c>
      <c r="K167" s="302">
        <v>403.3</v>
      </c>
      <c r="L167" s="302">
        <v>387.2</v>
      </c>
      <c r="M167" s="302">
        <v>1.3636600000000001</v>
      </c>
      <c r="N167" s="1"/>
      <c r="O167" s="1"/>
    </row>
    <row r="168" spans="1:15" ht="12.75" customHeight="1">
      <c r="A168" s="30">
        <v>158</v>
      </c>
      <c r="B168" s="312" t="s">
        <v>368</v>
      </c>
      <c r="C168" s="302">
        <v>124.25</v>
      </c>
      <c r="D168" s="303">
        <v>124.3</v>
      </c>
      <c r="E168" s="303">
        <v>119.6</v>
      </c>
      <c r="F168" s="303">
        <v>114.95</v>
      </c>
      <c r="G168" s="303">
        <v>110.25</v>
      </c>
      <c r="H168" s="303">
        <v>128.94999999999999</v>
      </c>
      <c r="I168" s="303">
        <v>133.65</v>
      </c>
      <c r="J168" s="303">
        <v>138.29999999999998</v>
      </c>
      <c r="K168" s="302">
        <v>129</v>
      </c>
      <c r="L168" s="302">
        <v>119.65</v>
      </c>
      <c r="M168" s="302">
        <v>73.168279999999996</v>
      </c>
      <c r="N168" s="1"/>
      <c r="O168" s="1"/>
    </row>
    <row r="169" spans="1:15" ht="12.75" customHeight="1">
      <c r="A169" s="30">
        <v>159</v>
      </c>
      <c r="B169" s="312" t="s">
        <v>369</v>
      </c>
      <c r="C169" s="302">
        <v>4894.75</v>
      </c>
      <c r="D169" s="303">
        <v>4882.6166666666668</v>
      </c>
      <c r="E169" s="303">
        <v>4865.2333333333336</v>
      </c>
      <c r="F169" s="303">
        <v>4835.7166666666672</v>
      </c>
      <c r="G169" s="303">
        <v>4818.3333333333339</v>
      </c>
      <c r="H169" s="303">
        <v>4912.1333333333332</v>
      </c>
      <c r="I169" s="303">
        <v>4929.5166666666664</v>
      </c>
      <c r="J169" s="303">
        <v>4959.0333333333328</v>
      </c>
      <c r="K169" s="302">
        <v>4900</v>
      </c>
      <c r="L169" s="302">
        <v>4853.1000000000004</v>
      </c>
      <c r="M169" s="302">
        <v>1.0109999999999999E-2</v>
      </c>
      <c r="N169" s="1"/>
      <c r="O169" s="1"/>
    </row>
    <row r="170" spans="1:15" ht="12.75" customHeight="1">
      <c r="A170" s="30">
        <v>160</v>
      </c>
      <c r="B170" s="312" t="s">
        <v>257</v>
      </c>
      <c r="C170" s="302">
        <v>2800.8</v>
      </c>
      <c r="D170" s="303">
        <v>2826.2166666666667</v>
      </c>
      <c r="E170" s="303">
        <v>2759.5833333333335</v>
      </c>
      <c r="F170" s="303">
        <v>2718.3666666666668</v>
      </c>
      <c r="G170" s="303">
        <v>2651.7333333333336</v>
      </c>
      <c r="H170" s="303">
        <v>2867.4333333333334</v>
      </c>
      <c r="I170" s="303">
        <v>2934.0666666666666</v>
      </c>
      <c r="J170" s="303">
        <v>2975.2833333333333</v>
      </c>
      <c r="K170" s="302">
        <v>2892.85</v>
      </c>
      <c r="L170" s="302">
        <v>2785</v>
      </c>
      <c r="M170" s="302">
        <v>2.1140300000000001</v>
      </c>
      <c r="N170" s="1"/>
      <c r="O170" s="1"/>
    </row>
    <row r="171" spans="1:15" ht="12.75" customHeight="1">
      <c r="A171" s="30">
        <v>161</v>
      </c>
      <c r="B171" s="312" t="s">
        <v>370</v>
      </c>
      <c r="C171" s="302">
        <v>1525.2</v>
      </c>
      <c r="D171" s="303">
        <v>1519.0833333333333</v>
      </c>
      <c r="E171" s="303">
        <v>1508.1666666666665</v>
      </c>
      <c r="F171" s="303">
        <v>1491.1333333333332</v>
      </c>
      <c r="G171" s="303">
        <v>1480.2166666666665</v>
      </c>
      <c r="H171" s="303">
        <v>1536.1166666666666</v>
      </c>
      <c r="I171" s="303">
        <v>1547.0333333333331</v>
      </c>
      <c r="J171" s="303">
        <v>1564.0666666666666</v>
      </c>
      <c r="K171" s="302">
        <v>1530</v>
      </c>
      <c r="L171" s="302">
        <v>1502.05</v>
      </c>
      <c r="M171" s="302">
        <v>0.32090999999999997</v>
      </c>
      <c r="N171" s="1"/>
      <c r="O171" s="1"/>
    </row>
    <row r="172" spans="1:15" ht="12.75" customHeight="1">
      <c r="A172" s="30">
        <v>162</v>
      </c>
      <c r="B172" s="312" t="s">
        <v>104</v>
      </c>
      <c r="C172" s="302">
        <v>388.9</v>
      </c>
      <c r="D172" s="303">
        <v>391.05</v>
      </c>
      <c r="E172" s="303">
        <v>384.1</v>
      </c>
      <c r="F172" s="303">
        <v>379.3</v>
      </c>
      <c r="G172" s="303">
        <v>372.35</v>
      </c>
      <c r="H172" s="303">
        <v>395.85</v>
      </c>
      <c r="I172" s="303">
        <v>402.79999999999995</v>
      </c>
      <c r="J172" s="303">
        <v>407.6</v>
      </c>
      <c r="K172" s="302">
        <v>398</v>
      </c>
      <c r="L172" s="302">
        <v>386.25</v>
      </c>
      <c r="M172" s="302">
        <v>8.9138300000000008</v>
      </c>
      <c r="N172" s="1"/>
      <c r="O172" s="1"/>
    </row>
    <row r="173" spans="1:15" ht="12.75" customHeight="1">
      <c r="A173" s="30">
        <v>163</v>
      </c>
      <c r="B173" s="312" t="s">
        <v>365</v>
      </c>
      <c r="C173" s="302">
        <v>4189.8500000000004</v>
      </c>
      <c r="D173" s="303">
        <v>4196.583333333333</v>
      </c>
      <c r="E173" s="303">
        <v>4153.2666666666664</v>
      </c>
      <c r="F173" s="303">
        <v>4116.6833333333334</v>
      </c>
      <c r="G173" s="303">
        <v>4073.3666666666668</v>
      </c>
      <c r="H173" s="303">
        <v>4233.1666666666661</v>
      </c>
      <c r="I173" s="303">
        <v>4276.4833333333336</v>
      </c>
      <c r="J173" s="303">
        <v>4313.0666666666657</v>
      </c>
      <c r="K173" s="302">
        <v>4239.8999999999996</v>
      </c>
      <c r="L173" s="302">
        <v>4160</v>
      </c>
      <c r="M173" s="302">
        <v>0.30723</v>
      </c>
      <c r="N173" s="1"/>
      <c r="O173" s="1"/>
    </row>
    <row r="174" spans="1:15" ht="12.75" customHeight="1">
      <c r="A174" s="30">
        <v>164</v>
      </c>
      <c r="B174" s="312" t="s">
        <v>379</v>
      </c>
      <c r="C174" s="302">
        <v>679.3</v>
      </c>
      <c r="D174" s="303">
        <v>680.26666666666665</v>
      </c>
      <c r="E174" s="303">
        <v>664.83333333333326</v>
      </c>
      <c r="F174" s="303">
        <v>650.36666666666656</v>
      </c>
      <c r="G174" s="303">
        <v>634.93333333333317</v>
      </c>
      <c r="H174" s="303">
        <v>694.73333333333335</v>
      </c>
      <c r="I174" s="303">
        <v>710.16666666666674</v>
      </c>
      <c r="J174" s="303">
        <v>724.63333333333344</v>
      </c>
      <c r="K174" s="302">
        <v>695.7</v>
      </c>
      <c r="L174" s="302">
        <v>665.8</v>
      </c>
      <c r="M174" s="302">
        <v>31.74578</v>
      </c>
      <c r="N174" s="1"/>
      <c r="O174" s="1"/>
    </row>
    <row r="175" spans="1:15" ht="12.75" customHeight="1">
      <c r="A175" s="30">
        <v>165</v>
      </c>
      <c r="B175" s="312" t="s">
        <v>371</v>
      </c>
      <c r="C175" s="302">
        <v>1143.2</v>
      </c>
      <c r="D175" s="303">
        <v>1149.2833333333335</v>
      </c>
      <c r="E175" s="303">
        <v>1128.166666666667</v>
      </c>
      <c r="F175" s="303">
        <v>1113.1333333333334</v>
      </c>
      <c r="G175" s="303">
        <v>1092.0166666666669</v>
      </c>
      <c r="H175" s="303">
        <v>1164.3166666666671</v>
      </c>
      <c r="I175" s="303">
        <v>1185.4333333333334</v>
      </c>
      <c r="J175" s="303">
        <v>1200.4666666666672</v>
      </c>
      <c r="K175" s="302">
        <v>1170.4000000000001</v>
      </c>
      <c r="L175" s="302">
        <v>1134.25</v>
      </c>
      <c r="M175" s="302">
        <v>0.18451000000000001</v>
      </c>
      <c r="N175" s="1"/>
      <c r="O175" s="1"/>
    </row>
    <row r="176" spans="1:15" ht="12.75" customHeight="1">
      <c r="A176" s="30">
        <v>166</v>
      </c>
      <c r="B176" s="312" t="s">
        <v>258</v>
      </c>
      <c r="C176" s="302">
        <v>528.45000000000005</v>
      </c>
      <c r="D176" s="303">
        <v>532.61666666666667</v>
      </c>
      <c r="E176" s="303">
        <v>520.83333333333337</v>
      </c>
      <c r="F176" s="303">
        <v>513.2166666666667</v>
      </c>
      <c r="G176" s="303">
        <v>501.43333333333339</v>
      </c>
      <c r="H176" s="303">
        <v>540.23333333333335</v>
      </c>
      <c r="I176" s="303">
        <v>552.01666666666665</v>
      </c>
      <c r="J176" s="303">
        <v>559.63333333333333</v>
      </c>
      <c r="K176" s="302">
        <v>544.4</v>
      </c>
      <c r="L176" s="302">
        <v>525</v>
      </c>
      <c r="M176" s="302">
        <v>1.1151199999999999</v>
      </c>
      <c r="N176" s="1"/>
      <c r="O176" s="1"/>
    </row>
    <row r="177" spans="1:15" ht="12.75" customHeight="1">
      <c r="A177" s="30">
        <v>167</v>
      </c>
      <c r="B177" s="312" t="s">
        <v>107</v>
      </c>
      <c r="C177" s="302">
        <v>765.8</v>
      </c>
      <c r="D177" s="303">
        <v>768.75</v>
      </c>
      <c r="E177" s="303">
        <v>757.5</v>
      </c>
      <c r="F177" s="303">
        <v>749.2</v>
      </c>
      <c r="G177" s="303">
        <v>737.95</v>
      </c>
      <c r="H177" s="303">
        <v>777.05</v>
      </c>
      <c r="I177" s="303">
        <v>788.3</v>
      </c>
      <c r="J177" s="303">
        <v>796.59999999999991</v>
      </c>
      <c r="K177" s="302">
        <v>780</v>
      </c>
      <c r="L177" s="302">
        <v>760.45</v>
      </c>
      <c r="M177" s="302">
        <v>12.003679999999999</v>
      </c>
      <c r="N177" s="1"/>
      <c r="O177" s="1"/>
    </row>
    <row r="178" spans="1:15" ht="12.75" customHeight="1">
      <c r="A178" s="30">
        <v>168</v>
      </c>
      <c r="B178" s="312" t="s">
        <v>259</v>
      </c>
      <c r="C178" s="302">
        <v>474.25</v>
      </c>
      <c r="D178" s="303">
        <v>476.11666666666662</v>
      </c>
      <c r="E178" s="303">
        <v>470.13333333333321</v>
      </c>
      <c r="F178" s="303">
        <v>466.01666666666659</v>
      </c>
      <c r="G178" s="303">
        <v>460.03333333333319</v>
      </c>
      <c r="H178" s="303">
        <v>480.23333333333323</v>
      </c>
      <c r="I178" s="303">
        <v>486.2166666666667</v>
      </c>
      <c r="J178" s="303">
        <v>490.33333333333326</v>
      </c>
      <c r="K178" s="302">
        <v>482.1</v>
      </c>
      <c r="L178" s="302">
        <v>472</v>
      </c>
      <c r="M178" s="302">
        <v>0.59160000000000001</v>
      </c>
      <c r="N178" s="1"/>
      <c r="O178" s="1"/>
    </row>
    <row r="179" spans="1:15" ht="12.75" customHeight="1">
      <c r="A179" s="30">
        <v>169</v>
      </c>
      <c r="B179" s="312" t="s">
        <v>108</v>
      </c>
      <c r="C179" s="302">
        <v>1367.65</v>
      </c>
      <c r="D179" s="303">
        <v>1376.5166666666667</v>
      </c>
      <c r="E179" s="303">
        <v>1349.9333333333334</v>
      </c>
      <c r="F179" s="303">
        <v>1332.2166666666667</v>
      </c>
      <c r="G179" s="303">
        <v>1305.6333333333334</v>
      </c>
      <c r="H179" s="303">
        <v>1394.2333333333333</v>
      </c>
      <c r="I179" s="303">
        <v>1420.8166666666668</v>
      </c>
      <c r="J179" s="303">
        <v>1438.5333333333333</v>
      </c>
      <c r="K179" s="302">
        <v>1403.1</v>
      </c>
      <c r="L179" s="302">
        <v>1358.8</v>
      </c>
      <c r="M179" s="302">
        <v>9.1964299999999994</v>
      </c>
      <c r="N179" s="1"/>
      <c r="O179" s="1"/>
    </row>
    <row r="180" spans="1:15" ht="12.75" customHeight="1">
      <c r="A180" s="30">
        <v>170</v>
      </c>
      <c r="B180" s="312" t="s">
        <v>380</v>
      </c>
      <c r="C180" s="302">
        <v>79.95</v>
      </c>
      <c r="D180" s="303">
        <v>80.13333333333334</v>
      </c>
      <c r="E180" s="303">
        <v>79.366666666666674</v>
      </c>
      <c r="F180" s="303">
        <v>78.783333333333331</v>
      </c>
      <c r="G180" s="303">
        <v>78.016666666666666</v>
      </c>
      <c r="H180" s="303">
        <v>80.716666666666683</v>
      </c>
      <c r="I180" s="303">
        <v>81.483333333333363</v>
      </c>
      <c r="J180" s="303">
        <v>82.066666666666691</v>
      </c>
      <c r="K180" s="302">
        <v>80.900000000000006</v>
      </c>
      <c r="L180" s="302">
        <v>79.55</v>
      </c>
      <c r="M180" s="302">
        <v>3.3042099999999999</v>
      </c>
      <c r="N180" s="1"/>
      <c r="O180" s="1"/>
    </row>
    <row r="181" spans="1:15" ht="12.75" customHeight="1">
      <c r="A181" s="30">
        <v>171</v>
      </c>
      <c r="B181" s="312" t="s">
        <v>109</v>
      </c>
      <c r="C181" s="302">
        <v>270</v>
      </c>
      <c r="D181" s="303">
        <v>269.7166666666667</v>
      </c>
      <c r="E181" s="303">
        <v>265.98333333333341</v>
      </c>
      <c r="F181" s="303">
        <v>261.9666666666667</v>
      </c>
      <c r="G181" s="303">
        <v>258.23333333333341</v>
      </c>
      <c r="H181" s="303">
        <v>273.73333333333341</v>
      </c>
      <c r="I181" s="303">
        <v>277.46666666666675</v>
      </c>
      <c r="J181" s="303">
        <v>281.48333333333341</v>
      </c>
      <c r="K181" s="302">
        <v>273.45</v>
      </c>
      <c r="L181" s="302">
        <v>265.7</v>
      </c>
      <c r="M181" s="302">
        <v>6.96035</v>
      </c>
      <c r="N181" s="1"/>
      <c r="O181" s="1"/>
    </row>
    <row r="182" spans="1:15" ht="12.75" customHeight="1">
      <c r="A182" s="30">
        <v>172</v>
      </c>
      <c r="B182" s="312" t="s">
        <v>372</v>
      </c>
      <c r="C182" s="302">
        <v>444.7</v>
      </c>
      <c r="D182" s="303">
        <v>446.58333333333331</v>
      </c>
      <c r="E182" s="303">
        <v>440.16666666666663</v>
      </c>
      <c r="F182" s="303">
        <v>435.63333333333333</v>
      </c>
      <c r="G182" s="303">
        <v>429.21666666666664</v>
      </c>
      <c r="H182" s="303">
        <v>451.11666666666662</v>
      </c>
      <c r="I182" s="303">
        <v>457.53333333333325</v>
      </c>
      <c r="J182" s="303">
        <v>462.06666666666661</v>
      </c>
      <c r="K182" s="302">
        <v>453</v>
      </c>
      <c r="L182" s="302">
        <v>442.05</v>
      </c>
      <c r="M182" s="302">
        <v>1.86527</v>
      </c>
      <c r="N182" s="1"/>
      <c r="O182" s="1"/>
    </row>
    <row r="183" spans="1:15" ht="12.75" customHeight="1">
      <c r="A183" s="30">
        <v>173</v>
      </c>
      <c r="B183" s="312" t="s">
        <v>110</v>
      </c>
      <c r="C183" s="302">
        <v>1436.55</v>
      </c>
      <c r="D183" s="303">
        <v>1433.05</v>
      </c>
      <c r="E183" s="303">
        <v>1416.1</v>
      </c>
      <c r="F183" s="303">
        <v>1395.6499999999999</v>
      </c>
      <c r="G183" s="303">
        <v>1378.6999999999998</v>
      </c>
      <c r="H183" s="303">
        <v>1453.5</v>
      </c>
      <c r="I183" s="303">
        <v>1470.4500000000003</v>
      </c>
      <c r="J183" s="303">
        <v>1490.9</v>
      </c>
      <c r="K183" s="302">
        <v>1450</v>
      </c>
      <c r="L183" s="302">
        <v>1412.6</v>
      </c>
      <c r="M183" s="302">
        <v>8.6769700000000007</v>
      </c>
      <c r="N183" s="1"/>
      <c r="O183" s="1"/>
    </row>
    <row r="184" spans="1:15" ht="12.75" customHeight="1">
      <c r="A184" s="30">
        <v>174</v>
      </c>
      <c r="B184" s="312" t="s">
        <v>374</v>
      </c>
      <c r="C184" s="302">
        <v>161.75</v>
      </c>
      <c r="D184" s="303">
        <v>159.65</v>
      </c>
      <c r="E184" s="303">
        <v>156.10000000000002</v>
      </c>
      <c r="F184" s="303">
        <v>150.45000000000002</v>
      </c>
      <c r="G184" s="303">
        <v>146.90000000000003</v>
      </c>
      <c r="H184" s="303">
        <v>165.3</v>
      </c>
      <c r="I184" s="303">
        <v>168.85000000000002</v>
      </c>
      <c r="J184" s="303">
        <v>174.5</v>
      </c>
      <c r="K184" s="302">
        <v>163.19999999999999</v>
      </c>
      <c r="L184" s="302">
        <v>154</v>
      </c>
      <c r="M184" s="302">
        <v>25.743929999999999</v>
      </c>
      <c r="N184" s="1"/>
      <c r="O184" s="1"/>
    </row>
    <row r="185" spans="1:15" ht="12.75" customHeight="1">
      <c r="A185" s="30">
        <v>175</v>
      </c>
      <c r="B185" s="312" t="s">
        <v>375</v>
      </c>
      <c r="C185" s="302">
        <v>1720.65</v>
      </c>
      <c r="D185" s="303">
        <v>1723.4833333333333</v>
      </c>
      <c r="E185" s="303">
        <v>1707.2166666666667</v>
      </c>
      <c r="F185" s="303">
        <v>1693.7833333333333</v>
      </c>
      <c r="G185" s="303">
        <v>1677.5166666666667</v>
      </c>
      <c r="H185" s="303">
        <v>1736.9166666666667</v>
      </c>
      <c r="I185" s="303">
        <v>1753.1833333333336</v>
      </c>
      <c r="J185" s="303">
        <v>1766.6166666666668</v>
      </c>
      <c r="K185" s="302">
        <v>1739.75</v>
      </c>
      <c r="L185" s="302">
        <v>1710.05</v>
      </c>
      <c r="M185" s="302">
        <v>0.19830999999999999</v>
      </c>
      <c r="N185" s="1"/>
      <c r="O185" s="1"/>
    </row>
    <row r="186" spans="1:15" ht="12.75" customHeight="1">
      <c r="A186" s="30">
        <v>176</v>
      </c>
      <c r="B186" s="312" t="s">
        <v>381</v>
      </c>
      <c r="C186" s="302">
        <v>170.55</v>
      </c>
      <c r="D186" s="303">
        <v>170.68333333333337</v>
      </c>
      <c r="E186" s="303">
        <v>167.96666666666673</v>
      </c>
      <c r="F186" s="303">
        <v>165.38333333333335</v>
      </c>
      <c r="G186" s="303">
        <v>162.66666666666671</v>
      </c>
      <c r="H186" s="303">
        <v>173.26666666666674</v>
      </c>
      <c r="I186" s="303">
        <v>175.98333333333338</v>
      </c>
      <c r="J186" s="303">
        <v>178.56666666666675</v>
      </c>
      <c r="K186" s="302">
        <v>173.4</v>
      </c>
      <c r="L186" s="302">
        <v>168.1</v>
      </c>
      <c r="M186" s="302">
        <v>24.107379999999999</v>
      </c>
      <c r="N186" s="1"/>
      <c r="O186" s="1"/>
    </row>
    <row r="187" spans="1:15" ht="12.75" customHeight="1">
      <c r="A187" s="30">
        <v>177</v>
      </c>
      <c r="B187" s="312" t="s">
        <v>260</v>
      </c>
      <c r="C187" s="302">
        <v>253.55</v>
      </c>
      <c r="D187" s="303">
        <v>253.96666666666667</v>
      </c>
      <c r="E187" s="303">
        <v>251.03333333333336</v>
      </c>
      <c r="F187" s="303">
        <v>248.51666666666668</v>
      </c>
      <c r="G187" s="303">
        <v>245.58333333333337</v>
      </c>
      <c r="H187" s="303">
        <v>256.48333333333335</v>
      </c>
      <c r="I187" s="303">
        <v>259.41666666666669</v>
      </c>
      <c r="J187" s="303">
        <v>261.93333333333334</v>
      </c>
      <c r="K187" s="302">
        <v>256.89999999999998</v>
      </c>
      <c r="L187" s="302">
        <v>251.45</v>
      </c>
      <c r="M187" s="302">
        <v>5.7706200000000001</v>
      </c>
      <c r="N187" s="1"/>
      <c r="O187" s="1"/>
    </row>
    <row r="188" spans="1:15" ht="12.75" customHeight="1">
      <c r="A188" s="30">
        <v>178</v>
      </c>
      <c r="B188" s="312" t="s">
        <v>376</v>
      </c>
      <c r="C188" s="302">
        <v>816.7</v>
      </c>
      <c r="D188" s="303">
        <v>817.15</v>
      </c>
      <c r="E188" s="303">
        <v>805.55</v>
      </c>
      <c r="F188" s="303">
        <v>794.4</v>
      </c>
      <c r="G188" s="303">
        <v>782.8</v>
      </c>
      <c r="H188" s="303">
        <v>828.3</v>
      </c>
      <c r="I188" s="303">
        <v>839.90000000000009</v>
      </c>
      <c r="J188" s="303">
        <v>851.05</v>
      </c>
      <c r="K188" s="302">
        <v>828.75</v>
      </c>
      <c r="L188" s="302">
        <v>806</v>
      </c>
      <c r="M188" s="302">
        <v>3.9622199999999999</v>
      </c>
      <c r="N188" s="1"/>
      <c r="O188" s="1"/>
    </row>
    <row r="189" spans="1:15" ht="12.75" customHeight="1">
      <c r="A189" s="30">
        <v>179</v>
      </c>
      <c r="B189" s="312" t="s">
        <v>111</v>
      </c>
      <c r="C189" s="302">
        <v>561.4</v>
      </c>
      <c r="D189" s="303">
        <v>562.63333333333333</v>
      </c>
      <c r="E189" s="303">
        <v>557.26666666666665</v>
      </c>
      <c r="F189" s="303">
        <v>553.13333333333333</v>
      </c>
      <c r="G189" s="303">
        <v>547.76666666666665</v>
      </c>
      <c r="H189" s="303">
        <v>566.76666666666665</v>
      </c>
      <c r="I189" s="303">
        <v>572.13333333333321</v>
      </c>
      <c r="J189" s="303">
        <v>576.26666666666665</v>
      </c>
      <c r="K189" s="302">
        <v>568</v>
      </c>
      <c r="L189" s="302">
        <v>558.5</v>
      </c>
      <c r="M189" s="302">
        <v>7.0591499999999998</v>
      </c>
      <c r="N189" s="1"/>
      <c r="O189" s="1"/>
    </row>
    <row r="190" spans="1:15" ht="12.75" customHeight="1">
      <c r="A190" s="30">
        <v>180</v>
      </c>
      <c r="B190" s="312" t="s">
        <v>261</v>
      </c>
      <c r="C190" s="302">
        <v>1893.35</v>
      </c>
      <c r="D190" s="303">
        <v>1887.3500000000001</v>
      </c>
      <c r="E190" s="303">
        <v>1846.0000000000002</v>
      </c>
      <c r="F190" s="303">
        <v>1798.65</v>
      </c>
      <c r="G190" s="303">
        <v>1757.3000000000002</v>
      </c>
      <c r="H190" s="303">
        <v>1934.7000000000003</v>
      </c>
      <c r="I190" s="303">
        <v>1976.0500000000002</v>
      </c>
      <c r="J190" s="303">
        <v>2023.4000000000003</v>
      </c>
      <c r="K190" s="302">
        <v>1928.7</v>
      </c>
      <c r="L190" s="302">
        <v>1840</v>
      </c>
      <c r="M190" s="302">
        <v>20.499780000000001</v>
      </c>
      <c r="N190" s="1"/>
      <c r="O190" s="1"/>
    </row>
    <row r="191" spans="1:15" ht="12.75" customHeight="1">
      <c r="A191" s="30">
        <v>181</v>
      </c>
      <c r="B191" s="312" t="s">
        <v>385</v>
      </c>
      <c r="C191" s="302">
        <v>991.1</v>
      </c>
      <c r="D191" s="303">
        <v>975</v>
      </c>
      <c r="E191" s="303">
        <v>926.1</v>
      </c>
      <c r="F191" s="303">
        <v>861.1</v>
      </c>
      <c r="G191" s="303">
        <v>812.2</v>
      </c>
      <c r="H191" s="303">
        <v>1040</v>
      </c>
      <c r="I191" s="303">
        <v>1088.9000000000001</v>
      </c>
      <c r="J191" s="303">
        <v>1153.9000000000001</v>
      </c>
      <c r="K191" s="302">
        <v>1023.9</v>
      </c>
      <c r="L191" s="302">
        <v>910</v>
      </c>
      <c r="M191" s="302">
        <v>40.307980000000001</v>
      </c>
      <c r="N191" s="1"/>
      <c r="O191" s="1"/>
    </row>
    <row r="192" spans="1:15" ht="12.75" customHeight="1">
      <c r="A192" s="30">
        <v>182</v>
      </c>
      <c r="B192" s="312" t="s">
        <v>830</v>
      </c>
      <c r="C192" s="302">
        <v>17.899999999999999</v>
      </c>
      <c r="D192" s="303">
        <v>17.95</v>
      </c>
      <c r="E192" s="303">
        <v>17.649999999999999</v>
      </c>
      <c r="F192" s="303">
        <v>17.399999999999999</v>
      </c>
      <c r="G192" s="303">
        <v>17.099999999999998</v>
      </c>
      <c r="H192" s="303">
        <v>18.2</v>
      </c>
      <c r="I192" s="303">
        <v>18.500000000000004</v>
      </c>
      <c r="J192" s="303">
        <v>18.75</v>
      </c>
      <c r="K192" s="302">
        <v>18.25</v>
      </c>
      <c r="L192" s="302">
        <v>17.7</v>
      </c>
      <c r="M192" s="302">
        <v>8.8258500000000009</v>
      </c>
      <c r="N192" s="1"/>
      <c r="O192" s="1"/>
    </row>
    <row r="193" spans="1:15" ht="12.75" customHeight="1">
      <c r="A193" s="30">
        <v>183</v>
      </c>
      <c r="B193" s="312" t="s">
        <v>386</v>
      </c>
      <c r="C193" s="302">
        <v>920.45</v>
      </c>
      <c r="D193" s="303">
        <v>920.66666666666663</v>
      </c>
      <c r="E193" s="303">
        <v>896.18333333333328</v>
      </c>
      <c r="F193" s="303">
        <v>871.91666666666663</v>
      </c>
      <c r="G193" s="303">
        <v>847.43333333333328</v>
      </c>
      <c r="H193" s="303">
        <v>944.93333333333328</v>
      </c>
      <c r="I193" s="303">
        <v>969.41666666666663</v>
      </c>
      <c r="J193" s="303">
        <v>993.68333333333328</v>
      </c>
      <c r="K193" s="302">
        <v>945.15</v>
      </c>
      <c r="L193" s="302">
        <v>896.4</v>
      </c>
      <c r="M193" s="302">
        <v>0.47574</v>
      </c>
      <c r="N193" s="1"/>
      <c r="O193" s="1"/>
    </row>
    <row r="194" spans="1:15" ht="12.75" customHeight="1">
      <c r="A194" s="30">
        <v>184</v>
      </c>
      <c r="B194" s="312" t="s">
        <v>112</v>
      </c>
      <c r="C194" s="302">
        <v>1191.1500000000001</v>
      </c>
      <c r="D194" s="303">
        <v>1194.8833333333334</v>
      </c>
      <c r="E194" s="303">
        <v>1178.8666666666668</v>
      </c>
      <c r="F194" s="303">
        <v>1166.5833333333333</v>
      </c>
      <c r="G194" s="303">
        <v>1150.5666666666666</v>
      </c>
      <c r="H194" s="303">
        <v>1207.166666666667</v>
      </c>
      <c r="I194" s="303">
        <v>1223.1833333333338</v>
      </c>
      <c r="J194" s="303">
        <v>1235.4666666666672</v>
      </c>
      <c r="K194" s="302">
        <v>1210.9000000000001</v>
      </c>
      <c r="L194" s="302">
        <v>1182.5999999999999</v>
      </c>
      <c r="M194" s="302">
        <v>10.27857</v>
      </c>
      <c r="N194" s="1"/>
      <c r="O194" s="1"/>
    </row>
    <row r="195" spans="1:15" ht="12.75" customHeight="1">
      <c r="A195" s="30">
        <v>185</v>
      </c>
      <c r="B195" s="312" t="s">
        <v>113</v>
      </c>
      <c r="C195" s="302">
        <v>1017.9</v>
      </c>
      <c r="D195" s="303">
        <v>1024.9666666666665</v>
      </c>
      <c r="E195" s="303">
        <v>1004.4833333333329</v>
      </c>
      <c r="F195" s="303">
        <v>991.06666666666638</v>
      </c>
      <c r="G195" s="303">
        <v>970.5833333333328</v>
      </c>
      <c r="H195" s="303">
        <v>1038.383333333333</v>
      </c>
      <c r="I195" s="303">
        <v>1058.8666666666666</v>
      </c>
      <c r="J195" s="303">
        <v>1072.2833333333331</v>
      </c>
      <c r="K195" s="302">
        <v>1045.45</v>
      </c>
      <c r="L195" s="302">
        <v>1011.55</v>
      </c>
      <c r="M195" s="302">
        <v>25.54081</v>
      </c>
      <c r="N195" s="1"/>
      <c r="O195" s="1"/>
    </row>
    <row r="196" spans="1:15" ht="12.75" customHeight="1">
      <c r="A196" s="30">
        <v>186</v>
      </c>
      <c r="B196" s="312" t="s">
        <v>114</v>
      </c>
      <c r="C196" s="302">
        <v>2329.9</v>
      </c>
      <c r="D196" s="303">
        <v>2319.2999999999997</v>
      </c>
      <c r="E196" s="303">
        <v>2302.9499999999994</v>
      </c>
      <c r="F196" s="303">
        <v>2275.9999999999995</v>
      </c>
      <c r="G196" s="303">
        <v>2259.6499999999992</v>
      </c>
      <c r="H196" s="303">
        <v>2346.2499999999995</v>
      </c>
      <c r="I196" s="303">
        <v>2362.6</v>
      </c>
      <c r="J196" s="303">
        <v>2389.5499999999997</v>
      </c>
      <c r="K196" s="302">
        <v>2335.65</v>
      </c>
      <c r="L196" s="302">
        <v>2292.35</v>
      </c>
      <c r="M196" s="302">
        <v>29.825690000000002</v>
      </c>
      <c r="N196" s="1"/>
      <c r="O196" s="1"/>
    </row>
    <row r="197" spans="1:15" ht="12.75" customHeight="1">
      <c r="A197" s="30">
        <v>187</v>
      </c>
      <c r="B197" s="312" t="s">
        <v>115</v>
      </c>
      <c r="C197" s="302">
        <v>1854.25</v>
      </c>
      <c r="D197" s="303">
        <v>1859.3</v>
      </c>
      <c r="E197" s="303">
        <v>1829.9499999999998</v>
      </c>
      <c r="F197" s="303">
        <v>1805.6499999999999</v>
      </c>
      <c r="G197" s="303">
        <v>1776.2999999999997</v>
      </c>
      <c r="H197" s="303">
        <v>1883.6</v>
      </c>
      <c r="I197" s="303">
        <v>1912.9499999999998</v>
      </c>
      <c r="J197" s="303">
        <v>1937.25</v>
      </c>
      <c r="K197" s="302">
        <v>1888.65</v>
      </c>
      <c r="L197" s="302">
        <v>1835</v>
      </c>
      <c r="M197" s="302">
        <v>6.75732</v>
      </c>
      <c r="N197" s="1"/>
      <c r="O197" s="1"/>
    </row>
    <row r="198" spans="1:15" ht="12.75" customHeight="1">
      <c r="A198" s="30">
        <v>188</v>
      </c>
      <c r="B198" s="312" t="s">
        <v>116</v>
      </c>
      <c r="C198" s="302">
        <v>1394.85</v>
      </c>
      <c r="D198" s="303">
        <v>1391.4833333333336</v>
      </c>
      <c r="E198" s="303">
        <v>1382.5166666666671</v>
      </c>
      <c r="F198" s="303">
        <v>1370.1833333333336</v>
      </c>
      <c r="G198" s="303">
        <v>1361.2166666666672</v>
      </c>
      <c r="H198" s="303">
        <v>1403.8166666666671</v>
      </c>
      <c r="I198" s="303">
        <v>1412.7833333333333</v>
      </c>
      <c r="J198" s="303">
        <v>1425.116666666667</v>
      </c>
      <c r="K198" s="302">
        <v>1400.45</v>
      </c>
      <c r="L198" s="302">
        <v>1379.15</v>
      </c>
      <c r="M198" s="302">
        <v>60.459479999999999</v>
      </c>
      <c r="N198" s="1"/>
      <c r="O198" s="1"/>
    </row>
    <row r="199" spans="1:15" ht="12.75" customHeight="1">
      <c r="A199" s="30">
        <v>189</v>
      </c>
      <c r="B199" s="312" t="s">
        <v>117</v>
      </c>
      <c r="C199" s="302">
        <v>607.15</v>
      </c>
      <c r="D199" s="303">
        <v>604.26666666666677</v>
      </c>
      <c r="E199" s="303">
        <v>599.53333333333353</v>
      </c>
      <c r="F199" s="303">
        <v>591.91666666666674</v>
      </c>
      <c r="G199" s="303">
        <v>587.18333333333351</v>
      </c>
      <c r="H199" s="303">
        <v>611.88333333333355</v>
      </c>
      <c r="I199" s="303">
        <v>616.6166666666669</v>
      </c>
      <c r="J199" s="303">
        <v>624.23333333333358</v>
      </c>
      <c r="K199" s="302">
        <v>609</v>
      </c>
      <c r="L199" s="302">
        <v>596.65</v>
      </c>
      <c r="M199" s="302">
        <v>48.932250000000003</v>
      </c>
      <c r="N199" s="1"/>
      <c r="O199" s="1"/>
    </row>
    <row r="200" spans="1:15" ht="12.75" customHeight="1">
      <c r="A200" s="30">
        <v>190</v>
      </c>
      <c r="B200" s="312" t="s">
        <v>383</v>
      </c>
      <c r="C200" s="302">
        <v>1105.05</v>
      </c>
      <c r="D200" s="303">
        <v>1115.5666666666666</v>
      </c>
      <c r="E200" s="303">
        <v>1083.2833333333333</v>
      </c>
      <c r="F200" s="303">
        <v>1061.5166666666667</v>
      </c>
      <c r="G200" s="303">
        <v>1029.2333333333333</v>
      </c>
      <c r="H200" s="303">
        <v>1137.3333333333333</v>
      </c>
      <c r="I200" s="303">
        <v>1169.6166666666666</v>
      </c>
      <c r="J200" s="303">
        <v>1191.3833333333332</v>
      </c>
      <c r="K200" s="302">
        <v>1147.8499999999999</v>
      </c>
      <c r="L200" s="302">
        <v>1093.8</v>
      </c>
      <c r="M200" s="302">
        <v>1.29322</v>
      </c>
      <c r="N200" s="1"/>
      <c r="O200" s="1"/>
    </row>
    <row r="201" spans="1:15" ht="12.75" customHeight="1">
      <c r="A201" s="30">
        <v>191</v>
      </c>
      <c r="B201" s="312" t="s">
        <v>387</v>
      </c>
      <c r="C201" s="302">
        <v>185.3</v>
      </c>
      <c r="D201" s="303">
        <v>186.11666666666667</v>
      </c>
      <c r="E201" s="303">
        <v>182.33333333333334</v>
      </c>
      <c r="F201" s="303">
        <v>179.36666666666667</v>
      </c>
      <c r="G201" s="303">
        <v>175.58333333333334</v>
      </c>
      <c r="H201" s="303">
        <v>189.08333333333334</v>
      </c>
      <c r="I201" s="303">
        <v>192.86666666666665</v>
      </c>
      <c r="J201" s="303">
        <v>195.83333333333334</v>
      </c>
      <c r="K201" s="302">
        <v>189.9</v>
      </c>
      <c r="L201" s="302">
        <v>183.15</v>
      </c>
      <c r="M201" s="302">
        <v>0.89439999999999997</v>
      </c>
      <c r="N201" s="1"/>
      <c r="O201" s="1"/>
    </row>
    <row r="202" spans="1:15" ht="12.75" customHeight="1">
      <c r="A202" s="30">
        <v>192</v>
      </c>
      <c r="B202" s="312" t="s">
        <v>388</v>
      </c>
      <c r="C202" s="302">
        <v>110.3</v>
      </c>
      <c r="D202" s="303">
        <v>109.01666666666667</v>
      </c>
      <c r="E202" s="303">
        <v>104.83333333333333</v>
      </c>
      <c r="F202" s="303">
        <v>99.36666666666666</v>
      </c>
      <c r="G202" s="303">
        <v>95.183333333333323</v>
      </c>
      <c r="H202" s="303">
        <v>114.48333333333333</v>
      </c>
      <c r="I202" s="303">
        <v>118.66666666666667</v>
      </c>
      <c r="J202" s="303">
        <v>124.13333333333334</v>
      </c>
      <c r="K202" s="302">
        <v>113.2</v>
      </c>
      <c r="L202" s="302">
        <v>103.55</v>
      </c>
      <c r="M202" s="302">
        <v>34.176969999999997</v>
      </c>
      <c r="N202" s="1"/>
      <c r="O202" s="1"/>
    </row>
    <row r="203" spans="1:15" ht="12.75" customHeight="1">
      <c r="A203" s="30">
        <v>193</v>
      </c>
      <c r="B203" s="312" t="s">
        <v>118</v>
      </c>
      <c r="C203" s="302">
        <v>2757.6</v>
      </c>
      <c r="D203" s="303">
        <v>2763</v>
      </c>
      <c r="E203" s="303">
        <v>2726.1</v>
      </c>
      <c r="F203" s="303">
        <v>2694.6</v>
      </c>
      <c r="G203" s="303">
        <v>2657.7</v>
      </c>
      <c r="H203" s="303">
        <v>2794.5</v>
      </c>
      <c r="I203" s="303">
        <v>2831.3999999999996</v>
      </c>
      <c r="J203" s="303">
        <v>2862.9</v>
      </c>
      <c r="K203" s="302">
        <v>2799.9</v>
      </c>
      <c r="L203" s="302">
        <v>2731.5</v>
      </c>
      <c r="M203" s="302">
        <v>4.3080699999999998</v>
      </c>
      <c r="N203" s="1"/>
      <c r="O203" s="1"/>
    </row>
    <row r="204" spans="1:15" ht="12.75" customHeight="1">
      <c r="A204" s="30">
        <v>194</v>
      </c>
      <c r="B204" s="312" t="s">
        <v>384</v>
      </c>
      <c r="C204" s="302">
        <v>65.400000000000006</v>
      </c>
      <c r="D204" s="303">
        <v>65.016666666666666</v>
      </c>
      <c r="E204" s="303">
        <v>64.033333333333331</v>
      </c>
      <c r="F204" s="303">
        <v>62.666666666666664</v>
      </c>
      <c r="G204" s="303">
        <v>61.68333333333333</v>
      </c>
      <c r="H204" s="303">
        <v>66.383333333333326</v>
      </c>
      <c r="I204" s="303">
        <v>67.366666666666646</v>
      </c>
      <c r="J204" s="303">
        <v>68.733333333333334</v>
      </c>
      <c r="K204" s="302">
        <v>66</v>
      </c>
      <c r="L204" s="302">
        <v>63.65</v>
      </c>
      <c r="M204" s="302">
        <v>68.702349999999996</v>
      </c>
      <c r="N204" s="1"/>
      <c r="O204" s="1"/>
    </row>
    <row r="205" spans="1:15" ht="12.75" customHeight="1">
      <c r="A205" s="30">
        <v>195</v>
      </c>
      <c r="B205" s="312" t="s">
        <v>831</v>
      </c>
      <c r="C205" s="302">
        <v>965.4</v>
      </c>
      <c r="D205" s="303">
        <v>967.80000000000007</v>
      </c>
      <c r="E205" s="303">
        <v>956.20000000000016</v>
      </c>
      <c r="F205" s="303">
        <v>947.00000000000011</v>
      </c>
      <c r="G205" s="303">
        <v>935.4000000000002</v>
      </c>
      <c r="H205" s="303">
        <v>977.00000000000011</v>
      </c>
      <c r="I205" s="303">
        <v>988.6</v>
      </c>
      <c r="J205" s="303">
        <v>997.80000000000007</v>
      </c>
      <c r="K205" s="302">
        <v>979.4</v>
      </c>
      <c r="L205" s="302">
        <v>958.6</v>
      </c>
      <c r="M205" s="302">
        <v>0.51158999999999999</v>
      </c>
      <c r="N205" s="1"/>
      <c r="O205" s="1"/>
    </row>
    <row r="206" spans="1:15" ht="12.75" customHeight="1">
      <c r="A206" s="30">
        <v>196</v>
      </c>
      <c r="B206" s="312" t="s">
        <v>820</v>
      </c>
      <c r="C206" s="302">
        <v>318.5</v>
      </c>
      <c r="D206" s="303">
        <v>323.83333333333331</v>
      </c>
      <c r="E206" s="303">
        <v>310.66666666666663</v>
      </c>
      <c r="F206" s="303">
        <v>302.83333333333331</v>
      </c>
      <c r="G206" s="303">
        <v>289.66666666666663</v>
      </c>
      <c r="H206" s="303">
        <v>331.66666666666663</v>
      </c>
      <c r="I206" s="303">
        <v>344.83333333333326</v>
      </c>
      <c r="J206" s="303">
        <v>352.66666666666663</v>
      </c>
      <c r="K206" s="302">
        <v>337</v>
      </c>
      <c r="L206" s="302">
        <v>316</v>
      </c>
      <c r="M206" s="302">
        <v>5.7606299999999999</v>
      </c>
      <c r="N206" s="1"/>
      <c r="O206" s="1"/>
    </row>
    <row r="207" spans="1:15" ht="12.75" customHeight="1">
      <c r="A207" s="30">
        <v>197</v>
      </c>
      <c r="B207" s="312" t="s">
        <v>120</v>
      </c>
      <c r="C207" s="302">
        <v>410.65</v>
      </c>
      <c r="D207" s="303">
        <v>412.95</v>
      </c>
      <c r="E207" s="303">
        <v>403.9</v>
      </c>
      <c r="F207" s="303">
        <v>397.15</v>
      </c>
      <c r="G207" s="303">
        <v>388.09999999999997</v>
      </c>
      <c r="H207" s="303">
        <v>419.7</v>
      </c>
      <c r="I207" s="303">
        <v>428.75000000000006</v>
      </c>
      <c r="J207" s="303">
        <v>435.5</v>
      </c>
      <c r="K207" s="302">
        <v>422</v>
      </c>
      <c r="L207" s="302">
        <v>406.2</v>
      </c>
      <c r="M207" s="302">
        <v>125.51513</v>
      </c>
      <c r="N207" s="1"/>
      <c r="O207" s="1"/>
    </row>
    <row r="208" spans="1:15" ht="12.75" customHeight="1">
      <c r="A208" s="30">
        <v>198</v>
      </c>
      <c r="B208" s="312" t="s">
        <v>389</v>
      </c>
      <c r="C208" s="302">
        <v>103.8</v>
      </c>
      <c r="D208" s="303">
        <v>104.51666666666667</v>
      </c>
      <c r="E208" s="303">
        <v>102.33333333333333</v>
      </c>
      <c r="F208" s="303">
        <v>100.86666666666666</v>
      </c>
      <c r="G208" s="303">
        <v>98.683333333333323</v>
      </c>
      <c r="H208" s="303">
        <v>105.98333333333333</v>
      </c>
      <c r="I208" s="303">
        <v>108.16666666666667</v>
      </c>
      <c r="J208" s="303">
        <v>109.63333333333334</v>
      </c>
      <c r="K208" s="302">
        <v>106.7</v>
      </c>
      <c r="L208" s="302">
        <v>103.05</v>
      </c>
      <c r="M208" s="302">
        <v>32.497570000000003</v>
      </c>
      <c r="N208" s="1"/>
      <c r="O208" s="1"/>
    </row>
    <row r="209" spans="1:15" ht="12.75" customHeight="1">
      <c r="A209" s="30">
        <v>199</v>
      </c>
      <c r="B209" s="312" t="s">
        <v>121</v>
      </c>
      <c r="C209" s="302">
        <v>229.55</v>
      </c>
      <c r="D209" s="303">
        <v>231.20000000000002</v>
      </c>
      <c r="E209" s="303">
        <v>226.60000000000002</v>
      </c>
      <c r="F209" s="303">
        <v>223.65</v>
      </c>
      <c r="G209" s="303">
        <v>219.05</v>
      </c>
      <c r="H209" s="303">
        <v>234.15000000000003</v>
      </c>
      <c r="I209" s="303">
        <v>238.75</v>
      </c>
      <c r="J209" s="303">
        <v>241.70000000000005</v>
      </c>
      <c r="K209" s="302">
        <v>235.8</v>
      </c>
      <c r="L209" s="302">
        <v>228.25</v>
      </c>
      <c r="M209" s="302">
        <v>61.57685</v>
      </c>
      <c r="N209" s="1"/>
      <c r="O209" s="1"/>
    </row>
    <row r="210" spans="1:15" ht="12.75" customHeight="1">
      <c r="A210" s="30">
        <v>200</v>
      </c>
      <c r="B210" s="312" t="s">
        <v>122</v>
      </c>
      <c r="C210" s="302">
        <v>2308.4499999999998</v>
      </c>
      <c r="D210" s="303">
        <v>2341.4166666666665</v>
      </c>
      <c r="E210" s="303">
        <v>2269.0333333333328</v>
      </c>
      <c r="F210" s="303">
        <v>2229.6166666666663</v>
      </c>
      <c r="G210" s="303">
        <v>2157.2333333333327</v>
      </c>
      <c r="H210" s="303">
        <v>2380.833333333333</v>
      </c>
      <c r="I210" s="303">
        <v>2453.2166666666672</v>
      </c>
      <c r="J210" s="303">
        <v>2492.6333333333332</v>
      </c>
      <c r="K210" s="302">
        <v>2413.8000000000002</v>
      </c>
      <c r="L210" s="302">
        <v>2302</v>
      </c>
      <c r="M210" s="302">
        <v>21.975989999999999</v>
      </c>
      <c r="N210" s="1"/>
      <c r="O210" s="1"/>
    </row>
    <row r="211" spans="1:15" ht="12.75" customHeight="1">
      <c r="A211" s="30">
        <v>201</v>
      </c>
      <c r="B211" s="312" t="s">
        <v>262</v>
      </c>
      <c r="C211" s="302">
        <v>310</v>
      </c>
      <c r="D211" s="303">
        <v>308.23333333333335</v>
      </c>
      <c r="E211" s="303">
        <v>304.81666666666672</v>
      </c>
      <c r="F211" s="303">
        <v>299.63333333333338</v>
      </c>
      <c r="G211" s="303">
        <v>296.21666666666675</v>
      </c>
      <c r="H211" s="303">
        <v>313.41666666666669</v>
      </c>
      <c r="I211" s="303">
        <v>316.83333333333331</v>
      </c>
      <c r="J211" s="303">
        <v>322.01666666666665</v>
      </c>
      <c r="K211" s="302">
        <v>311.64999999999998</v>
      </c>
      <c r="L211" s="302">
        <v>303.05</v>
      </c>
      <c r="M211" s="302">
        <v>7.0830099999999998</v>
      </c>
      <c r="N211" s="1"/>
      <c r="O211" s="1"/>
    </row>
    <row r="212" spans="1:15" ht="12.75" customHeight="1">
      <c r="A212" s="30">
        <v>202</v>
      </c>
      <c r="B212" s="312" t="s">
        <v>832</v>
      </c>
      <c r="C212" s="302">
        <v>795.35</v>
      </c>
      <c r="D212" s="303">
        <v>788.48333333333323</v>
      </c>
      <c r="E212" s="303">
        <v>773.16666666666652</v>
      </c>
      <c r="F212" s="303">
        <v>750.98333333333323</v>
      </c>
      <c r="G212" s="303">
        <v>735.66666666666652</v>
      </c>
      <c r="H212" s="303">
        <v>810.66666666666652</v>
      </c>
      <c r="I212" s="303">
        <v>825.98333333333335</v>
      </c>
      <c r="J212" s="303">
        <v>848.16666666666652</v>
      </c>
      <c r="K212" s="302">
        <v>803.8</v>
      </c>
      <c r="L212" s="302">
        <v>766.3</v>
      </c>
      <c r="M212" s="302">
        <v>0.79766999999999999</v>
      </c>
      <c r="N212" s="1"/>
      <c r="O212" s="1"/>
    </row>
    <row r="213" spans="1:15" ht="12.75" customHeight="1">
      <c r="A213" s="30">
        <v>203</v>
      </c>
      <c r="B213" s="312" t="s">
        <v>390</v>
      </c>
      <c r="C213" s="302">
        <v>31749.1</v>
      </c>
      <c r="D213" s="303">
        <v>31934.033333333336</v>
      </c>
      <c r="E213" s="303">
        <v>31370.066666666673</v>
      </c>
      <c r="F213" s="303">
        <v>30991.033333333336</v>
      </c>
      <c r="G213" s="303">
        <v>30427.066666666673</v>
      </c>
      <c r="H213" s="303">
        <v>32313.066666666673</v>
      </c>
      <c r="I213" s="303">
        <v>32877.03333333334</v>
      </c>
      <c r="J213" s="303">
        <v>33256.066666666673</v>
      </c>
      <c r="K213" s="302">
        <v>32498</v>
      </c>
      <c r="L213" s="302">
        <v>31555</v>
      </c>
      <c r="M213" s="302">
        <v>4.9239999999999999E-2</v>
      </c>
      <c r="N213" s="1"/>
      <c r="O213" s="1"/>
    </row>
    <row r="214" spans="1:15" ht="12.75" customHeight="1">
      <c r="A214" s="30">
        <v>204</v>
      </c>
      <c r="B214" s="312" t="s">
        <v>391</v>
      </c>
      <c r="C214" s="302">
        <v>36.049999999999997</v>
      </c>
      <c r="D214" s="303">
        <v>36.133333333333333</v>
      </c>
      <c r="E214" s="303">
        <v>35.766666666666666</v>
      </c>
      <c r="F214" s="303">
        <v>35.483333333333334</v>
      </c>
      <c r="G214" s="303">
        <v>35.116666666666667</v>
      </c>
      <c r="H214" s="303">
        <v>36.416666666666664</v>
      </c>
      <c r="I214" s="303">
        <v>36.783333333333324</v>
      </c>
      <c r="J214" s="303">
        <v>37.066666666666663</v>
      </c>
      <c r="K214" s="302">
        <v>36.5</v>
      </c>
      <c r="L214" s="302">
        <v>35.85</v>
      </c>
      <c r="M214" s="302">
        <v>11.63791</v>
      </c>
      <c r="N214" s="1"/>
      <c r="O214" s="1"/>
    </row>
    <row r="215" spans="1:15" ht="12.75" customHeight="1">
      <c r="A215" s="30">
        <v>205</v>
      </c>
      <c r="B215" s="312" t="s">
        <v>403</v>
      </c>
      <c r="C215" s="302">
        <v>71.55</v>
      </c>
      <c r="D215" s="303">
        <v>72.416666666666671</v>
      </c>
      <c r="E215" s="303">
        <v>68.63333333333334</v>
      </c>
      <c r="F215" s="303">
        <v>65.716666666666669</v>
      </c>
      <c r="G215" s="303">
        <v>61.933333333333337</v>
      </c>
      <c r="H215" s="303">
        <v>75.333333333333343</v>
      </c>
      <c r="I215" s="303">
        <v>79.116666666666674</v>
      </c>
      <c r="J215" s="303">
        <v>82.033333333333346</v>
      </c>
      <c r="K215" s="302">
        <v>76.2</v>
      </c>
      <c r="L215" s="302">
        <v>69.5</v>
      </c>
      <c r="M215" s="302">
        <v>227.89667</v>
      </c>
      <c r="N215" s="1"/>
      <c r="O215" s="1"/>
    </row>
    <row r="216" spans="1:15" ht="12.75" customHeight="1">
      <c r="A216" s="30">
        <v>206</v>
      </c>
      <c r="B216" s="312" t="s">
        <v>123</v>
      </c>
      <c r="C216" s="302">
        <v>115.65</v>
      </c>
      <c r="D216" s="303">
        <v>116.58333333333333</v>
      </c>
      <c r="E216" s="303">
        <v>114.36666666666666</v>
      </c>
      <c r="F216" s="303">
        <v>113.08333333333333</v>
      </c>
      <c r="G216" s="303">
        <v>110.86666666666666</v>
      </c>
      <c r="H216" s="303">
        <v>117.86666666666666</v>
      </c>
      <c r="I216" s="303">
        <v>120.08333333333333</v>
      </c>
      <c r="J216" s="303">
        <v>121.36666666666666</v>
      </c>
      <c r="K216" s="302">
        <v>118.8</v>
      </c>
      <c r="L216" s="302">
        <v>115.3</v>
      </c>
      <c r="M216" s="302">
        <v>91.760890000000003</v>
      </c>
      <c r="N216" s="1"/>
      <c r="O216" s="1"/>
    </row>
    <row r="217" spans="1:15" ht="12.75" customHeight="1">
      <c r="A217" s="30">
        <v>207</v>
      </c>
      <c r="B217" s="312" t="s">
        <v>124</v>
      </c>
      <c r="C217" s="302">
        <v>752.65</v>
      </c>
      <c r="D217" s="303">
        <v>750.81666666666661</v>
      </c>
      <c r="E217" s="303">
        <v>746.03333333333319</v>
      </c>
      <c r="F217" s="303">
        <v>739.41666666666663</v>
      </c>
      <c r="G217" s="303">
        <v>734.63333333333321</v>
      </c>
      <c r="H217" s="303">
        <v>757.43333333333317</v>
      </c>
      <c r="I217" s="303">
        <v>762.21666666666647</v>
      </c>
      <c r="J217" s="303">
        <v>768.83333333333314</v>
      </c>
      <c r="K217" s="302">
        <v>755.6</v>
      </c>
      <c r="L217" s="302">
        <v>744.2</v>
      </c>
      <c r="M217" s="302">
        <v>101.02092</v>
      </c>
      <c r="N217" s="1"/>
      <c r="O217" s="1"/>
    </row>
    <row r="218" spans="1:15" ht="12.75" customHeight="1">
      <c r="A218" s="30">
        <v>208</v>
      </c>
      <c r="B218" s="312" t="s">
        <v>125</v>
      </c>
      <c r="C218" s="302">
        <v>1252.6500000000001</v>
      </c>
      <c r="D218" s="303">
        <v>1254.5333333333335</v>
      </c>
      <c r="E218" s="303">
        <v>1241.116666666667</v>
      </c>
      <c r="F218" s="303">
        <v>1229.5833333333335</v>
      </c>
      <c r="G218" s="303">
        <v>1216.166666666667</v>
      </c>
      <c r="H218" s="303">
        <v>1266.0666666666671</v>
      </c>
      <c r="I218" s="303">
        <v>1279.4833333333336</v>
      </c>
      <c r="J218" s="303">
        <v>1291.0166666666671</v>
      </c>
      <c r="K218" s="302">
        <v>1267.95</v>
      </c>
      <c r="L218" s="302">
        <v>1243</v>
      </c>
      <c r="M218" s="302">
        <v>4.6998899999999999</v>
      </c>
      <c r="N218" s="1"/>
      <c r="O218" s="1"/>
    </row>
    <row r="219" spans="1:15" ht="12.75" customHeight="1">
      <c r="A219" s="30">
        <v>209</v>
      </c>
      <c r="B219" s="312" t="s">
        <v>126</v>
      </c>
      <c r="C219" s="302">
        <v>547.9</v>
      </c>
      <c r="D219" s="303">
        <v>540.48333333333323</v>
      </c>
      <c r="E219" s="303">
        <v>529.01666666666642</v>
      </c>
      <c r="F219" s="303">
        <v>510.13333333333321</v>
      </c>
      <c r="G219" s="303">
        <v>498.6666666666664</v>
      </c>
      <c r="H219" s="303">
        <v>559.36666666666645</v>
      </c>
      <c r="I219" s="303">
        <v>570.83333333333337</v>
      </c>
      <c r="J219" s="303">
        <v>589.71666666666647</v>
      </c>
      <c r="K219" s="302">
        <v>551.95000000000005</v>
      </c>
      <c r="L219" s="302">
        <v>521.6</v>
      </c>
      <c r="M219" s="302">
        <v>35.686399999999999</v>
      </c>
      <c r="N219" s="1"/>
      <c r="O219" s="1"/>
    </row>
    <row r="220" spans="1:15" ht="12.75" customHeight="1">
      <c r="A220" s="30">
        <v>210</v>
      </c>
      <c r="B220" s="312" t="s">
        <v>407</v>
      </c>
      <c r="C220" s="302">
        <v>147.80000000000001</v>
      </c>
      <c r="D220" s="303">
        <v>148.48333333333335</v>
      </c>
      <c r="E220" s="303">
        <v>144.31666666666669</v>
      </c>
      <c r="F220" s="303">
        <v>140.83333333333334</v>
      </c>
      <c r="G220" s="303">
        <v>136.66666666666669</v>
      </c>
      <c r="H220" s="303">
        <v>151.9666666666667</v>
      </c>
      <c r="I220" s="303">
        <v>156.13333333333333</v>
      </c>
      <c r="J220" s="303">
        <v>159.6166666666667</v>
      </c>
      <c r="K220" s="302">
        <v>152.65</v>
      </c>
      <c r="L220" s="302">
        <v>145</v>
      </c>
      <c r="M220" s="302">
        <v>1.8147200000000001</v>
      </c>
      <c r="N220" s="1"/>
      <c r="O220" s="1"/>
    </row>
    <row r="221" spans="1:15" ht="12.75" customHeight="1">
      <c r="A221" s="30">
        <v>211</v>
      </c>
      <c r="B221" s="312" t="s">
        <v>393</v>
      </c>
      <c r="C221" s="302">
        <v>36.75</v>
      </c>
      <c r="D221" s="303">
        <v>36.783333333333331</v>
      </c>
      <c r="E221" s="303">
        <v>36.266666666666666</v>
      </c>
      <c r="F221" s="303">
        <v>35.783333333333331</v>
      </c>
      <c r="G221" s="303">
        <v>35.266666666666666</v>
      </c>
      <c r="H221" s="303">
        <v>37.266666666666666</v>
      </c>
      <c r="I221" s="303">
        <v>37.783333333333331</v>
      </c>
      <c r="J221" s="303">
        <v>38.266666666666666</v>
      </c>
      <c r="K221" s="302">
        <v>37.299999999999997</v>
      </c>
      <c r="L221" s="302">
        <v>36.299999999999997</v>
      </c>
      <c r="M221" s="302">
        <v>39.608460000000001</v>
      </c>
      <c r="N221" s="1"/>
      <c r="O221" s="1"/>
    </row>
    <row r="222" spans="1:15" ht="12.75" customHeight="1">
      <c r="A222" s="30">
        <v>212</v>
      </c>
      <c r="B222" s="312" t="s">
        <v>127</v>
      </c>
      <c r="C222" s="302">
        <v>9.35</v>
      </c>
      <c r="D222" s="303">
        <v>9.3666666666666654</v>
      </c>
      <c r="E222" s="303">
        <v>9.18333333333333</v>
      </c>
      <c r="F222" s="303">
        <v>9.0166666666666639</v>
      </c>
      <c r="G222" s="303">
        <v>8.8333333333333286</v>
      </c>
      <c r="H222" s="303">
        <v>9.5333333333333314</v>
      </c>
      <c r="I222" s="303">
        <v>9.716666666666665</v>
      </c>
      <c r="J222" s="303">
        <v>9.8833333333333329</v>
      </c>
      <c r="K222" s="302">
        <v>9.5500000000000007</v>
      </c>
      <c r="L222" s="302">
        <v>9.1999999999999993</v>
      </c>
      <c r="M222" s="302">
        <v>1215.8265799999999</v>
      </c>
      <c r="N222" s="1"/>
      <c r="O222" s="1"/>
    </row>
    <row r="223" spans="1:15" ht="12.75" customHeight="1">
      <c r="A223" s="30">
        <v>213</v>
      </c>
      <c r="B223" s="312" t="s">
        <v>394</v>
      </c>
      <c r="C223" s="302">
        <v>49.6</v>
      </c>
      <c r="D223" s="303">
        <v>49.616666666666667</v>
      </c>
      <c r="E223" s="303">
        <v>49.083333333333336</v>
      </c>
      <c r="F223" s="303">
        <v>48.56666666666667</v>
      </c>
      <c r="G223" s="303">
        <v>48.033333333333339</v>
      </c>
      <c r="H223" s="303">
        <v>50.133333333333333</v>
      </c>
      <c r="I223" s="303">
        <v>50.666666666666664</v>
      </c>
      <c r="J223" s="303">
        <v>51.18333333333333</v>
      </c>
      <c r="K223" s="302">
        <v>50.15</v>
      </c>
      <c r="L223" s="302">
        <v>49.1</v>
      </c>
      <c r="M223" s="302">
        <v>31.180219999999998</v>
      </c>
      <c r="N223" s="1"/>
      <c r="O223" s="1"/>
    </row>
    <row r="224" spans="1:15" ht="12.75" customHeight="1">
      <c r="A224" s="30">
        <v>214</v>
      </c>
      <c r="B224" s="312" t="s">
        <v>128</v>
      </c>
      <c r="C224" s="302">
        <v>36.15</v>
      </c>
      <c r="D224" s="303">
        <v>36.166666666666664</v>
      </c>
      <c r="E224" s="303">
        <v>35.833333333333329</v>
      </c>
      <c r="F224" s="303">
        <v>35.516666666666666</v>
      </c>
      <c r="G224" s="303">
        <v>35.18333333333333</v>
      </c>
      <c r="H224" s="303">
        <v>36.483333333333327</v>
      </c>
      <c r="I224" s="303">
        <v>36.816666666666656</v>
      </c>
      <c r="J224" s="303">
        <v>37.133333333333326</v>
      </c>
      <c r="K224" s="302">
        <v>36.5</v>
      </c>
      <c r="L224" s="302">
        <v>35.85</v>
      </c>
      <c r="M224" s="302">
        <v>129.58317</v>
      </c>
      <c r="N224" s="1"/>
      <c r="O224" s="1"/>
    </row>
    <row r="225" spans="1:15" ht="12.75" customHeight="1">
      <c r="A225" s="30">
        <v>215</v>
      </c>
      <c r="B225" s="312" t="s">
        <v>405</v>
      </c>
      <c r="C225" s="302">
        <v>190.6</v>
      </c>
      <c r="D225" s="303">
        <v>191.86666666666667</v>
      </c>
      <c r="E225" s="303">
        <v>187.83333333333334</v>
      </c>
      <c r="F225" s="303">
        <v>185.06666666666666</v>
      </c>
      <c r="G225" s="303">
        <v>181.03333333333333</v>
      </c>
      <c r="H225" s="303">
        <v>194.63333333333335</v>
      </c>
      <c r="I225" s="303">
        <v>198.66666666666666</v>
      </c>
      <c r="J225" s="303">
        <v>201.43333333333337</v>
      </c>
      <c r="K225" s="302">
        <v>195.9</v>
      </c>
      <c r="L225" s="302">
        <v>189.1</v>
      </c>
      <c r="M225" s="302">
        <v>69.146019999999993</v>
      </c>
      <c r="N225" s="1"/>
      <c r="O225" s="1"/>
    </row>
    <row r="226" spans="1:15" ht="12.75" customHeight="1">
      <c r="A226" s="30">
        <v>216</v>
      </c>
      <c r="B226" s="312" t="s">
        <v>395</v>
      </c>
      <c r="C226" s="302">
        <v>861.3</v>
      </c>
      <c r="D226" s="303">
        <v>863.21666666666658</v>
      </c>
      <c r="E226" s="303">
        <v>851.53333333333319</v>
      </c>
      <c r="F226" s="303">
        <v>841.76666666666665</v>
      </c>
      <c r="G226" s="303">
        <v>830.08333333333326</v>
      </c>
      <c r="H226" s="303">
        <v>872.98333333333312</v>
      </c>
      <c r="I226" s="303">
        <v>884.66666666666652</v>
      </c>
      <c r="J226" s="303">
        <v>894.43333333333305</v>
      </c>
      <c r="K226" s="302">
        <v>874.9</v>
      </c>
      <c r="L226" s="302">
        <v>853.45</v>
      </c>
      <c r="M226" s="302">
        <v>5.9220000000000002E-2</v>
      </c>
      <c r="N226" s="1"/>
      <c r="O226" s="1"/>
    </row>
    <row r="227" spans="1:15" ht="12.75" customHeight="1">
      <c r="A227" s="30">
        <v>217</v>
      </c>
      <c r="B227" s="312" t="s">
        <v>129</v>
      </c>
      <c r="C227" s="302">
        <v>372.45</v>
      </c>
      <c r="D227" s="303">
        <v>375.36666666666662</v>
      </c>
      <c r="E227" s="303">
        <v>368.28333333333325</v>
      </c>
      <c r="F227" s="303">
        <v>364.11666666666662</v>
      </c>
      <c r="G227" s="303">
        <v>357.03333333333325</v>
      </c>
      <c r="H227" s="303">
        <v>379.53333333333325</v>
      </c>
      <c r="I227" s="303">
        <v>386.61666666666662</v>
      </c>
      <c r="J227" s="303">
        <v>390.78333333333325</v>
      </c>
      <c r="K227" s="302">
        <v>382.45</v>
      </c>
      <c r="L227" s="302">
        <v>371.2</v>
      </c>
      <c r="M227" s="302">
        <v>10.422230000000001</v>
      </c>
      <c r="N227" s="1"/>
      <c r="O227" s="1"/>
    </row>
    <row r="228" spans="1:15" ht="12.75" customHeight="1">
      <c r="A228" s="30">
        <v>218</v>
      </c>
      <c r="B228" s="312" t="s">
        <v>396</v>
      </c>
      <c r="C228" s="302">
        <v>326.35000000000002</v>
      </c>
      <c r="D228" s="303">
        <v>325.66666666666669</v>
      </c>
      <c r="E228" s="303">
        <v>320.78333333333336</v>
      </c>
      <c r="F228" s="303">
        <v>315.2166666666667</v>
      </c>
      <c r="G228" s="303">
        <v>310.33333333333337</v>
      </c>
      <c r="H228" s="303">
        <v>331.23333333333335</v>
      </c>
      <c r="I228" s="303">
        <v>336.11666666666667</v>
      </c>
      <c r="J228" s="303">
        <v>341.68333333333334</v>
      </c>
      <c r="K228" s="302">
        <v>330.55</v>
      </c>
      <c r="L228" s="302">
        <v>320.10000000000002</v>
      </c>
      <c r="M228" s="302">
        <v>3.8104</v>
      </c>
      <c r="N228" s="1"/>
      <c r="O228" s="1"/>
    </row>
    <row r="229" spans="1:15" ht="12.75" customHeight="1">
      <c r="A229" s="30">
        <v>219</v>
      </c>
      <c r="B229" s="312" t="s">
        <v>397</v>
      </c>
      <c r="C229" s="302">
        <v>1579.05</v>
      </c>
      <c r="D229" s="303">
        <v>1565.6333333333332</v>
      </c>
      <c r="E229" s="303">
        <v>1541.4166666666665</v>
      </c>
      <c r="F229" s="303">
        <v>1503.7833333333333</v>
      </c>
      <c r="G229" s="303">
        <v>1479.5666666666666</v>
      </c>
      <c r="H229" s="303">
        <v>1603.2666666666664</v>
      </c>
      <c r="I229" s="303">
        <v>1627.4833333333331</v>
      </c>
      <c r="J229" s="303">
        <v>1665.1166666666663</v>
      </c>
      <c r="K229" s="302">
        <v>1589.85</v>
      </c>
      <c r="L229" s="302">
        <v>1528</v>
      </c>
      <c r="M229" s="302">
        <v>0.38341999999999998</v>
      </c>
      <c r="N229" s="1"/>
      <c r="O229" s="1"/>
    </row>
    <row r="230" spans="1:15" ht="12.75" customHeight="1">
      <c r="A230" s="30">
        <v>220</v>
      </c>
      <c r="B230" s="312" t="s">
        <v>130</v>
      </c>
      <c r="C230" s="302">
        <v>236.6</v>
      </c>
      <c r="D230" s="303">
        <v>236.43333333333331</v>
      </c>
      <c r="E230" s="303">
        <v>234.16666666666663</v>
      </c>
      <c r="F230" s="303">
        <v>231.73333333333332</v>
      </c>
      <c r="G230" s="303">
        <v>229.46666666666664</v>
      </c>
      <c r="H230" s="303">
        <v>238.86666666666662</v>
      </c>
      <c r="I230" s="303">
        <v>241.13333333333333</v>
      </c>
      <c r="J230" s="303">
        <v>243.56666666666661</v>
      </c>
      <c r="K230" s="302">
        <v>238.7</v>
      </c>
      <c r="L230" s="302">
        <v>234</v>
      </c>
      <c r="M230" s="302">
        <v>33.09666</v>
      </c>
      <c r="N230" s="1"/>
      <c r="O230" s="1"/>
    </row>
    <row r="231" spans="1:15" ht="12.75" customHeight="1">
      <c r="A231" s="30">
        <v>221</v>
      </c>
      <c r="B231" s="312" t="s">
        <v>402</v>
      </c>
      <c r="C231" s="302">
        <v>167.9</v>
      </c>
      <c r="D231" s="303">
        <v>168.91666666666666</v>
      </c>
      <c r="E231" s="303">
        <v>165.38333333333333</v>
      </c>
      <c r="F231" s="303">
        <v>162.86666666666667</v>
      </c>
      <c r="G231" s="303">
        <v>159.33333333333334</v>
      </c>
      <c r="H231" s="303">
        <v>171.43333333333331</v>
      </c>
      <c r="I231" s="303">
        <v>174.96666666666667</v>
      </c>
      <c r="J231" s="303">
        <v>177.48333333333329</v>
      </c>
      <c r="K231" s="302">
        <v>172.45</v>
      </c>
      <c r="L231" s="302">
        <v>166.4</v>
      </c>
      <c r="M231" s="302">
        <v>28.1463</v>
      </c>
      <c r="N231" s="1"/>
      <c r="O231" s="1"/>
    </row>
    <row r="232" spans="1:15" ht="12.75" customHeight="1">
      <c r="A232" s="30">
        <v>222</v>
      </c>
      <c r="B232" s="312" t="s">
        <v>264</v>
      </c>
      <c r="C232" s="302">
        <v>4569.25</v>
      </c>
      <c r="D232" s="303">
        <v>4599.75</v>
      </c>
      <c r="E232" s="303">
        <v>4474.5</v>
      </c>
      <c r="F232" s="303">
        <v>4379.75</v>
      </c>
      <c r="G232" s="303">
        <v>4254.5</v>
      </c>
      <c r="H232" s="303">
        <v>4694.5</v>
      </c>
      <c r="I232" s="303">
        <v>4819.75</v>
      </c>
      <c r="J232" s="303">
        <v>4914.5</v>
      </c>
      <c r="K232" s="302">
        <v>4725</v>
      </c>
      <c r="L232" s="302">
        <v>4505</v>
      </c>
      <c r="M232" s="302">
        <v>1.6116200000000001</v>
      </c>
      <c r="N232" s="1"/>
      <c r="O232" s="1"/>
    </row>
    <row r="233" spans="1:15" ht="12.75" customHeight="1">
      <c r="A233" s="30">
        <v>223</v>
      </c>
      <c r="B233" s="312" t="s">
        <v>404</v>
      </c>
      <c r="C233" s="302">
        <v>169.9</v>
      </c>
      <c r="D233" s="303">
        <v>169.54999999999998</v>
      </c>
      <c r="E233" s="303">
        <v>167.59999999999997</v>
      </c>
      <c r="F233" s="303">
        <v>165.29999999999998</v>
      </c>
      <c r="G233" s="303">
        <v>163.34999999999997</v>
      </c>
      <c r="H233" s="303">
        <v>171.84999999999997</v>
      </c>
      <c r="I233" s="303">
        <v>173.79999999999995</v>
      </c>
      <c r="J233" s="303">
        <v>176.09999999999997</v>
      </c>
      <c r="K233" s="302">
        <v>171.5</v>
      </c>
      <c r="L233" s="302">
        <v>167.25</v>
      </c>
      <c r="M233" s="302">
        <v>12.86529</v>
      </c>
      <c r="N233" s="1"/>
      <c r="O233" s="1"/>
    </row>
    <row r="234" spans="1:15" ht="12.75" customHeight="1">
      <c r="A234" s="30">
        <v>224</v>
      </c>
      <c r="B234" s="312" t="s">
        <v>131</v>
      </c>
      <c r="C234" s="302">
        <v>1825.55</v>
      </c>
      <c r="D234" s="303">
        <v>1840.55</v>
      </c>
      <c r="E234" s="303">
        <v>1801.1</v>
      </c>
      <c r="F234" s="303">
        <v>1776.6499999999999</v>
      </c>
      <c r="G234" s="303">
        <v>1737.1999999999998</v>
      </c>
      <c r="H234" s="303">
        <v>1865</v>
      </c>
      <c r="I234" s="303">
        <v>1904.4500000000003</v>
      </c>
      <c r="J234" s="303">
        <v>1928.9</v>
      </c>
      <c r="K234" s="302">
        <v>1880</v>
      </c>
      <c r="L234" s="302">
        <v>1816.1</v>
      </c>
      <c r="M234" s="302">
        <v>5.5860900000000004</v>
      </c>
      <c r="N234" s="1"/>
      <c r="O234" s="1"/>
    </row>
    <row r="235" spans="1:15" ht="12.75" customHeight="1">
      <c r="A235" s="30">
        <v>225</v>
      </c>
      <c r="B235" s="312" t="s">
        <v>833</v>
      </c>
      <c r="C235" s="302">
        <v>1567.5</v>
      </c>
      <c r="D235" s="303">
        <v>1582.5833333333333</v>
      </c>
      <c r="E235" s="303">
        <v>1537.9166666666665</v>
      </c>
      <c r="F235" s="303">
        <v>1508.3333333333333</v>
      </c>
      <c r="G235" s="303">
        <v>1463.6666666666665</v>
      </c>
      <c r="H235" s="303">
        <v>1612.1666666666665</v>
      </c>
      <c r="I235" s="303">
        <v>1656.833333333333</v>
      </c>
      <c r="J235" s="303">
        <v>1686.4166666666665</v>
      </c>
      <c r="K235" s="302">
        <v>1627.25</v>
      </c>
      <c r="L235" s="302">
        <v>1553</v>
      </c>
      <c r="M235" s="302">
        <v>0.36053000000000002</v>
      </c>
      <c r="N235" s="1"/>
      <c r="O235" s="1"/>
    </row>
    <row r="236" spans="1:15" ht="12.75" customHeight="1">
      <c r="A236" s="30">
        <v>226</v>
      </c>
      <c r="B236" s="312" t="s">
        <v>408</v>
      </c>
      <c r="C236" s="302">
        <v>353.35</v>
      </c>
      <c r="D236" s="303">
        <v>353.56666666666666</v>
      </c>
      <c r="E236" s="303">
        <v>352.23333333333335</v>
      </c>
      <c r="F236" s="303">
        <v>351.11666666666667</v>
      </c>
      <c r="G236" s="303">
        <v>349.78333333333336</v>
      </c>
      <c r="H236" s="303">
        <v>354.68333333333334</v>
      </c>
      <c r="I236" s="303">
        <v>356.01666666666671</v>
      </c>
      <c r="J236" s="303">
        <v>357.13333333333333</v>
      </c>
      <c r="K236" s="302">
        <v>354.9</v>
      </c>
      <c r="L236" s="302">
        <v>352.45</v>
      </c>
      <c r="M236" s="302">
        <v>0.24883</v>
      </c>
      <c r="N236" s="1"/>
      <c r="O236" s="1"/>
    </row>
    <row r="237" spans="1:15" ht="12.75" customHeight="1">
      <c r="A237" s="30">
        <v>227</v>
      </c>
      <c r="B237" s="312" t="s">
        <v>132</v>
      </c>
      <c r="C237" s="302">
        <v>928.35</v>
      </c>
      <c r="D237" s="303">
        <v>928.4666666666667</v>
      </c>
      <c r="E237" s="303">
        <v>918.58333333333337</v>
      </c>
      <c r="F237" s="303">
        <v>908.81666666666672</v>
      </c>
      <c r="G237" s="303">
        <v>898.93333333333339</v>
      </c>
      <c r="H237" s="303">
        <v>938.23333333333335</v>
      </c>
      <c r="I237" s="303">
        <v>948.11666666666656</v>
      </c>
      <c r="J237" s="303">
        <v>957.88333333333333</v>
      </c>
      <c r="K237" s="302">
        <v>938.35</v>
      </c>
      <c r="L237" s="302">
        <v>918.7</v>
      </c>
      <c r="M237" s="302">
        <v>11.448639999999999</v>
      </c>
      <c r="N237" s="1"/>
      <c r="O237" s="1"/>
    </row>
    <row r="238" spans="1:15" ht="12.75" customHeight="1">
      <c r="A238" s="30">
        <v>228</v>
      </c>
      <c r="B238" s="312" t="s">
        <v>133</v>
      </c>
      <c r="C238" s="302">
        <v>201.2</v>
      </c>
      <c r="D238" s="303">
        <v>202.33333333333334</v>
      </c>
      <c r="E238" s="303">
        <v>198.86666666666667</v>
      </c>
      <c r="F238" s="303">
        <v>196.53333333333333</v>
      </c>
      <c r="G238" s="303">
        <v>193.06666666666666</v>
      </c>
      <c r="H238" s="303">
        <v>204.66666666666669</v>
      </c>
      <c r="I238" s="303">
        <v>208.13333333333333</v>
      </c>
      <c r="J238" s="303">
        <v>210.4666666666667</v>
      </c>
      <c r="K238" s="302">
        <v>205.8</v>
      </c>
      <c r="L238" s="302">
        <v>200</v>
      </c>
      <c r="M238" s="302">
        <v>18.043410000000002</v>
      </c>
      <c r="N238" s="1"/>
      <c r="O238" s="1"/>
    </row>
    <row r="239" spans="1:15" ht="12.75" customHeight="1">
      <c r="A239" s="30">
        <v>229</v>
      </c>
      <c r="B239" s="312" t="s">
        <v>409</v>
      </c>
      <c r="C239" s="302">
        <v>14.8</v>
      </c>
      <c r="D239" s="303">
        <v>14.549999999999999</v>
      </c>
      <c r="E239" s="303">
        <v>14.149999999999999</v>
      </c>
      <c r="F239" s="303">
        <v>13.5</v>
      </c>
      <c r="G239" s="303">
        <v>13.1</v>
      </c>
      <c r="H239" s="303">
        <v>15.199999999999998</v>
      </c>
      <c r="I239" s="303">
        <v>15.6</v>
      </c>
      <c r="J239" s="303">
        <v>16.249999999999996</v>
      </c>
      <c r="K239" s="302">
        <v>14.95</v>
      </c>
      <c r="L239" s="302">
        <v>13.9</v>
      </c>
      <c r="M239" s="302">
        <v>13.059760000000001</v>
      </c>
      <c r="N239" s="1"/>
      <c r="O239" s="1"/>
    </row>
    <row r="240" spans="1:15" ht="12.75" customHeight="1">
      <c r="A240" s="30">
        <v>230</v>
      </c>
      <c r="B240" s="312" t="s">
        <v>134</v>
      </c>
      <c r="C240" s="302">
        <v>1478.55</v>
      </c>
      <c r="D240" s="303">
        <v>1488.4666666666665</v>
      </c>
      <c r="E240" s="303">
        <v>1462.1833333333329</v>
      </c>
      <c r="F240" s="303">
        <v>1445.8166666666664</v>
      </c>
      <c r="G240" s="303">
        <v>1419.5333333333328</v>
      </c>
      <c r="H240" s="303">
        <v>1504.833333333333</v>
      </c>
      <c r="I240" s="303">
        <v>1531.1166666666663</v>
      </c>
      <c r="J240" s="303">
        <v>1547.4833333333331</v>
      </c>
      <c r="K240" s="302">
        <v>1514.75</v>
      </c>
      <c r="L240" s="302">
        <v>1472.1</v>
      </c>
      <c r="M240" s="302">
        <v>87.385080000000002</v>
      </c>
      <c r="N240" s="1"/>
      <c r="O240" s="1"/>
    </row>
    <row r="241" spans="1:15" ht="12.75" customHeight="1">
      <c r="A241" s="30">
        <v>231</v>
      </c>
      <c r="B241" s="312" t="s">
        <v>410</v>
      </c>
      <c r="C241" s="302">
        <v>1512</v>
      </c>
      <c r="D241" s="303">
        <v>1529</v>
      </c>
      <c r="E241" s="303">
        <v>1478</v>
      </c>
      <c r="F241" s="303">
        <v>1444</v>
      </c>
      <c r="G241" s="303">
        <v>1393</v>
      </c>
      <c r="H241" s="303">
        <v>1563</v>
      </c>
      <c r="I241" s="303">
        <v>1614</v>
      </c>
      <c r="J241" s="303">
        <v>1648</v>
      </c>
      <c r="K241" s="302">
        <v>1580</v>
      </c>
      <c r="L241" s="302">
        <v>1495</v>
      </c>
      <c r="M241" s="302">
        <v>0.13164000000000001</v>
      </c>
      <c r="N241" s="1"/>
      <c r="O241" s="1"/>
    </row>
    <row r="242" spans="1:15" ht="12.75" customHeight="1">
      <c r="A242" s="30">
        <v>232</v>
      </c>
      <c r="B242" s="312" t="s">
        <v>411</v>
      </c>
      <c r="C242" s="302">
        <v>494.7</v>
      </c>
      <c r="D242" s="303">
        <v>495.0333333333333</v>
      </c>
      <c r="E242" s="303">
        <v>485.16666666666663</v>
      </c>
      <c r="F242" s="303">
        <v>475.63333333333333</v>
      </c>
      <c r="G242" s="303">
        <v>465.76666666666665</v>
      </c>
      <c r="H242" s="303">
        <v>504.56666666666661</v>
      </c>
      <c r="I242" s="303">
        <v>514.43333333333328</v>
      </c>
      <c r="J242" s="303">
        <v>523.96666666666658</v>
      </c>
      <c r="K242" s="302">
        <v>504.9</v>
      </c>
      <c r="L242" s="302">
        <v>485.5</v>
      </c>
      <c r="M242" s="302">
        <v>3.3973100000000001</v>
      </c>
      <c r="N242" s="1"/>
      <c r="O242" s="1"/>
    </row>
    <row r="243" spans="1:15" ht="12.75" customHeight="1">
      <c r="A243" s="30">
        <v>233</v>
      </c>
      <c r="B243" s="312" t="s">
        <v>412</v>
      </c>
      <c r="C243" s="302">
        <v>668.75</v>
      </c>
      <c r="D243" s="303">
        <v>672.35</v>
      </c>
      <c r="E243" s="303">
        <v>657.75</v>
      </c>
      <c r="F243" s="303">
        <v>646.75</v>
      </c>
      <c r="G243" s="303">
        <v>632.15</v>
      </c>
      <c r="H243" s="303">
        <v>683.35</v>
      </c>
      <c r="I243" s="303">
        <v>697.95000000000016</v>
      </c>
      <c r="J243" s="303">
        <v>708.95</v>
      </c>
      <c r="K243" s="302">
        <v>686.95</v>
      </c>
      <c r="L243" s="302">
        <v>661.35</v>
      </c>
      <c r="M243" s="302">
        <v>5.2742000000000004</v>
      </c>
      <c r="N243" s="1"/>
      <c r="O243" s="1"/>
    </row>
    <row r="244" spans="1:15" ht="12.75" customHeight="1">
      <c r="A244" s="30">
        <v>234</v>
      </c>
      <c r="B244" s="312" t="s">
        <v>406</v>
      </c>
      <c r="C244" s="302">
        <v>18</v>
      </c>
      <c r="D244" s="303">
        <v>18.133333333333333</v>
      </c>
      <c r="E244" s="303">
        <v>17.766666666666666</v>
      </c>
      <c r="F244" s="303">
        <v>17.533333333333331</v>
      </c>
      <c r="G244" s="303">
        <v>17.166666666666664</v>
      </c>
      <c r="H244" s="303">
        <v>18.366666666666667</v>
      </c>
      <c r="I244" s="303">
        <v>18.733333333333334</v>
      </c>
      <c r="J244" s="303">
        <v>18.966666666666669</v>
      </c>
      <c r="K244" s="302">
        <v>18.5</v>
      </c>
      <c r="L244" s="302">
        <v>17.899999999999999</v>
      </c>
      <c r="M244" s="302">
        <v>21.55096</v>
      </c>
      <c r="N244" s="1"/>
      <c r="O244" s="1"/>
    </row>
    <row r="245" spans="1:15" ht="12.75" customHeight="1">
      <c r="A245" s="30">
        <v>235</v>
      </c>
      <c r="B245" s="312" t="s">
        <v>135</v>
      </c>
      <c r="C245" s="302">
        <v>118.2</v>
      </c>
      <c r="D245" s="303">
        <v>118</v>
      </c>
      <c r="E245" s="303">
        <v>116.95</v>
      </c>
      <c r="F245" s="303">
        <v>115.7</v>
      </c>
      <c r="G245" s="303">
        <v>114.65</v>
      </c>
      <c r="H245" s="303">
        <v>119.25</v>
      </c>
      <c r="I245" s="303">
        <v>120.30000000000001</v>
      </c>
      <c r="J245" s="303">
        <v>121.55</v>
      </c>
      <c r="K245" s="302">
        <v>119.05</v>
      </c>
      <c r="L245" s="302">
        <v>116.75</v>
      </c>
      <c r="M245" s="302">
        <v>111.24014</v>
      </c>
      <c r="N245" s="1"/>
      <c r="O245" s="1"/>
    </row>
    <row r="246" spans="1:15" ht="12.75" customHeight="1">
      <c r="A246" s="30">
        <v>236</v>
      </c>
      <c r="B246" s="312" t="s">
        <v>398</v>
      </c>
      <c r="C246" s="302">
        <v>352.7</v>
      </c>
      <c r="D246" s="303">
        <v>355.88333333333338</v>
      </c>
      <c r="E246" s="303">
        <v>348.76666666666677</v>
      </c>
      <c r="F246" s="303">
        <v>344.83333333333337</v>
      </c>
      <c r="G246" s="303">
        <v>337.71666666666675</v>
      </c>
      <c r="H246" s="303">
        <v>359.81666666666678</v>
      </c>
      <c r="I246" s="303">
        <v>366.93333333333345</v>
      </c>
      <c r="J246" s="303">
        <v>370.86666666666679</v>
      </c>
      <c r="K246" s="302">
        <v>363</v>
      </c>
      <c r="L246" s="302">
        <v>351.95</v>
      </c>
      <c r="M246" s="302">
        <v>2.5185499999999998</v>
      </c>
      <c r="N246" s="1"/>
      <c r="O246" s="1"/>
    </row>
    <row r="247" spans="1:15" ht="12.75" customHeight="1">
      <c r="A247" s="30">
        <v>237</v>
      </c>
      <c r="B247" s="312" t="s">
        <v>265</v>
      </c>
      <c r="C247" s="302">
        <v>889.25</v>
      </c>
      <c r="D247" s="303">
        <v>890.7166666666667</v>
      </c>
      <c r="E247" s="303">
        <v>874.03333333333342</v>
      </c>
      <c r="F247" s="303">
        <v>858.81666666666672</v>
      </c>
      <c r="G247" s="303">
        <v>842.13333333333344</v>
      </c>
      <c r="H247" s="303">
        <v>905.93333333333339</v>
      </c>
      <c r="I247" s="303">
        <v>922.61666666666679</v>
      </c>
      <c r="J247" s="303">
        <v>937.83333333333337</v>
      </c>
      <c r="K247" s="302">
        <v>907.4</v>
      </c>
      <c r="L247" s="302">
        <v>875.5</v>
      </c>
      <c r="M247" s="302">
        <v>6.1260899999999996</v>
      </c>
      <c r="N247" s="1"/>
      <c r="O247" s="1"/>
    </row>
    <row r="248" spans="1:15" ht="12.75" customHeight="1">
      <c r="A248" s="30">
        <v>238</v>
      </c>
      <c r="B248" s="312" t="s">
        <v>399</v>
      </c>
      <c r="C248" s="302">
        <v>224.05</v>
      </c>
      <c r="D248" s="303">
        <v>224.35</v>
      </c>
      <c r="E248" s="303">
        <v>220.5</v>
      </c>
      <c r="F248" s="303">
        <v>216.95000000000002</v>
      </c>
      <c r="G248" s="303">
        <v>213.10000000000002</v>
      </c>
      <c r="H248" s="303">
        <v>227.89999999999998</v>
      </c>
      <c r="I248" s="303">
        <v>231.74999999999994</v>
      </c>
      <c r="J248" s="303">
        <v>235.29999999999995</v>
      </c>
      <c r="K248" s="302">
        <v>228.2</v>
      </c>
      <c r="L248" s="302">
        <v>220.8</v>
      </c>
      <c r="M248" s="302">
        <v>11.02929</v>
      </c>
      <c r="N248" s="1"/>
      <c r="O248" s="1"/>
    </row>
    <row r="249" spans="1:15" ht="12.75" customHeight="1">
      <c r="A249" s="30">
        <v>239</v>
      </c>
      <c r="B249" s="312" t="s">
        <v>400</v>
      </c>
      <c r="C249" s="302">
        <v>40.15</v>
      </c>
      <c r="D249" s="303">
        <v>40.300000000000004</v>
      </c>
      <c r="E249" s="303">
        <v>39.850000000000009</v>
      </c>
      <c r="F249" s="303">
        <v>39.550000000000004</v>
      </c>
      <c r="G249" s="303">
        <v>39.100000000000009</v>
      </c>
      <c r="H249" s="303">
        <v>40.600000000000009</v>
      </c>
      <c r="I249" s="303">
        <v>41.050000000000011</v>
      </c>
      <c r="J249" s="303">
        <v>41.350000000000009</v>
      </c>
      <c r="K249" s="302">
        <v>40.75</v>
      </c>
      <c r="L249" s="302">
        <v>40</v>
      </c>
      <c r="M249" s="302">
        <v>6.36972</v>
      </c>
      <c r="N249" s="1"/>
      <c r="O249" s="1"/>
    </row>
    <row r="250" spans="1:15" ht="12.75" customHeight="1">
      <c r="A250" s="30">
        <v>240</v>
      </c>
      <c r="B250" s="312" t="s">
        <v>136</v>
      </c>
      <c r="C250" s="302">
        <v>687.8</v>
      </c>
      <c r="D250" s="303">
        <v>690.56666666666661</v>
      </c>
      <c r="E250" s="303">
        <v>682.28333333333319</v>
      </c>
      <c r="F250" s="303">
        <v>676.76666666666654</v>
      </c>
      <c r="G250" s="303">
        <v>668.48333333333312</v>
      </c>
      <c r="H250" s="303">
        <v>696.08333333333326</v>
      </c>
      <c r="I250" s="303">
        <v>704.36666666666656</v>
      </c>
      <c r="J250" s="303">
        <v>709.88333333333333</v>
      </c>
      <c r="K250" s="302">
        <v>698.85</v>
      </c>
      <c r="L250" s="302">
        <v>685.05</v>
      </c>
      <c r="M250" s="302">
        <v>20.161850000000001</v>
      </c>
      <c r="N250" s="1"/>
      <c r="O250" s="1"/>
    </row>
    <row r="251" spans="1:15" ht="12.75" customHeight="1">
      <c r="A251" s="30">
        <v>241</v>
      </c>
      <c r="B251" s="312" t="s">
        <v>826</v>
      </c>
      <c r="C251" s="302">
        <v>21.25</v>
      </c>
      <c r="D251" s="303">
        <v>21.266666666666666</v>
      </c>
      <c r="E251" s="303">
        <v>21.18333333333333</v>
      </c>
      <c r="F251" s="303">
        <v>21.116666666666664</v>
      </c>
      <c r="G251" s="303">
        <v>21.033333333333328</v>
      </c>
      <c r="H251" s="303">
        <v>21.333333333333332</v>
      </c>
      <c r="I251" s="303">
        <v>21.416666666666668</v>
      </c>
      <c r="J251" s="303">
        <v>21.483333333333334</v>
      </c>
      <c r="K251" s="302">
        <v>21.35</v>
      </c>
      <c r="L251" s="302">
        <v>21.2</v>
      </c>
      <c r="M251" s="302">
        <v>46.18347</v>
      </c>
      <c r="N251" s="1"/>
      <c r="O251" s="1"/>
    </row>
    <row r="252" spans="1:15" ht="12.75" customHeight="1">
      <c r="A252" s="30">
        <v>242</v>
      </c>
      <c r="B252" s="312" t="s">
        <v>263</v>
      </c>
      <c r="C252" s="302">
        <v>440.7</v>
      </c>
      <c r="D252" s="303">
        <v>440.06666666666661</v>
      </c>
      <c r="E252" s="303">
        <v>431.53333333333319</v>
      </c>
      <c r="F252" s="303">
        <v>422.36666666666656</v>
      </c>
      <c r="G252" s="303">
        <v>413.83333333333314</v>
      </c>
      <c r="H252" s="303">
        <v>449.23333333333323</v>
      </c>
      <c r="I252" s="303">
        <v>457.76666666666665</v>
      </c>
      <c r="J252" s="303">
        <v>466.93333333333328</v>
      </c>
      <c r="K252" s="302">
        <v>448.6</v>
      </c>
      <c r="L252" s="302">
        <v>430.9</v>
      </c>
      <c r="M252" s="302">
        <v>4.4137899999999997</v>
      </c>
      <c r="N252" s="1"/>
      <c r="O252" s="1"/>
    </row>
    <row r="253" spans="1:15" ht="12.75" customHeight="1">
      <c r="A253" s="30">
        <v>243</v>
      </c>
      <c r="B253" s="312" t="s">
        <v>137</v>
      </c>
      <c r="C253" s="302">
        <v>271.85000000000002</v>
      </c>
      <c r="D253" s="303">
        <v>272.05</v>
      </c>
      <c r="E253" s="303">
        <v>270</v>
      </c>
      <c r="F253" s="303">
        <v>268.14999999999998</v>
      </c>
      <c r="G253" s="303">
        <v>266.09999999999997</v>
      </c>
      <c r="H253" s="303">
        <v>273.90000000000003</v>
      </c>
      <c r="I253" s="303">
        <v>275.9500000000001</v>
      </c>
      <c r="J253" s="303">
        <v>277.80000000000007</v>
      </c>
      <c r="K253" s="302">
        <v>274.10000000000002</v>
      </c>
      <c r="L253" s="302">
        <v>270.2</v>
      </c>
      <c r="M253" s="302">
        <v>146.99791999999999</v>
      </c>
      <c r="N253" s="1"/>
      <c r="O253" s="1"/>
    </row>
    <row r="254" spans="1:15" ht="12.75" customHeight="1">
      <c r="A254" s="30">
        <v>244</v>
      </c>
      <c r="B254" s="312" t="s">
        <v>401</v>
      </c>
      <c r="C254" s="302">
        <v>92.5</v>
      </c>
      <c r="D254" s="303">
        <v>92.716666666666654</v>
      </c>
      <c r="E254" s="303">
        <v>91.933333333333309</v>
      </c>
      <c r="F254" s="303">
        <v>91.36666666666666</v>
      </c>
      <c r="G254" s="303">
        <v>90.583333333333314</v>
      </c>
      <c r="H254" s="303">
        <v>93.283333333333303</v>
      </c>
      <c r="I254" s="303">
        <v>94.066666666666634</v>
      </c>
      <c r="J254" s="303">
        <v>94.633333333333297</v>
      </c>
      <c r="K254" s="302">
        <v>93.5</v>
      </c>
      <c r="L254" s="302">
        <v>92.15</v>
      </c>
      <c r="M254" s="302">
        <v>1.9278</v>
      </c>
      <c r="N254" s="1"/>
      <c r="O254" s="1"/>
    </row>
    <row r="255" spans="1:15" ht="12.75" customHeight="1">
      <c r="A255" s="30">
        <v>245</v>
      </c>
      <c r="B255" s="312" t="s">
        <v>419</v>
      </c>
      <c r="C255" s="302">
        <v>115.5</v>
      </c>
      <c r="D255" s="303">
        <v>113.68333333333334</v>
      </c>
      <c r="E255" s="303">
        <v>111.31666666666668</v>
      </c>
      <c r="F255" s="303">
        <v>107.13333333333334</v>
      </c>
      <c r="G255" s="303">
        <v>104.76666666666668</v>
      </c>
      <c r="H255" s="303">
        <v>117.86666666666667</v>
      </c>
      <c r="I255" s="303">
        <v>120.23333333333335</v>
      </c>
      <c r="J255" s="303">
        <v>124.41666666666667</v>
      </c>
      <c r="K255" s="302">
        <v>116.05</v>
      </c>
      <c r="L255" s="302">
        <v>109.5</v>
      </c>
      <c r="M255" s="302">
        <v>13.626200000000001</v>
      </c>
      <c r="N255" s="1"/>
      <c r="O255" s="1"/>
    </row>
    <row r="256" spans="1:15" ht="12.75" customHeight="1">
      <c r="A256" s="30">
        <v>246</v>
      </c>
      <c r="B256" s="312" t="s">
        <v>413</v>
      </c>
      <c r="C256" s="302">
        <v>1588.15</v>
      </c>
      <c r="D256" s="303">
        <v>1600.6833333333334</v>
      </c>
      <c r="E256" s="303">
        <v>1567.4166666666667</v>
      </c>
      <c r="F256" s="303">
        <v>1546.6833333333334</v>
      </c>
      <c r="G256" s="303">
        <v>1513.4166666666667</v>
      </c>
      <c r="H256" s="303">
        <v>1621.4166666666667</v>
      </c>
      <c r="I256" s="303">
        <v>1654.6833333333332</v>
      </c>
      <c r="J256" s="303">
        <v>1675.4166666666667</v>
      </c>
      <c r="K256" s="302">
        <v>1633.95</v>
      </c>
      <c r="L256" s="302">
        <v>1579.95</v>
      </c>
      <c r="M256" s="302">
        <v>0.21345</v>
      </c>
      <c r="N256" s="1"/>
      <c r="O256" s="1"/>
    </row>
    <row r="257" spans="1:15" ht="12.75" customHeight="1">
      <c r="A257" s="30">
        <v>247</v>
      </c>
      <c r="B257" s="312" t="s">
        <v>423</v>
      </c>
      <c r="C257" s="302">
        <v>1776.7</v>
      </c>
      <c r="D257" s="303">
        <v>1783.1666666666667</v>
      </c>
      <c r="E257" s="303">
        <v>1761.4833333333336</v>
      </c>
      <c r="F257" s="303">
        <v>1746.2666666666669</v>
      </c>
      <c r="G257" s="303">
        <v>1724.5833333333337</v>
      </c>
      <c r="H257" s="303">
        <v>1798.3833333333334</v>
      </c>
      <c r="I257" s="303">
        <v>1820.0666666666664</v>
      </c>
      <c r="J257" s="303">
        <v>1835.2833333333333</v>
      </c>
      <c r="K257" s="302">
        <v>1804.85</v>
      </c>
      <c r="L257" s="302">
        <v>1767.95</v>
      </c>
      <c r="M257" s="302">
        <v>3.286E-2</v>
      </c>
      <c r="N257" s="1"/>
      <c r="O257" s="1"/>
    </row>
    <row r="258" spans="1:15" ht="12.75" customHeight="1">
      <c r="A258" s="30">
        <v>248</v>
      </c>
      <c r="B258" s="312" t="s">
        <v>420</v>
      </c>
      <c r="C258" s="302">
        <v>89.25</v>
      </c>
      <c r="D258" s="303">
        <v>88.8</v>
      </c>
      <c r="E258" s="303">
        <v>86.6</v>
      </c>
      <c r="F258" s="303">
        <v>83.95</v>
      </c>
      <c r="G258" s="303">
        <v>81.75</v>
      </c>
      <c r="H258" s="303">
        <v>91.449999999999989</v>
      </c>
      <c r="I258" s="303">
        <v>93.65</v>
      </c>
      <c r="J258" s="303">
        <v>96.299999999999983</v>
      </c>
      <c r="K258" s="302">
        <v>91</v>
      </c>
      <c r="L258" s="302">
        <v>86.15</v>
      </c>
      <c r="M258" s="302">
        <v>9.2256800000000005</v>
      </c>
      <c r="N258" s="1"/>
      <c r="O258" s="1"/>
    </row>
    <row r="259" spans="1:15" ht="12.75" customHeight="1">
      <c r="A259" s="30">
        <v>249</v>
      </c>
      <c r="B259" s="312" t="s">
        <v>138</v>
      </c>
      <c r="C259" s="302">
        <v>376.2</v>
      </c>
      <c r="D259" s="303">
        <v>378.71666666666664</v>
      </c>
      <c r="E259" s="303">
        <v>371.0333333333333</v>
      </c>
      <c r="F259" s="303">
        <v>365.86666666666667</v>
      </c>
      <c r="G259" s="303">
        <v>358.18333333333334</v>
      </c>
      <c r="H259" s="303">
        <v>383.88333333333327</v>
      </c>
      <c r="I259" s="303">
        <v>391.56666666666655</v>
      </c>
      <c r="J259" s="303">
        <v>396.73333333333323</v>
      </c>
      <c r="K259" s="302">
        <v>386.4</v>
      </c>
      <c r="L259" s="302">
        <v>373.55</v>
      </c>
      <c r="M259" s="302">
        <v>102.35469999999999</v>
      </c>
      <c r="N259" s="1"/>
      <c r="O259" s="1"/>
    </row>
    <row r="260" spans="1:15" ht="12.75" customHeight="1">
      <c r="A260" s="30">
        <v>250</v>
      </c>
      <c r="B260" s="312" t="s">
        <v>414</v>
      </c>
      <c r="C260" s="302">
        <v>2371.8000000000002</v>
      </c>
      <c r="D260" s="303">
        <v>2390.2833333333333</v>
      </c>
      <c r="E260" s="303">
        <v>2336.7166666666667</v>
      </c>
      <c r="F260" s="303">
        <v>2301.6333333333332</v>
      </c>
      <c r="G260" s="303">
        <v>2248.0666666666666</v>
      </c>
      <c r="H260" s="303">
        <v>2425.3666666666668</v>
      </c>
      <c r="I260" s="303">
        <v>2478.9333333333334</v>
      </c>
      <c r="J260" s="303">
        <v>2514.0166666666669</v>
      </c>
      <c r="K260" s="302">
        <v>2443.85</v>
      </c>
      <c r="L260" s="302">
        <v>2355.1999999999998</v>
      </c>
      <c r="M260" s="302">
        <v>1.19607</v>
      </c>
      <c r="N260" s="1"/>
      <c r="O260" s="1"/>
    </row>
    <row r="261" spans="1:15" ht="12.75" customHeight="1">
      <c r="A261" s="30">
        <v>251</v>
      </c>
      <c r="B261" s="312" t="s">
        <v>415</v>
      </c>
      <c r="C261" s="302">
        <v>441.45</v>
      </c>
      <c r="D261" s="303">
        <v>441.73333333333335</v>
      </c>
      <c r="E261" s="303">
        <v>436.76666666666671</v>
      </c>
      <c r="F261" s="303">
        <v>432.08333333333337</v>
      </c>
      <c r="G261" s="303">
        <v>427.11666666666673</v>
      </c>
      <c r="H261" s="303">
        <v>446.41666666666669</v>
      </c>
      <c r="I261" s="303">
        <v>451.38333333333338</v>
      </c>
      <c r="J261" s="303">
        <v>456.06666666666666</v>
      </c>
      <c r="K261" s="302">
        <v>446.7</v>
      </c>
      <c r="L261" s="302">
        <v>437.05</v>
      </c>
      <c r="M261" s="302">
        <v>2.4123899999999998</v>
      </c>
      <c r="N261" s="1"/>
      <c r="O261" s="1"/>
    </row>
    <row r="262" spans="1:15" ht="12.75" customHeight="1">
      <c r="A262" s="30">
        <v>252</v>
      </c>
      <c r="B262" s="312" t="s">
        <v>416</v>
      </c>
      <c r="C262" s="302">
        <v>335.2</v>
      </c>
      <c r="D262" s="303">
        <v>336.59999999999997</v>
      </c>
      <c r="E262" s="303">
        <v>329.89999999999992</v>
      </c>
      <c r="F262" s="303">
        <v>324.59999999999997</v>
      </c>
      <c r="G262" s="303">
        <v>317.89999999999992</v>
      </c>
      <c r="H262" s="303">
        <v>341.89999999999992</v>
      </c>
      <c r="I262" s="303">
        <v>348.59999999999997</v>
      </c>
      <c r="J262" s="303">
        <v>353.89999999999992</v>
      </c>
      <c r="K262" s="302">
        <v>343.3</v>
      </c>
      <c r="L262" s="302">
        <v>331.3</v>
      </c>
      <c r="M262" s="302">
        <v>9.0924700000000005</v>
      </c>
      <c r="N262" s="1"/>
      <c r="O262" s="1"/>
    </row>
    <row r="263" spans="1:15" ht="12.75" customHeight="1">
      <c r="A263" s="30">
        <v>253</v>
      </c>
      <c r="B263" s="312" t="s">
        <v>417</v>
      </c>
      <c r="C263" s="302">
        <v>114.8</v>
      </c>
      <c r="D263" s="303">
        <v>115.16666666666667</v>
      </c>
      <c r="E263" s="303">
        <v>113.93333333333334</v>
      </c>
      <c r="F263" s="303">
        <v>113.06666666666666</v>
      </c>
      <c r="G263" s="303">
        <v>111.83333333333333</v>
      </c>
      <c r="H263" s="303">
        <v>116.03333333333335</v>
      </c>
      <c r="I263" s="303">
        <v>117.26666666666667</v>
      </c>
      <c r="J263" s="303">
        <v>118.13333333333335</v>
      </c>
      <c r="K263" s="302">
        <v>116.4</v>
      </c>
      <c r="L263" s="302">
        <v>114.3</v>
      </c>
      <c r="M263" s="302">
        <v>3.1006200000000002</v>
      </c>
      <c r="N263" s="1"/>
      <c r="O263" s="1"/>
    </row>
    <row r="264" spans="1:15" ht="12.75" customHeight="1">
      <c r="A264" s="30">
        <v>254</v>
      </c>
      <c r="B264" s="312" t="s">
        <v>418</v>
      </c>
      <c r="C264" s="302">
        <v>64.599999999999994</v>
      </c>
      <c r="D264" s="303">
        <v>65.11666666666666</v>
      </c>
      <c r="E264" s="303">
        <v>63.683333333333323</v>
      </c>
      <c r="F264" s="303">
        <v>62.766666666666666</v>
      </c>
      <c r="G264" s="303">
        <v>61.333333333333329</v>
      </c>
      <c r="H264" s="303">
        <v>66.033333333333317</v>
      </c>
      <c r="I264" s="303">
        <v>67.466666666666654</v>
      </c>
      <c r="J264" s="303">
        <v>68.383333333333312</v>
      </c>
      <c r="K264" s="302">
        <v>66.55</v>
      </c>
      <c r="L264" s="302">
        <v>64.2</v>
      </c>
      <c r="M264" s="302">
        <v>3.0748600000000001</v>
      </c>
      <c r="N264" s="1"/>
      <c r="O264" s="1"/>
    </row>
    <row r="265" spans="1:15" ht="12.75" customHeight="1">
      <c r="A265" s="30">
        <v>255</v>
      </c>
      <c r="B265" s="312" t="s">
        <v>422</v>
      </c>
      <c r="C265" s="302">
        <v>113.1</v>
      </c>
      <c r="D265" s="303">
        <v>113.26666666666667</v>
      </c>
      <c r="E265" s="303">
        <v>110.83333333333333</v>
      </c>
      <c r="F265" s="303">
        <v>108.56666666666666</v>
      </c>
      <c r="G265" s="303">
        <v>106.13333333333333</v>
      </c>
      <c r="H265" s="303">
        <v>115.53333333333333</v>
      </c>
      <c r="I265" s="303">
        <v>117.96666666666667</v>
      </c>
      <c r="J265" s="303">
        <v>120.23333333333333</v>
      </c>
      <c r="K265" s="302">
        <v>115.7</v>
      </c>
      <c r="L265" s="302">
        <v>111</v>
      </c>
      <c r="M265" s="302">
        <v>21.12266</v>
      </c>
      <c r="N265" s="1"/>
      <c r="O265" s="1"/>
    </row>
    <row r="266" spans="1:15" ht="12.75" customHeight="1">
      <c r="A266" s="30">
        <v>256</v>
      </c>
      <c r="B266" s="312" t="s">
        <v>421</v>
      </c>
      <c r="C266" s="302">
        <v>226.05</v>
      </c>
      <c r="D266" s="303">
        <v>224.91666666666666</v>
      </c>
      <c r="E266" s="303">
        <v>220.33333333333331</v>
      </c>
      <c r="F266" s="303">
        <v>214.61666666666665</v>
      </c>
      <c r="G266" s="303">
        <v>210.0333333333333</v>
      </c>
      <c r="H266" s="303">
        <v>230.63333333333333</v>
      </c>
      <c r="I266" s="303">
        <v>235.21666666666664</v>
      </c>
      <c r="J266" s="303">
        <v>240.93333333333334</v>
      </c>
      <c r="K266" s="302">
        <v>229.5</v>
      </c>
      <c r="L266" s="302">
        <v>219.2</v>
      </c>
      <c r="M266" s="302">
        <v>2.0719699999999999</v>
      </c>
      <c r="N266" s="1"/>
      <c r="O266" s="1"/>
    </row>
    <row r="267" spans="1:15" ht="12.75" customHeight="1">
      <c r="A267" s="30">
        <v>257</v>
      </c>
      <c r="B267" s="312" t="s">
        <v>266</v>
      </c>
      <c r="C267" s="302">
        <v>264.60000000000002</v>
      </c>
      <c r="D267" s="303">
        <v>268.61666666666667</v>
      </c>
      <c r="E267" s="303">
        <v>258.63333333333333</v>
      </c>
      <c r="F267" s="303">
        <v>252.66666666666663</v>
      </c>
      <c r="G267" s="303">
        <v>242.68333333333328</v>
      </c>
      <c r="H267" s="303">
        <v>274.58333333333337</v>
      </c>
      <c r="I267" s="303">
        <v>284.56666666666672</v>
      </c>
      <c r="J267" s="303">
        <v>290.53333333333342</v>
      </c>
      <c r="K267" s="302">
        <v>278.60000000000002</v>
      </c>
      <c r="L267" s="302">
        <v>262.64999999999998</v>
      </c>
      <c r="M267" s="302">
        <v>9.3317499999999995</v>
      </c>
      <c r="N267" s="1"/>
      <c r="O267" s="1"/>
    </row>
    <row r="268" spans="1:15" ht="12.75" customHeight="1">
      <c r="A268" s="30">
        <v>258</v>
      </c>
      <c r="B268" s="312" t="s">
        <v>139</v>
      </c>
      <c r="C268" s="302">
        <v>569.5</v>
      </c>
      <c r="D268" s="303">
        <v>563.68333333333328</v>
      </c>
      <c r="E268" s="303">
        <v>555.01666666666654</v>
      </c>
      <c r="F268" s="303">
        <v>540.5333333333333</v>
      </c>
      <c r="G268" s="303">
        <v>531.86666666666656</v>
      </c>
      <c r="H268" s="303">
        <v>578.16666666666652</v>
      </c>
      <c r="I268" s="303">
        <v>586.83333333333326</v>
      </c>
      <c r="J268" s="303">
        <v>601.31666666666649</v>
      </c>
      <c r="K268" s="302">
        <v>572.35</v>
      </c>
      <c r="L268" s="302">
        <v>549.20000000000005</v>
      </c>
      <c r="M268" s="302">
        <v>84.955470000000005</v>
      </c>
      <c r="N268" s="1"/>
      <c r="O268" s="1"/>
    </row>
    <row r="269" spans="1:15" ht="12.75" customHeight="1">
      <c r="A269" s="30">
        <v>259</v>
      </c>
      <c r="B269" s="312" t="s">
        <v>140</v>
      </c>
      <c r="C269" s="302">
        <v>556</v>
      </c>
      <c r="D269" s="303">
        <v>556.98333333333323</v>
      </c>
      <c r="E269" s="303">
        <v>549.41666666666652</v>
      </c>
      <c r="F269" s="303">
        <v>542.83333333333326</v>
      </c>
      <c r="G269" s="303">
        <v>535.26666666666654</v>
      </c>
      <c r="H269" s="303">
        <v>563.56666666666649</v>
      </c>
      <c r="I269" s="303">
        <v>571.13333333333333</v>
      </c>
      <c r="J269" s="303">
        <v>577.71666666666647</v>
      </c>
      <c r="K269" s="302">
        <v>564.54999999999995</v>
      </c>
      <c r="L269" s="302">
        <v>550.4</v>
      </c>
      <c r="M269" s="302">
        <v>34.542960000000001</v>
      </c>
      <c r="N269" s="1"/>
      <c r="O269" s="1"/>
    </row>
    <row r="270" spans="1:15" ht="12.75" customHeight="1">
      <c r="A270" s="30">
        <v>260</v>
      </c>
      <c r="B270" s="312" t="s">
        <v>834</v>
      </c>
      <c r="C270" s="302">
        <v>513.04999999999995</v>
      </c>
      <c r="D270" s="303">
        <v>514.2166666666667</v>
      </c>
      <c r="E270" s="303">
        <v>503.43333333333339</v>
      </c>
      <c r="F270" s="303">
        <v>493.81666666666672</v>
      </c>
      <c r="G270" s="303">
        <v>483.03333333333342</v>
      </c>
      <c r="H270" s="303">
        <v>523.83333333333337</v>
      </c>
      <c r="I270" s="303">
        <v>534.61666666666667</v>
      </c>
      <c r="J270" s="303">
        <v>544.23333333333335</v>
      </c>
      <c r="K270" s="302">
        <v>525</v>
      </c>
      <c r="L270" s="302">
        <v>504.6</v>
      </c>
      <c r="M270" s="302">
        <v>8.5642600000000009</v>
      </c>
      <c r="N270" s="1"/>
      <c r="O270" s="1"/>
    </row>
    <row r="271" spans="1:15" ht="12.75" customHeight="1">
      <c r="A271" s="30">
        <v>261</v>
      </c>
      <c r="B271" s="312" t="s">
        <v>835</v>
      </c>
      <c r="C271" s="302">
        <v>394.95</v>
      </c>
      <c r="D271" s="303">
        <v>395.81666666666666</v>
      </c>
      <c r="E271" s="303">
        <v>386.63333333333333</v>
      </c>
      <c r="F271" s="303">
        <v>378.31666666666666</v>
      </c>
      <c r="G271" s="303">
        <v>369.13333333333333</v>
      </c>
      <c r="H271" s="303">
        <v>404.13333333333333</v>
      </c>
      <c r="I271" s="303">
        <v>413.31666666666661</v>
      </c>
      <c r="J271" s="303">
        <v>421.63333333333333</v>
      </c>
      <c r="K271" s="302">
        <v>405</v>
      </c>
      <c r="L271" s="302">
        <v>387.5</v>
      </c>
      <c r="M271" s="302">
        <v>1.3274999999999999</v>
      </c>
      <c r="N271" s="1"/>
      <c r="O271" s="1"/>
    </row>
    <row r="272" spans="1:15" ht="12.75" customHeight="1">
      <c r="A272" s="30">
        <v>262</v>
      </c>
      <c r="B272" s="312" t="s">
        <v>424</v>
      </c>
      <c r="C272" s="302">
        <v>658.1</v>
      </c>
      <c r="D272" s="303">
        <v>659.51666666666677</v>
      </c>
      <c r="E272" s="303">
        <v>650.58333333333348</v>
      </c>
      <c r="F272" s="303">
        <v>643.06666666666672</v>
      </c>
      <c r="G272" s="303">
        <v>634.13333333333344</v>
      </c>
      <c r="H272" s="303">
        <v>667.03333333333353</v>
      </c>
      <c r="I272" s="303">
        <v>675.9666666666667</v>
      </c>
      <c r="J272" s="303">
        <v>683.48333333333358</v>
      </c>
      <c r="K272" s="302">
        <v>668.45</v>
      </c>
      <c r="L272" s="302">
        <v>652</v>
      </c>
      <c r="M272" s="302">
        <v>3.2511399999999999</v>
      </c>
      <c r="N272" s="1"/>
      <c r="O272" s="1"/>
    </row>
    <row r="273" spans="1:15" ht="12.75" customHeight="1">
      <c r="A273" s="30">
        <v>263</v>
      </c>
      <c r="B273" s="312" t="s">
        <v>425</v>
      </c>
      <c r="C273" s="302">
        <v>152.75</v>
      </c>
      <c r="D273" s="303">
        <v>152.05000000000001</v>
      </c>
      <c r="E273" s="303">
        <v>149.75000000000003</v>
      </c>
      <c r="F273" s="303">
        <v>146.75000000000003</v>
      </c>
      <c r="G273" s="303">
        <v>144.45000000000005</v>
      </c>
      <c r="H273" s="303">
        <v>155.05000000000001</v>
      </c>
      <c r="I273" s="303">
        <v>157.34999999999997</v>
      </c>
      <c r="J273" s="303">
        <v>160.35</v>
      </c>
      <c r="K273" s="302">
        <v>154.35</v>
      </c>
      <c r="L273" s="302">
        <v>149.05000000000001</v>
      </c>
      <c r="M273" s="302">
        <v>4.24857</v>
      </c>
      <c r="N273" s="1"/>
      <c r="O273" s="1"/>
    </row>
    <row r="274" spans="1:15" ht="12.75" customHeight="1">
      <c r="A274" s="30">
        <v>264</v>
      </c>
      <c r="B274" s="312" t="s">
        <v>432</v>
      </c>
      <c r="C274" s="302">
        <v>1053.75</v>
      </c>
      <c r="D274" s="303">
        <v>1047.3</v>
      </c>
      <c r="E274" s="303">
        <v>1036.5</v>
      </c>
      <c r="F274" s="303">
        <v>1019.25</v>
      </c>
      <c r="G274" s="303">
        <v>1008.45</v>
      </c>
      <c r="H274" s="303">
        <v>1064.55</v>
      </c>
      <c r="I274" s="303">
        <v>1075.3499999999997</v>
      </c>
      <c r="J274" s="303">
        <v>1092.5999999999999</v>
      </c>
      <c r="K274" s="302">
        <v>1058.0999999999999</v>
      </c>
      <c r="L274" s="302">
        <v>1030.05</v>
      </c>
      <c r="M274" s="302">
        <v>0.93337999999999999</v>
      </c>
      <c r="N274" s="1"/>
      <c r="O274" s="1"/>
    </row>
    <row r="275" spans="1:15" ht="12.75" customHeight="1">
      <c r="A275" s="30">
        <v>265</v>
      </c>
      <c r="B275" s="312" t="s">
        <v>433</v>
      </c>
      <c r="C275" s="302">
        <v>362.45</v>
      </c>
      <c r="D275" s="303">
        <v>361.76666666666665</v>
      </c>
      <c r="E275" s="303">
        <v>358.58333333333331</v>
      </c>
      <c r="F275" s="303">
        <v>354.71666666666664</v>
      </c>
      <c r="G275" s="303">
        <v>351.5333333333333</v>
      </c>
      <c r="H275" s="303">
        <v>365.63333333333333</v>
      </c>
      <c r="I275" s="303">
        <v>368.81666666666672</v>
      </c>
      <c r="J275" s="303">
        <v>372.68333333333334</v>
      </c>
      <c r="K275" s="302">
        <v>364.95</v>
      </c>
      <c r="L275" s="302">
        <v>357.9</v>
      </c>
      <c r="M275" s="302">
        <v>0.57894000000000001</v>
      </c>
      <c r="N275" s="1"/>
      <c r="O275" s="1"/>
    </row>
    <row r="276" spans="1:15" ht="12.75" customHeight="1">
      <c r="A276" s="30">
        <v>266</v>
      </c>
      <c r="B276" s="312" t="s">
        <v>836</v>
      </c>
      <c r="C276" s="302">
        <v>60.65</v>
      </c>
      <c r="D276" s="303">
        <v>60.75</v>
      </c>
      <c r="E276" s="303">
        <v>60.1</v>
      </c>
      <c r="F276" s="303">
        <v>59.550000000000004</v>
      </c>
      <c r="G276" s="303">
        <v>58.900000000000006</v>
      </c>
      <c r="H276" s="303">
        <v>61.3</v>
      </c>
      <c r="I276" s="303">
        <v>61.95</v>
      </c>
      <c r="J276" s="303">
        <v>62.499999999999993</v>
      </c>
      <c r="K276" s="302">
        <v>61.4</v>
      </c>
      <c r="L276" s="302">
        <v>60.2</v>
      </c>
      <c r="M276" s="302">
        <v>2.5985100000000001</v>
      </c>
      <c r="N276" s="1"/>
      <c r="O276" s="1"/>
    </row>
    <row r="277" spans="1:15" ht="12.75" customHeight="1">
      <c r="A277" s="30">
        <v>267</v>
      </c>
      <c r="B277" s="312" t="s">
        <v>434</v>
      </c>
      <c r="C277" s="302">
        <v>402.95</v>
      </c>
      <c r="D277" s="303">
        <v>402.41666666666669</v>
      </c>
      <c r="E277" s="303">
        <v>399.53333333333336</v>
      </c>
      <c r="F277" s="303">
        <v>396.11666666666667</v>
      </c>
      <c r="G277" s="303">
        <v>393.23333333333335</v>
      </c>
      <c r="H277" s="303">
        <v>405.83333333333337</v>
      </c>
      <c r="I277" s="303">
        <v>408.7166666666667</v>
      </c>
      <c r="J277" s="303">
        <v>412.13333333333338</v>
      </c>
      <c r="K277" s="302">
        <v>405.3</v>
      </c>
      <c r="L277" s="302">
        <v>399</v>
      </c>
      <c r="M277" s="302">
        <v>6.0861000000000001</v>
      </c>
      <c r="N277" s="1"/>
      <c r="O277" s="1"/>
    </row>
    <row r="278" spans="1:15" ht="12.75" customHeight="1">
      <c r="A278" s="30">
        <v>268</v>
      </c>
      <c r="B278" s="312" t="s">
        <v>435</v>
      </c>
      <c r="C278" s="302">
        <v>45.8</v>
      </c>
      <c r="D278" s="303">
        <v>45.616666666666667</v>
      </c>
      <c r="E278" s="303">
        <v>45.233333333333334</v>
      </c>
      <c r="F278" s="303">
        <v>44.666666666666664</v>
      </c>
      <c r="G278" s="303">
        <v>44.283333333333331</v>
      </c>
      <c r="H278" s="303">
        <v>46.183333333333337</v>
      </c>
      <c r="I278" s="303">
        <v>46.566666666666677</v>
      </c>
      <c r="J278" s="303">
        <v>47.13333333333334</v>
      </c>
      <c r="K278" s="302">
        <v>46</v>
      </c>
      <c r="L278" s="302">
        <v>45.05</v>
      </c>
      <c r="M278" s="302">
        <v>10.75639</v>
      </c>
      <c r="N278" s="1"/>
      <c r="O278" s="1"/>
    </row>
    <row r="279" spans="1:15" ht="12.75" customHeight="1">
      <c r="A279" s="30">
        <v>269</v>
      </c>
      <c r="B279" s="312" t="s">
        <v>437</v>
      </c>
      <c r="C279" s="302">
        <v>403.8</v>
      </c>
      <c r="D279" s="303">
        <v>402.25</v>
      </c>
      <c r="E279" s="303">
        <v>398.05</v>
      </c>
      <c r="F279" s="303">
        <v>392.3</v>
      </c>
      <c r="G279" s="303">
        <v>388.1</v>
      </c>
      <c r="H279" s="303">
        <v>408</v>
      </c>
      <c r="I279" s="303">
        <v>412.20000000000005</v>
      </c>
      <c r="J279" s="303">
        <v>417.95</v>
      </c>
      <c r="K279" s="302">
        <v>406.45</v>
      </c>
      <c r="L279" s="302">
        <v>396.5</v>
      </c>
      <c r="M279" s="302">
        <v>2.2972800000000002</v>
      </c>
      <c r="N279" s="1"/>
      <c r="O279" s="1"/>
    </row>
    <row r="280" spans="1:15" ht="12.75" customHeight="1">
      <c r="A280" s="30">
        <v>270</v>
      </c>
      <c r="B280" s="312" t="s">
        <v>427</v>
      </c>
      <c r="C280" s="302">
        <v>1297.25</v>
      </c>
      <c r="D280" s="303">
        <v>1290.4833333333333</v>
      </c>
      <c r="E280" s="303">
        <v>1239.4666666666667</v>
      </c>
      <c r="F280" s="303">
        <v>1181.6833333333334</v>
      </c>
      <c r="G280" s="303">
        <v>1130.6666666666667</v>
      </c>
      <c r="H280" s="303">
        <v>1348.2666666666667</v>
      </c>
      <c r="I280" s="303">
        <v>1399.2833333333335</v>
      </c>
      <c r="J280" s="303">
        <v>1457.0666666666666</v>
      </c>
      <c r="K280" s="302">
        <v>1341.5</v>
      </c>
      <c r="L280" s="302">
        <v>1232.7</v>
      </c>
      <c r="M280" s="302">
        <v>7.8831100000000003</v>
      </c>
      <c r="N280" s="1"/>
      <c r="O280" s="1"/>
    </row>
    <row r="281" spans="1:15" ht="12.75" customHeight="1">
      <c r="A281" s="30">
        <v>271</v>
      </c>
      <c r="B281" s="312" t="s">
        <v>428</v>
      </c>
      <c r="C281" s="302">
        <v>254.85</v>
      </c>
      <c r="D281" s="303">
        <v>255.9666666666667</v>
      </c>
      <c r="E281" s="303">
        <v>248.93333333333339</v>
      </c>
      <c r="F281" s="303">
        <v>243.01666666666671</v>
      </c>
      <c r="G281" s="303">
        <v>235.98333333333341</v>
      </c>
      <c r="H281" s="303">
        <v>261.88333333333338</v>
      </c>
      <c r="I281" s="303">
        <v>268.91666666666669</v>
      </c>
      <c r="J281" s="303">
        <v>274.83333333333337</v>
      </c>
      <c r="K281" s="302">
        <v>263</v>
      </c>
      <c r="L281" s="302">
        <v>250.05</v>
      </c>
      <c r="M281" s="302">
        <v>4.6004800000000001</v>
      </c>
      <c r="N281" s="1"/>
      <c r="O281" s="1"/>
    </row>
    <row r="282" spans="1:15" ht="12.75" customHeight="1">
      <c r="A282" s="30">
        <v>272</v>
      </c>
      <c r="B282" s="312" t="s">
        <v>141</v>
      </c>
      <c r="C282" s="302">
        <v>1865.1</v>
      </c>
      <c r="D282" s="303">
        <v>1858.1499999999999</v>
      </c>
      <c r="E282" s="303">
        <v>1842.2999999999997</v>
      </c>
      <c r="F282" s="303">
        <v>1819.4999999999998</v>
      </c>
      <c r="G282" s="303">
        <v>1803.6499999999996</v>
      </c>
      <c r="H282" s="303">
        <v>1880.9499999999998</v>
      </c>
      <c r="I282" s="303">
        <v>1896.7999999999997</v>
      </c>
      <c r="J282" s="303">
        <v>1919.6</v>
      </c>
      <c r="K282" s="302">
        <v>1874</v>
      </c>
      <c r="L282" s="302">
        <v>1835.35</v>
      </c>
      <c r="M282" s="302">
        <v>23.826450000000001</v>
      </c>
      <c r="N282" s="1"/>
      <c r="O282" s="1"/>
    </row>
    <row r="283" spans="1:15" ht="12.75" customHeight="1">
      <c r="A283" s="30">
        <v>273</v>
      </c>
      <c r="B283" s="312" t="s">
        <v>429</v>
      </c>
      <c r="C283" s="302">
        <v>543.70000000000005</v>
      </c>
      <c r="D283" s="303">
        <v>541.56666666666672</v>
      </c>
      <c r="E283" s="303">
        <v>533.13333333333344</v>
      </c>
      <c r="F283" s="303">
        <v>522.56666666666672</v>
      </c>
      <c r="G283" s="303">
        <v>514.13333333333344</v>
      </c>
      <c r="H283" s="303">
        <v>552.13333333333344</v>
      </c>
      <c r="I283" s="303">
        <v>560.56666666666661</v>
      </c>
      <c r="J283" s="303">
        <v>571.13333333333344</v>
      </c>
      <c r="K283" s="302">
        <v>550</v>
      </c>
      <c r="L283" s="302">
        <v>531</v>
      </c>
      <c r="M283" s="302">
        <v>14.9336</v>
      </c>
      <c r="N283" s="1"/>
      <c r="O283" s="1"/>
    </row>
    <row r="284" spans="1:15" ht="12.75" customHeight="1">
      <c r="A284" s="30">
        <v>274</v>
      </c>
      <c r="B284" s="312" t="s">
        <v>426</v>
      </c>
      <c r="C284" s="302">
        <v>592.20000000000005</v>
      </c>
      <c r="D284" s="303">
        <v>604.11666666666667</v>
      </c>
      <c r="E284" s="303">
        <v>574.33333333333337</v>
      </c>
      <c r="F284" s="303">
        <v>556.4666666666667</v>
      </c>
      <c r="G284" s="303">
        <v>526.68333333333339</v>
      </c>
      <c r="H284" s="303">
        <v>621.98333333333335</v>
      </c>
      <c r="I284" s="303">
        <v>651.76666666666665</v>
      </c>
      <c r="J284" s="303">
        <v>669.63333333333333</v>
      </c>
      <c r="K284" s="302">
        <v>633.9</v>
      </c>
      <c r="L284" s="302">
        <v>586.25</v>
      </c>
      <c r="M284" s="302">
        <v>3.8700700000000001</v>
      </c>
      <c r="N284" s="1"/>
      <c r="O284" s="1"/>
    </row>
    <row r="285" spans="1:15" ht="12.75" customHeight="1">
      <c r="A285" s="30">
        <v>275</v>
      </c>
      <c r="B285" s="312" t="s">
        <v>430</v>
      </c>
      <c r="C285" s="302">
        <v>224.45</v>
      </c>
      <c r="D285" s="303">
        <v>224.13333333333333</v>
      </c>
      <c r="E285" s="303">
        <v>220.31666666666666</v>
      </c>
      <c r="F285" s="303">
        <v>216.18333333333334</v>
      </c>
      <c r="G285" s="303">
        <v>212.36666666666667</v>
      </c>
      <c r="H285" s="303">
        <v>228.26666666666665</v>
      </c>
      <c r="I285" s="303">
        <v>232.08333333333331</v>
      </c>
      <c r="J285" s="303">
        <v>236.21666666666664</v>
      </c>
      <c r="K285" s="302">
        <v>227.95</v>
      </c>
      <c r="L285" s="302">
        <v>220</v>
      </c>
      <c r="M285" s="302">
        <v>5.0481999999999996</v>
      </c>
      <c r="N285" s="1"/>
      <c r="O285" s="1"/>
    </row>
    <row r="286" spans="1:15" ht="12.75" customHeight="1">
      <c r="A286" s="30">
        <v>276</v>
      </c>
      <c r="B286" s="312" t="s">
        <v>431</v>
      </c>
      <c r="C286" s="302">
        <v>1412.5</v>
      </c>
      <c r="D286" s="303">
        <v>1388.3833333333332</v>
      </c>
      <c r="E286" s="303">
        <v>1351.7666666666664</v>
      </c>
      <c r="F286" s="303">
        <v>1291.0333333333333</v>
      </c>
      <c r="G286" s="303">
        <v>1254.4166666666665</v>
      </c>
      <c r="H286" s="303">
        <v>1449.1166666666663</v>
      </c>
      <c r="I286" s="303">
        <v>1485.7333333333331</v>
      </c>
      <c r="J286" s="303">
        <v>1546.4666666666662</v>
      </c>
      <c r="K286" s="302">
        <v>1425</v>
      </c>
      <c r="L286" s="302">
        <v>1327.65</v>
      </c>
      <c r="M286" s="302">
        <v>0.37111</v>
      </c>
      <c r="N286" s="1"/>
      <c r="O286" s="1"/>
    </row>
    <row r="287" spans="1:15" ht="12.75" customHeight="1">
      <c r="A287" s="30">
        <v>277</v>
      </c>
      <c r="B287" s="312" t="s">
        <v>436</v>
      </c>
      <c r="C287" s="302">
        <v>582.1</v>
      </c>
      <c r="D287" s="303">
        <v>583.11666666666667</v>
      </c>
      <c r="E287" s="303">
        <v>577.98333333333335</v>
      </c>
      <c r="F287" s="303">
        <v>573.86666666666667</v>
      </c>
      <c r="G287" s="303">
        <v>568.73333333333335</v>
      </c>
      <c r="H287" s="303">
        <v>587.23333333333335</v>
      </c>
      <c r="I287" s="303">
        <v>592.36666666666679</v>
      </c>
      <c r="J287" s="303">
        <v>596.48333333333335</v>
      </c>
      <c r="K287" s="302">
        <v>588.25</v>
      </c>
      <c r="L287" s="302">
        <v>579</v>
      </c>
      <c r="M287" s="302">
        <v>0.58199999999999996</v>
      </c>
      <c r="N287" s="1"/>
      <c r="O287" s="1"/>
    </row>
    <row r="288" spans="1:15" ht="12.75" customHeight="1">
      <c r="A288" s="30">
        <v>278</v>
      </c>
      <c r="B288" s="312" t="s">
        <v>142</v>
      </c>
      <c r="C288" s="302">
        <v>75.849999999999994</v>
      </c>
      <c r="D288" s="303">
        <v>75.849999999999994</v>
      </c>
      <c r="E288" s="303">
        <v>75.099999999999994</v>
      </c>
      <c r="F288" s="303">
        <v>74.349999999999994</v>
      </c>
      <c r="G288" s="303">
        <v>73.599999999999994</v>
      </c>
      <c r="H288" s="303">
        <v>76.599999999999994</v>
      </c>
      <c r="I288" s="303">
        <v>77.349999999999994</v>
      </c>
      <c r="J288" s="303">
        <v>78.099999999999994</v>
      </c>
      <c r="K288" s="302">
        <v>76.599999999999994</v>
      </c>
      <c r="L288" s="302">
        <v>75.099999999999994</v>
      </c>
      <c r="M288" s="302">
        <v>35.298850000000002</v>
      </c>
      <c r="N288" s="1"/>
      <c r="O288" s="1"/>
    </row>
    <row r="289" spans="1:15" ht="12.75" customHeight="1">
      <c r="A289" s="30">
        <v>279</v>
      </c>
      <c r="B289" s="312" t="s">
        <v>143</v>
      </c>
      <c r="C289" s="302">
        <v>2134.5500000000002</v>
      </c>
      <c r="D289" s="303">
        <v>2119.5166666666669</v>
      </c>
      <c r="E289" s="303">
        <v>2090.0333333333338</v>
      </c>
      <c r="F289" s="303">
        <v>2045.5166666666669</v>
      </c>
      <c r="G289" s="303">
        <v>2016.0333333333338</v>
      </c>
      <c r="H289" s="303">
        <v>2164.0333333333338</v>
      </c>
      <c r="I289" s="303">
        <v>2193.5166666666664</v>
      </c>
      <c r="J289" s="303">
        <v>2238.0333333333338</v>
      </c>
      <c r="K289" s="302">
        <v>2149</v>
      </c>
      <c r="L289" s="302">
        <v>2075</v>
      </c>
      <c r="M289" s="302">
        <v>3.3465400000000001</v>
      </c>
      <c r="N289" s="1"/>
      <c r="O289" s="1"/>
    </row>
    <row r="290" spans="1:15" ht="12.75" customHeight="1">
      <c r="A290" s="30">
        <v>280</v>
      </c>
      <c r="B290" s="312" t="s">
        <v>438</v>
      </c>
      <c r="C290" s="302">
        <v>266.3</v>
      </c>
      <c r="D290" s="303">
        <v>268</v>
      </c>
      <c r="E290" s="303">
        <v>261.3</v>
      </c>
      <c r="F290" s="303">
        <v>256.3</v>
      </c>
      <c r="G290" s="303">
        <v>249.60000000000002</v>
      </c>
      <c r="H290" s="303">
        <v>273</v>
      </c>
      <c r="I290" s="303">
        <v>279.70000000000005</v>
      </c>
      <c r="J290" s="303">
        <v>284.7</v>
      </c>
      <c r="K290" s="302">
        <v>274.7</v>
      </c>
      <c r="L290" s="302">
        <v>263</v>
      </c>
      <c r="M290" s="302">
        <v>1.4815199999999999</v>
      </c>
      <c r="N290" s="1"/>
      <c r="O290" s="1"/>
    </row>
    <row r="291" spans="1:15" ht="12.75" customHeight="1">
      <c r="A291" s="30">
        <v>281</v>
      </c>
      <c r="B291" s="312" t="s">
        <v>267</v>
      </c>
      <c r="C291" s="302">
        <v>560.25</v>
      </c>
      <c r="D291" s="303">
        <v>563.80000000000007</v>
      </c>
      <c r="E291" s="303">
        <v>555.15000000000009</v>
      </c>
      <c r="F291" s="303">
        <v>550.05000000000007</v>
      </c>
      <c r="G291" s="303">
        <v>541.40000000000009</v>
      </c>
      <c r="H291" s="303">
        <v>568.90000000000009</v>
      </c>
      <c r="I291" s="303">
        <v>577.54999999999995</v>
      </c>
      <c r="J291" s="303">
        <v>582.65000000000009</v>
      </c>
      <c r="K291" s="302">
        <v>572.45000000000005</v>
      </c>
      <c r="L291" s="302">
        <v>558.70000000000005</v>
      </c>
      <c r="M291" s="302">
        <v>4.6987399999999999</v>
      </c>
      <c r="N291" s="1"/>
      <c r="O291" s="1"/>
    </row>
    <row r="292" spans="1:15" ht="12.75" customHeight="1">
      <c r="A292" s="30">
        <v>282</v>
      </c>
      <c r="B292" s="312" t="s">
        <v>439</v>
      </c>
      <c r="C292" s="302">
        <v>9202.1</v>
      </c>
      <c r="D292" s="303">
        <v>9263.4166666666661</v>
      </c>
      <c r="E292" s="303">
        <v>9078.7833333333328</v>
      </c>
      <c r="F292" s="303">
        <v>8955.4666666666672</v>
      </c>
      <c r="G292" s="303">
        <v>8770.8333333333339</v>
      </c>
      <c r="H292" s="303">
        <v>9386.7333333333318</v>
      </c>
      <c r="I292" s="303">
        <v>9571.3666666666668</v>
      </c>
      <c r="J292" s="303">
        <v>9694.6833333333307</v>
      </c>
      <c r="K292" s="302">
        <v>9448.0499999999993</v>
      </c>
      <c r="L292" s="302">
        <v>9140.1</v>
      </c>
      <c r="M292" s="302">
        <v>3.3459999999999997E-2</v>
      </c>
      <c r="N292" s="1"/>
      <c r="O292" s="1"/>
    </row>
    <row r="293" spans="1:15" ht="12.75" customHeight="1">
      <c r="A293" s="30">
        <v>283</v>
      </c>
      <c r="B293" s="312" t="s">
        <v>440</v>
      </c>
      <c r="C293" s="302">
        <v>65.900000000000006</v>
      </c>
      <c r="D293" s="303">
        <v>65.750000000000014</v>
      </c>
      <c r="E293" s="303">
        <v>64.300000000000026</v>
      </c>
      <c r="F293" s="303">
        <v>62.700000000000017</v>
      </c>
      <c r="G293" s="303">
        <v>61.250000000000028</v>
      </c>
      <c r="H293" s="303">
        <v>67.350000000000023</v>
      </c>
      <c r="I293" s="303">
        <v>68.800000000000011</v>
      </c>
      <c r="J293" s="303">
        <v>70.40000000000002</v>
      </c>
      <c r="K293" s="302">
        <v>67.2</v>
      </c>
      <c r="L293" s="302">
        <v>64.150000000000006</v>
      </c>
      <c r="M293" s="302">
        <v>44.397930000000002</v>
      </c>
      <c r="N293" s="1"/>
      <c r="O293" s="1"/>
    </row>
    <row r="294" spans="1:15" ht="12.75" customHeight="1">
      <c r="A294" s="30">
        <v>284</v>
      </c>
      <c r="B294" s="312" t="s">
        <v>144</v>
      </c>
      <c r="C294" s="302">
        <v>376.2</v>
      </c>
      <c r="D294" s="303">
        <v>376.95</v>
      </c>
      <c r="E294" s="303">
        <v>372.29999999999995</v>
      </c>
      <c r="F294" s="303">
        <v>368.4</v>
      </c>
      <c r="G294" s="303">
        <v>363.74999999999994</v>
      </c>
      <c r="H294" s="303">
        <v>380.84999999999997</v>
      </c>
      <c r="I294" s="303">
        <v>385.49999999999994</v>
      </c>
      <c r="J294" s="303">
        <v>389.4</v>
      </c>
      <c r="K294" s="302">
        <v>381.6</v>
      </c>
      <c r="L294" s="302">
        <v>373.05</v>
      </c>
      <c r="M294" s="302">
        <v>12.810790000000001</v>
      </c>
      <c r="N294" s="1"/>
      <c r="O294" s="1"/>
    </row>
    <row r="295" spans="1:15" ht="12.75" customHeight="1">
      <c r="A295" s="30">
        <v>285</v>
      </c>
      <c r="B295" s="312" t="s">
        <v>441</v>
      </c>
      <c r="C295" s="302">
        <v>3066.65</v>
      </c>
      <c r="D295" s="303">
        <v>3059.2333333333336</v>
      </c>
      <c r="E295" s="303">
        <v>2977.4666666666672</v>
      </c>
      <c r="F295" s="303">
        <v>2888.2833333333338</v>
      </c>
      <c r="G295" s="303">
        <v>2806.5166666666673</v>
      </c>
      <c r="H295" s="303">
        <v>3148.416666666667</v>
      </c>
      <c r="I295" s="303">
        <v>3230.1833333333334</v>
      </c>
      <c r="J295" s="303">
        <v>3319.3666666666668</v>
      </c>
      <c r="K295" s="302">
        <v>3141</v>
      </c>
      <c r="L295" s="302">
        <v>2970.05</v>
      </c>
      <c r="M295" s="302">
        <v>1.16743</v>
      </c>
      <c r="N295" s="1"/>
      <c r="O295" s="1"/>
    </row>
    <row r="296" spans="1:15" ht="12.75" customHeight="1">
      <c r="A296" s="30">
        <v>286</v>
      </c>
      <c r="B296" s="312" t="s">
        <v>837</v>
      </c>
      <c r="C296" s="302">
        <v>1000.2</v>
      </c>
      <c r="D296" s="303">
        <v>994.58333333333337</v>
      </c>
      <c r="E296" s="303">
        <v>974.16666666666674</v>
      </c>
      <c r="F296" s="303">
        <v>948.13333333333333</v>
      </c>
      <c r="G296" s="303">
        <v>927.7166666666667</v>
      </c>
      <c r="H296" s="303">
        <v>1020.6166666666668</v>
      </c>
      <c r="I296" s="303">
        <v>1041.0333333333335</v>
      </c>
      <c r="J296" s="303">
        <v>1067.0666666666668</v>
      </c>
      <c r="K296" s="302">
        <v>1015</v>
      </c>
      <c r="L296" s="302">
        <v>968.55</v>
      </c>
      <c r="M296" s="302">
        <v>6.6859500000000001</v>
      </c>
      <c r="N296" s="1"/>
      <c r="O296" s="1"/>
    </row>
    <row r="297" spans="1:15" ht="12.75" customHeight="1">
      <c r="A297" s="30">
        <v>287</v>
      </c>
      <c r="B297" s="312" t="s">
        <v>145</v>
      </c>
      <c r="C297" s="302">
        <v>1648</v>
      </c>
      <c r="D297" s="303">
        <v>1649.1499999999999</v>
      </c>
      <c r="E297" s="303">
        <v>1637.2999999999997</v>
      </c>
      <c r="F297" s="303">
        <v>1626.6</v>
      </c>
      <c r="G297" s="303">
        <v>1614.7499999999998</v>
      </c>
      <c r="H297" s="303">
        <v>1659.8499999999997</v>
      </c>
      <c r="I297" s="303">
        <v>1671.6999999999996</v>
      </c>
      <c r="J297" s="303">
        <v>1682.3999999999996</v>
      </c>
      <c r="K297" s="302">
        <v>1661</v>
      </c>
      <c r="L297" s="302">
        <v>1638.45</v>
      </c>
      <c r="M297" s="302">
        <v>14.254659999999999</v>
      </c>
      <c r="N297" s="1"/>
      <c r="O297" s="1"/>
    </row>
    <row r="298" spans="1:15" ht="12.75" customHeight="1">
      <c r="A298" s="30">
        <v>288</v>
      </c>
      <c r="B298" s="312" t="s">
        <v>146</v>
      </c>
      <c r="C298" s="302">
        <v>4203.3</v>
      </c>
      <c r="D298" s="303">
        <v>4226.9333333333334</v>
      </c>
      <c r="E298" s="303">
        <v>4156.3666666666668</v>
      </c>
      <c r="F298" s="303">
        <v>4109.4333333333334</v>
      </c>
      <c r="G298" s="303">
        <v>4038.8666666666668</v>
      </c>
      <c r="H298" s="303">
        <v>4273.8666666666668</v>
      </c>
      <c r="I298" s="303">
        <v>4344.4333333333343</v>
      </c>
      <c r="J298" s="303">
        <v>4391.3666666666668</v>
      </c>
      <c r="K298" s="302">
        <v>4297.5</v>
      </c>
      <c r="L298" s="302">
        <v>4180</v>
      </c>
      <c r="M298" s="302">
        <v>5.4029800000000003</v>
      </c>
      <c r="N298" s="1"/>
      <c r="O298" s="1"/>
    </row>
    <row r="299" spans="1:15" ht="12.75" customHeight="1">
      <c r="A299" s="30">
        <v>289</v>
      </c>
      <c r="B299" s="312" t="s">
        <v>147</v>
      </c>
      <c r="C299" s="302">
        <v>3489.2</v>
      </c>
      <c r="D299" s="303">
        <v>3495.25</v>
      </c>
      <c r="E299" s="303">
        <v>3445.5</v>
      </c>
      <c r="F299" s="303">
        <v>3401.8</v>
      </c>
      <c r="G299" s="303">
        <v>3352.05</v>
      </c>
      <c r="H299" s="303">
        <v>3538.95</v>
      </c>
      <c r="I299" s="303">
        <v>3588.7</v>
      </c>
      <c r="J299" s="303">
        <v>3632.3999999999996</v>
      </c>
      <c r="K299" s="302">
        <v>3545</v>
      </c>
      <c r="L299" s="302">
        <v>3451.55</v>
      </c>
      <c r="M299" s="302">
        <v>2.8049300000000001</v>
      </c>
      <c r="N299" s="1"/>
      <c r="O299" s="1"/>
    </row>
    <row r="300" spans="1:15" ht="12.75" customHeight="1">
      <c r="A300" s="30">
        <v>290</v>
      </c>
      <c r="B300" s="312" t="s">
        <v>148</v>
      </c>
      <c r="C300" s="302">
        <v>607.95000000000005</v>
      </c>
      <c r="D300" s="303">
        <v>612.08333333333337</v>
      </c>
      <c r="E300" s="303">
        <v>600.11666666666679</v>
      </c>
      <c r="F300" s="303">
        <v>592.28333333333342</v>
      </c>
      <c r="G300" s="303">
        <v>580.31666666666683</v>
      </c>
      <c r="H300" s="303">
        <v>619.91666666666674</v>
      </c>
      <c r="I300" s="303">
        <v>631.88333333333321</v>
      </c>
      <c r="J300" s="303">
        <v>639.7166666666667</v>
      </c>
      <c r="K300" s="302">
        <v>624.04999999999995</v>
      </c>
      <c r="L300" s="302">
        <v>604.25</v>
      </c>
      <c r="M300" s="302">
        <v>16.866620000000001</v>
      </c>
      <c r="N300" s="1"/>
      <c r="O300" s="1"/>
    </row>
    <row r="301" spans="1:15" ht="12.75" customHeight="1">
      <c r="A301" s="30">
        <v>291</v>
      </c>
      <c r="B301" s="312" t="s">
        <v>442</v>
      </c>
      <c r="C301" s="302">
        <v>2021.45</v>
      </c>
      <c r="D301" s="303">
        <v>2021.5</v>
      </c>
      <c r="E301" s="303">
        <v>2003</v>
      </c>
      <c r="F301" s="303">
        <v>1984.55</v>
      </c>
      <c r="G301" s="303">
        <v>1966.05</v>
      </c>
      <c r="H301" s="303">
        <v>2039.95</v>
      </c>
      <c r="I301" s="303">
        <v>2058.4499999999998</v>
      </c>
      <c r="J301" s="303">
        <v>2076.9</v>
      </c>
      <c r="K301" s="302">
        <v>2040</v>
      </c>
      <c r="L301" s="302">
        <v>2003.05</v>
      </c>
      <c r="M301" s="302">
        <v>0.61436000000000002</v>
      </c>
      <c r="N301" s="1"/>
      <c r="O301" s="1"/>
    </row>
    <row r="302" spans="1:15" ht="12.75" customHeight="1">
      <c r="A302" s="30">
        <v>292</v>
      </c>
      <c r="B302" s="312" t="s">
        <v>838</v>
      </c>
      <c r="C302" s="302">
        <v>365.65</v>
      </c>
      <c r="D302" s="303">
        <v>366.5333333333333</v>
      </c>
      <c r="E302" s="303">
        <v>360.46666666666658</v>
      </c>
      <c r="F302" s="303">
        <v>355.2833333333333</v>
      </c>
      <c r="G302" s="303">
        <v>349.21666666666658</v>
      </c>
      <c r="H302" s="303">
        <v>371.71666666666658</v>
      </c>
      <c r="I302" s="303">
        <v>377.7833333333333</v>
      </c>
      <c r="J302" s="303">
        <v>382.96666666666658</v>
      </c>
      <c r="K302" s="302">
        <v>372.6</v>
      </c>
      <c r="L302" s="302">
        <v>361.35</v>
      </c>
      <c r="M302" s="302">
        <v>4.5657300000000003</v>
      </c>
      <c r="N302" s="1"/>
      <c r="O302" s="1"/>
    </row>
    <row r="303" spans="1:15" ht="12.75" customHeight="1">
      <c r="A303" s="30">
        <v>293</v>
      </c>
      <c r="B303" s="312" t="s">
        <v>149</v>
      </c>
      <c r="C303" s="302">
        <v>1047.3499999999999</v>
      </c>
      <c r="D303" s="303">
        <v>1039.8</v>
      </c>
      <c r="E303" s="303">
        <v>1022.3499999999999</v>
      </c>
      <c r="F303" s="303">
        <v>997.34999999999991</v>
      </c>
      <c r="G303" s="303">
        <v>979.89999999999986</v>
      </c>
      <c r="H303" s="303">
        <v>1064.8</v>
      </c>
      <c r="I303" s="303">
        <v>1082.2500000000002</v>
      </c>
      <c r="J303" s="303">
        <v>1107.25</v>
      </c>
      <c r="K303" s="302">
        <v>1057.25</v>
      </c>
      <c r="L303" s="302">
        <v>1014.8</v>
      </c>
      <c r="M303" s="302">
        <v>78.897450000000006</v>
      </c>
      <c r="N303" s="1"/>
      <c r="O303" s="1"/>
    </row>
    <row r="304" spans="1:15" ht="12.75" customHeight="1">
      <c r="A304" s="30">
        <v>294</v>
      </c>
      <c r="B304" s="312" t="s">
        <v>150</v>
      </c>
      <c r="C304" s="302">
        <v>180.6</v>
      </c>
      <c r="D304" s="303">
        <v>179.98333333333332</v>
      </c>
      <c r="E304" s="303">
        <v>178.51666666666665</v>
      </c>
      <c r="F304" s="303">
        <v>176.43333333333334</v>
      </c>
      <c r="G304" s="303">
        <v>174.96666666666667</v>
      </c>
      <c r="H304" s="303">
        <v>182.06666666666663</v>
      </c>
      <c r="I304" s="303">
        <v>183.53333333333327</v>
      </c>
      <c r="J304" s="303">
        <v>185.61666666666662</v>
      </c>
      <c r="K304" s="302">
        <v>181.45</v>
      </c>
      <c r="L304" s="302">
        <v>177.9</v>
      </c>
      <c r="M304" s="302">
        <v>12.69327</v>
      </c>
      <c r="N304" s="1"/>
      <c r="O304" s="1"/>
    </row>
    <row r="305" spans="1:15" ht="12.75" customHeight="1">
      <c r="A305" s="30">
        <v>295</v>
      </c>
      <c r="B305" s="312" t="s">
        <v>316</v>
      </c>
      <c r="C305" s="302">
        <v>17.649999999999999</v>
      </c>
      <c r="D305" s="303">
        <v>17.666666666666668</v>
      </c>
      <c r="E305" s="303">
        <v>17.483333333333334</v>
      </c>
      <c r="F305" s="303">
        <v>17.316666666666666</v>
      </c>
      <c r="G305" s="303">
        <v>17.133333333333333</v>
      </c>
      <c r="H305" s="303">
        <v>17.833333333333336</v>
      </c>
      <c r="I305" s="303">
        <v>18.016666666666666</v>
      </c>
      <c r="J305" s="303">
        <v>18.183333333333337</v>
      </c>
      <c r="K305" s="302">
        <v>17.850000000000001</v>
      </c>
      <c r="L305" s="302">
        <v>17.5</v>
      </c>
      <c r="M305" s="302">
        <v>20.292390000000001</v>
      </c>
      <c r="N305" s="1"/>
      <c r="O305" s="1"/>
    </row>
    <row r="306" spans="1:15" ht="12.75" customHeight="1">
      <c r="A306" s="30">
        <v>296</v>
      </c>
      <c r="B306" s="312" t="s">
        <v>445</v>
      </c>
      <c r="C306" s="302">
        <v>191.7</v>
      </c>
      <c r="D306" s="303">
        <v>193.18333333333331</v>
      </c>
      <c r="E306" s="303">
        <v>189.36666666666662</v>
      </c>
      <c r="F306" s="303">
        <v>187.0333333333333</v>
      </c>
      <c r="G306" s="303">
        <v>183.21666666666661</v>
      </c>
      <c r="H306" s="303">
        <v>195.51666666666662</v>
      </c>
      <c r="I306" s="303">
        <v>199.33333333333329</v>
      </c>
      <c r="J306" s="303">
        <v>201.66666666666663</v>
      </c>
      <c r="K306" s="302">
        <v>197</v>
      </c>
      <c r="L306" s="302">
        <v>190.85</v>
      </c>
      <c r="M306" s="302">
        <v>2.8450000000000002</v>
      </c>
      <c r="N306" s="1"/>
      <c r="O306" s="1"/>
    </row>
    <row r="307" spans="1:15" ht="12.75" customHeight="1">
      <c r="A307" s="30">
        <v>297</v>
      </c>
      <c r="B307" s="312" t="s">
        <v>447</v>
      </c>
      <c r="C307" s="302">
        <v>476.35</v>
      </c>
      <c r="D307" s="303">
        <v>470.05</v>
      </c>
      <c r="E307" s="303">
        <v>461.3</v>
      </c>
      <c r="F307" s="303">
        <v>446.25</v>
      </c>
      <c r="G307" s="303">
        <v>437.5</v>
      </c>
      <c r="H307" s="303">
        <v>485.1</v>
      </c>
      <c r="I307" s="303">
        <v>493.85</v>
      </c>
      <c r="J307" s="303">
        <v>508.90000000000003</v>
      </c>
      <c r="K307" s="302">
        <v>478.8</v>
      </c>
      <c r="L307" s="302">
        <v>455</v>
      </c>
      <c r="M307" s="302">
        <v>0.53452999999999995</v>
      </c>
      <c r="N307" s="1"/>
      <c r="O307" s="1"/>
    </row>
    <row r="308" spans="1:15" ht="12.75" customHeight="1">
      <c r="A308" s="30">
        <v>298</v>
      </c>
      <c r="B308" s="312" t="s">
        <v>151</v>
      </c>
      <c r="C308" s="302">
        <v>93.55</v>
      </c>
      <c r="D308" s="303">
        <v>94.366666666666674</v>
      </c>
      <c r="E308" s="303">
        <v>92.183333333333351</v>
      </c>
      <c r="F308" s="303">
        <v>90.816666666666677</v>
      </c>
      <c r="G308" s="303">
        <v>88.633333333333354</v>
      </c>
      <c r="H308" s="303">
        <v>95.733333333333348</v>
      </c>
      <c r="I308" s="303">
        <v>97.916666666666686</v>
      </c>
      <c r="J308" s="303">
        <v>99.283333333333346</v>
      </c>
      <c r="K308" s="302">
        <v>96.55</v>
      </c>
      <c r="L308" s="302">
        <v>93</v>
      </c>
      <c r="M308" s="302">
        <v>57.153060000000004</v>
      </c>
      <c r="N308" s="1"/>
      <c r="O308" s="1"/>
    </row>
    <row r="309" spans="1:15" ht="12.75" customHeight="1">
      <c r="A309" s="30">
        <v>299</v>
      </c>
      <c r="B309" s="312" t="s">
        <v>152</v>
      </c>
      <c r="C309" s="302">
        <v>520.25</v>
      </c>
      <c r="D309" s="303">
        <v>525.6</v>
      </c>
      <c r="E309" s="303">
        <v>512.65000000000009</v>
      </c>
      <c r="F309" s="303">
        <v>505.05000000000007</v>
      </c>
      <c r="G309" s="303">
        <v>492.10000000000014</v>
      </c>
      <c r="H309" s="303">
        <v>533.20000000000005</v>
      </c>
      <c r="I309" s="303">
        <v>546.15000000000009</v>
      </c>
      <c r="J309" s="303">
        <v>553.75</v>
      </c>
      <c r="K309" s="302">
        <v>538.54999999999995</v>
      </c>
      <c r="L309" s="302">
        <v>518</v>
      </c>
      <c r="M309" s="302">
        <v>16.231580000000001</v>
      </c>
      <c r="N309" s="1"/>
      <c r="O309" s="1"/>
    </row>
    <row r="310" spans="1:15" ht="12.75" customHeight="1">
      <c r="A310" s="30">
        <v>300</v>
      </c>
      <c r="B310" s="312" t="s">
        <v>153</v>
      </c>
      <c r="C310" s="302">
        <v>7939.4</v>
      </c>
      <c r="D310" s="303">
        <v>7962.8</v>
      </c>
      <c r="E310" s="303">
        <v>7856.7000000000007</v>
      </c>
      <c r="F310" s="303">
        <v>7774.0000000000009</v>
      </c>
      <c r="G310" s="303">
        <v>7667.9000000000015</v>
      </c>
      <c r="H310" s="303">
        <v>8045.5</v>
      </c>
      <c r="I310" s="303">
        <v>8151.6</v>
      </c>
      <c r="J310" s="303">
        <v>8234.2999999999993</v>
      </c>
      <c r="K310" s="302">
        <v>8068.9</v>
      </c>
      <c r="L310" s="302">
        <v>7880.1</v>
      </c>
      <c r="M310" s="302">
        <v>5.22004</v>
      </c>
      <c r="N310" s="1"/>
      <c r="O310" s="1"/>
    </row>
    <row r="311" spans="1:15" ht="12.75" customHeight="1">
      <c r="A311" s="30">
        <v>301</v>
      </c>
      <c r="B311" s="312" t="s">
        <v>839</v>
      </c>
      <c r="C311" s="302">
        <v>2703.1</v>
      </c>
      <c r="D311" s="303">
        <v>2716.7166666666667</v>
      </c>
      <c r="E311" s="303">
        <v>2613.4333333333334</v>
      </c>
      <c r="F311" s="303">
        <v>2523.7666666666669</v>
      </c>
      <c r="G311" s="303">
        <v>2420.4833333333336</v>
      </c>
      <c r="H311" s="303">
        <v>2806.3833333333332</v>
      </c>
      <c r="I311" s="303">
        <v>2909.666666666667</v>
      </c>
      <c r="J311" s="303">
        <v>2999.333333333333</v>
      </c>
      <c r="K311" s="302">
        <v>2820</v>
      </c>
      <c r="L311" s="302">
        <v>2627.05</v>
      </c>
      <c r="M311" s="302">
        <v>1.13632</v>
      </c>
      <c r="N311" s="1"/>
      <c r="O311" s="1"/>
    </row>
    <row r="312" spans="1:15" ht="12.75" customHeight="1">
      <c r="A312" s="30">
        <v>302</v>
      </c>
      <c r="B312" s="312" t="s">
        <v>449</v>
      </c>
      <c r="C312" s="302">
        <v>369.55</v>
      </c>
      <c r="D312" s="303">
        <v>373.25</v>
      </c>
      <c r="E312" s="303">
        <v>362.5</v>
      </c>
      <c r="F312" s="303">
        <v>355.45</v>
      </c>
      <c r="G312" s="303">
        <v>344.7</v>
      </c>
      <c r="H312" s="303">
        <v>380.3</v>
      </c>
      <c r="I312" s="303">
        <v>391.05</v>
      </c>
      <c r="J312" s="303">
        <v>398.1</v>
      </c>
      <c r="K312" s="302">
        <v>384</v>
      </c>
      <c r="L312" s="302">
        <v>366.2</v>
      </c>
      <c r="M312" s="302">
        <v>4.1305500000000004</v>
      </c>
      <c r="N312" s="1"/>
      <c r="O312" s="1"/>
    </row>
    <row r="313" spans="1:15" ht="12.75" customHeight="1">
      <c r="A313" s="30">
        <v>303</v>
      </c>
      <c r="B313" s="312" t="s">
        <v>450</v>
      </c>
      <c r="C313" s="302">
        <v>283.75</v>
      </c>
      <c r="D313" s="303">
        <v>283.86666666666667</v>
      </c>
      <c r="E313" s="303">
        <v>278.38333333333333</v>
      </c>
      <c r="F313" s="303">
        <v>273.01666666666665</v>
      </c>
      <c r="G313" s="303">
        <v>267.5333333333333</v>
      </c>
      <c r="H313" s="303">
        <v>289.23333333333335</v>
      </c>
      <c r="I313" s="303">
        <v>294.7166666666667</v>
      </c>
      <c r="J313" s="303">
        <v>300.08333333333337</v>
      </c>
      <c r="K313" s="302">
        <v>289.35000000000002</v>
      </c>
      <c r="L313" s="302">
        <v>278.5</v>
      </c>
      <c r="M313" s="302">
        <v>4.9561000000000002</v>
      </c>
      <c r="N313" s="1"/>
      <c r="O313" s="1"/>
    </row>
    <row r="314" spans="1:15" ht="12.75" customHeight="1">
      <c r="A314" s="30">
        <v>304</v>
      </c>
      <c r="B314" s="312" t="s">
        <v>154</v>
      </c>
      <c r="C314" s="302">
        <v>801.5</v>
      </c>
      <c r="D314" s="303">
        <v>804.80000000000007</v>
      </c>
      <c r="E314" s="303">
        <v>788.60000000000014</v>
      </c>
      <c r="F314" s="303">
        <v>775.7</v>
      </c>
      <c r="G314" s="303">
        <v>759.50000000000011</v>
      </c>
      <c r="H314" s="303">
        <v>817.70000000000016</v>
      </c>
      <c r="I314" s="303">
        <v>833.9000000000002</v>
      </c>
      <c r="J314" s="303">
        <v>846.80000000000018</v>
      </c>
      <c r="K314" s="302">
        <v>821</v>
      </c>
      <c r="L314" s="302">
        <v>791.9</v>
      </c>
      <c r="M314" s="302">
        <v>10.25708</v>
      </c>
      <c r="N314" s="1"/>
      <c r="O314" s="1"/>
    </row>
    <row r="315" spans="1:15" ht="12.75" customHeight="1">
      <c r="A315" s="30">
        <v>305</v>
      </c>
      <c r="B315" s="312" t="s">
        <v>455</v>
      </c>
      <c r="C315" s="302">
        <v>1338.6</v>
      </c>
      <c r="D315" s="303">
        <v>1348.5166666666667</v>
      </c>
      <c r="E315" s="303">
        <v>1318.0833333333333</v>
      </c>
      <c r="F315" s="303">
        <v>1297.5666666666666</v>
      </c>
      <c r="G315" s="303">
        <v>1267.1333333333332</v>
      </c>
      <c r="H315" s="303">
        <v>1369.0333333333333</v>
      </c>
      <c r="I315" s="303">
        <v>1399.4666666666667</v>
      </c>
      <c r="J315" s="303">
        <v>1419.9833333333333</v>
      </c>
      <c r="K315" s="302">
        <v>1378.95</v>
      </c>
      <c r="L315" s="302">
        <v>1328</v>
      </c>
      <c r="M315" s="302">
        <v>3.4621</v>
      </c>
      <c r="N315" s="1"/>
      <c r="O315" s="1"/>
    </row>
    <row r="316" spans="1:15" ht="12.75" customHeight="1">
      <c r="A316" s="30">
        <v>306</v>
      </c>
      <c r="B316" s="312" t="s">
        <v>155</v>
      </c>
      <c r="C316" s="302">
        <v>1593.55</v>
      </c>
      <c r="D316" s="303">
        <v>1604.55</v>
      </c>
      <c r="E316" s="303">
        <v>1571.6</v>
      </c>
      <c r="F316" s="303">
        <v>1549.6499999999999</v>
      </c>
      <c r="G316" s="303">
        <v>1516.6999999999998</v>
      </c>
      <c r="H316" s="303">
        <v>1626.5</v>
      </c>
      <c r="I316" s="303">
        <v>1659.4500000000003</v>
      </c>
      <c r="J316" s="303">
        <v>1681.4</v>
      </c>
      <c r="K316" s="302">
        <v>1637.5</v>
      </c>
      <c r="L316" s="302">
        <v>1582.6</v>
      </c>
      <c r="M316" s="302">
        <v>2.9701399999999998</v>
      </c>
      <c r="N316" s="1"/>
      <c r="O316" s="1"/>
    </row>
    <row r="317" spans="1:15" ht="12.75" customHeight="1">
      <c r="A317" s="30">
        <v>307</v>
      </c>
      <c r="B317" s="312" t="s">
        <v>156</v>
      </c>
      <c r="C317" s="302">
        <v>807.05</v>
      </c>
      <c r="D317" s="303">
        <v>807.88333333333333</v>
      </c>
      <c r="E317" s="303">
        <v>790.76666666666665</v>
      </c>
      <c r="F317" s="303">
        <v>774.48333333333335</v>
      </c>
      <c r="G317" s="303">
        <v>757.36666666666667</v>
      </c>
      <c r="H317" s="303">
        <v>824.16666666666663</v>
      </c>
      <c r="I317" s="303">
        <v>841.28333333333319</v>
      </c>
      <c r="J317" s="303">
        <v>857.56666666666661</v>
      </c>
      <c r="K317" s="302">
        <v>825</v>
      </c>
      <c r="L317" s="302">
        <v>791.6</v>
      </c>
      <c r="M317" s="302">
        <v>11.70675</v>
      </c>
      <c r="N317" s="1"/>
      <c r="O317" s="1"/>
    </row>
    <row r="318" spans="1:15" ht="12.75" customHeight="1">
      <c r="A318" s="30">
        <v>308</v>
      </c>
      <c r="B318" s="312" t="s">
        <v>157</v>
      </c>
      <c r="C318" s="302">
        <v>764.1</v>
      </c>
      <c r="D318" s="303">
        <v>761.69999999999993</v>
      </c>
      <c r="E318" s="303">
        <v>757.39999999999986</v>
      </c>
      <c r="F318" s="303">
        <v>750.69999999999993</v>
      </c>
      <c r="G318" s="303">
        <v>746.39999999999986</v>
      </c>
      <c r="H318" s="303">
        <v>768.39999999999986</v>
      </c>
      <c r="I318" s="303">
        <v>772.69999999999982</v>
      </c>
      <c r="J318" s="303">
        <v>779.39999999999986</v>
      </c>
      <c r="K318" s="302">
        <v>766</v>
      </c>
      <c r="L318" s="302">
        <v>755</v>
      </c>
      <c r="M318" s="302">
        <v>1.57351</v>
      </c>
      <c r="N318" s="1"/>
      <c r="O318" s="1"/>
    </row>
    <row r="319" spans="1:15" ht="12.75" customHeight="1">
      <c r="A319" s="30">
        <v>309</v>
      </c>
      <c r="B319" s="312" t="s">
        <v>446</v>
      </c>
      <c r="C319" s="302">
        <v>224.3</v>
      </c>
      <c r="D319" s="303">
        <v>223.85</v>
      </c>
      <c r="E319" s="303">
        <v>220.85</v>
      </c>
      <c r="F319" s="303">
        <v>217.4</v>
      </c>
      <c r="G319" s="303">
        <v>214.4</v>
      </c>
      <c r="H319" s="303">
        <v>227.29999999999998</v>
      </c>
      <c r="I319" s="303">
        <v>230.29999999999998</v>
      </c>
      <c r="J319" s="303">
        <v>233.74999999999997</v>
      </c>
      <c r="K319" s="302">
        <v>226.85</v>
      </c>
      <c r="L319" s="302">
        <v>220.4</v>
      </c>
      <c r="M319" s="302">
        <v>3.6779000000000002</v>
      </c>
      <c r="N319" s="1"/>
      <c r="O319" s="1"/>
    </row>
    <row r="320" spans="1:15" ht="12.75" customHeight="1">
      <c r="A320" s="30">
        <v>310</v>
      </c>
      <c r="B320" s="312" t="s">
        <v>453</v>
      </c>
      <c r="C320" s="302">
        <v>176.6</v>
      </c>
      <c r="D320" s="303">
        <v>176.7833333333333</v>
      </c>
      <c r="E320" s="303">
        <v>174.26666666666659</v>
      </c>
      <c r="F320" s="303">
        <v>171.93333333333328</v>
      </c>
      <c r="G320" s="303">
        <v>169.41666666666657</v>
      </c>
      <c r="H320" s="303">
        <v>179.11666666666662</v>
      </c>
      <c r="I320" s="303">
        <v>181.63333333333333</v>
      </c>
      <c r="J320" s="303">
        <v>183.96666666666664</v>
      </c>
      <c r="K320" s="302">
        <v>179.3</v>
      </c>
      <c r="L320" s="302">
        <v>174.45</v>
      </c>
      <c r="M320" s="302">
        <v>2.0802399999999999</v>
      </c>
      <c r="N320" s="1"/>
      <c r="O320" s="1"/>
    </row>
    <row r="321" spans="1:15" ht="12.75" customHeight="1">
      <c r="A321" s="30">
        <v>311</v>
      </c>
      <c r="B321" s="312" t="s">
        <v>451</v>
      </c>
      <c r="C321" s="302">
        <v>210.55</v>
      </c>
      <c r="D321" s="303">
        <v>210.76666666666665</v>
      </c>
      <c r="E321" s="303">
        <v>206.83333333333331</v>
      </c>
      <c r="F321" s="303">
        <v>203.11666666666667</v>
      </c>
      <c r="G321" s="303">
        <v>199.18333333333334</v>
      </c>
      <c r="H321" s="303">
        <v>214.48333333333329</v>
      </c>
      <c r="I321" s="303">
        <v>218.41666666666663</v>
      </c>
      <c r="J321" s="303">
        <v>222.13333333333327</v>
      </c>
      <c r="K321" s="302">
        <v>214.7</v>
      </c>
      <c r="L321" s="302">
        <v>207.05</v>
      </c>
      <c r="M321" s="302">
        <v>7.52691</v>
      </c>
      <c r="N321" s="1"/>
      <c r="O321" s="1"/>
    </row>
    <row r="322" spans="1:15" ht="12.75" customHeight="1">
      <c r="A322" s="30">
        <v>312</v>
      </c>
      <c r="B322" s="312" t="s">
        <v>452</v>
      </c>
      <c r="C322" s="302">
        <v>911</v>
      </c>
      <c r="D322" s="303">
        <v>912.56666666666661</v>
      </c>
      <c r="E322" s="303">
        <v>894.88333333333321</v>
      </c>
      <c r="F322" s="303">
        <v>878.76666666666665</v>
      </c>
      <c r="G322" s="303">
        <v>861.08333333333326</v>
      </c>
      <c r="H322" s="303">
        <v>928.68333333333317</v>
      </c>
      <c r="I322" s="303">
        <v>946.36666666666656</v>
      </c>
      <c r="J322" s="303">
        <v>962.48333333333312</v>
      </c>
      <c r="K322" s="302">
        <v>930.25</v>
      </c>
      <c r="L322" s="302">
        <v>896.45</v>
      </c>
      <c r="M322" s="302">
        <v>2.9247399999999999</v>
      </c>
      <c r="N322" s="1"/>
      <c r="O322" s="1"/>
    </row>
    <row r="323" spans="1:15" ht="12.75" customHeight="1">
      <c r="A323" s="30">
        <v>313</v>
      </c>
      <c r="B323" s="312" t="s">
        <v>158</v>
      </c>
      <c r="C323" s="302">
        <v>3003.55</v>
      </c>
      <c r="D323" s="303">
        <v>3018.8666666666668</v>
      </c>
      <c r="E323" s="303">
        <v>2971.7333333333336</v>
      </c>
      <c r="F323" s="303">
        <v>2939.916666666667</v>
      </c>
      <c r="G323" s="303">
        <v>2892.7833333333338</v>
      </c>
      <c r="H323" s="303">
        <v>3050.6833333333334</v>
      </c>
      <c r="I323" s="303">
        <v>3097.8166666666666</v>
      </c>
      <c r="J323" s="303">
        <v>3129.6333333333332</v>
      </c>
      <c r="K323" s="302">
        <v>3066</v>
      </c>
      <c r="L323" s="302">
        <v>2987.05</v>
      </c>
      <c r="M323" s="302">
        <v>5.1177000000000001</v>
      </c>
      <c r="N323" s="1"/>
      <c r="O323" s="1"/>
    </row>
    <row r="324" spans="1:15" ht="12.75" customHeight="1">
      <c r="A324" s="30">
        <v>314</v>
      </c>
      <c r="B324" s="312" t="s">
        <v>443</v>
      </c>
      <c r="C324" s="302">
        <v>41.25</v>
      </c>
      <c r="D324" s="303">
        <v>41.333333333333336</v>
      </c>
      <c r="E324" s="303">
        <v>40.666666666666671</v>
      </c>
      <c r="F324" s="303">
        <v>40.083333333333336</v>
      </c>
      <c r="G324" s="303">
        <v>39.416666666666671</v>
      </c>
      <c r="H324" s="303">
        <v>41.916666666666671</v>
      </c>
      <c r="I324" s="303">
        <v>42.583333333333343</v>
      </c>
      <c r="J324" s="303">
        <v>43.166666666666671</v>
      </c>
      <c r="K324" s="302">
        <v>42</v>
      </c>
      <c r="L324" s="302">
        <v>40.75</v>
      </c>
      <c r="M324" s="302">
        <v>10.584580000000001</v>
      </c>
      <c r="N324" s="1"/>
      <c r="O324" s="1"/>
    </row>
    <row r="325" spans="1:15" ht="12.75" customHeight="1">
      <c r="A325" s="30">
        <v>315</v>
      </c>
      <c r="B325" s="312" t="s">
        <v>444</v>
      </c>
      <c r="C325" s="302">
        <v>161.69999999999999</v>
      </c>
      <c r="D325" s="303">
        <v>162.16666666666666</v>
      </c>
      <c r="E325" s="303">
        <v>160.18333333333331</v>
      </c>
      <c r="F325" s="303">
        <v>158.66666666666666</v>
      </c>
      <c r="G325" s="303">
        <v>156.68333333333331</v>
      </c>
      <c r="H325" s="303">
        <v>163.68333333333331</v>
      </c>
      <c r="I325" s="303">
        <v>165.66666666666666</v>
      </c>
      <c r="J325" s="303">
        <v>167.18333333333331</v>
      </c>
      <c r="K325" s="302">
        <v>164.15</v>
      </c>
      <c r="L325" s="302">
        <v>160.65</v>
      </c>
      <c r="M325" s="302">
        <v>1.97437</v>
      </c>
      <c r="N325" s="1"/>
      <c r="O325" s="1"/>
    </row>
    <row r="326" spans="1:15" ht="12.75" customHeight="1">
      <c r="A326" s="30">
        <v>316</v>
      </c>
      <c r="B326" s="312" t="s">
        <v>454</v>
      </c>
      <c r="C326" s="302">
        <v>803.25</v>
      </c>
      <c r="D326" s="303">
        <v>801.5333333333333</v>
      </c>
      <c r="E326" s="303">
        <v>794.61666666666656</v>
      </c>
      <c r="F326" s="303">
        <v>785.98333333333323</v>
      </c>
      <c r="G326" s="303">
        <v>779.06666666666649</v>
      </c>
      <c r="H326" s="303">
        <v>810.16666666666663</v>
      </c>
      <c r="I326" s="303">
        <v>817.08333333333337</v>
      </c>
      <c r="J326" s="303">
        <v>825.7166666666667</v>
      </c>
      <c r="K326" s="302">
        <v>808.45</v>
      </c>
      <c r="L326" s="302">
        <v>792.9</v>
      </c>
      <c r="M326" s="302">
        <v>0.33833000000000002</v>
      </c>
      <c r="N326" s="1"/>
      <c r="O326" s="1"/>
    </row>
    <row r="327" spans="1:15" ht="12.75" customHeight="1">
      <c r="A327" s="30">
        <v>317</v>
      </c>
      <c r="B327" s="312" t="s">
        <v>160</v>
      </c>
      <c r="C327" s="302">
        <v>2529.4499999999998</v>
      </c>
      <c r="D327" s="303">
        <v>2555.1666666666665</v>
      </c>
      <c r="E327" s="303">
        <v>2494.333333333333</v>
      </c>
      <c r="F327" s="303">
        <v>2459.2166666666667</v>
      </c>
      <c r="G327" s="303">
        <v>2398.3833333333332</v>
      </c>
      <c r="H327" s="303">
        <v>2590.2833333333328</v>
      </c>
      <c r="I327" s="303">
        <v>2651.1166666666659</v>
      </c>
      <c r="J327" s="303">
        <v>2686.2333333333327</v>
      </c>
      <c r="K327" s="302">
        <v>2616</v>
      </c>
      <c r="L327" s="302">
        <v>2520.0500000000002</v>
      </c>
      <c r="M327" s="302">
        <v>3.2162799999999998</v>
      </c>
      <c r="N327" s="1"/>
      <c r="O327" s="1"/>
    </row>
    <row r="328" spans="1:15" ht="12.75" customHeight="1">
      <c r="A328" s="30">
        <v>318</v>
      </c>
      <c r="B328" s="312" t="s">
        <v>161</v>
      </c>
      <c r="C328" s="302">
        <v>76331.5</v>
      </c>
      <c r="D328" s="303">
        <v>76633.833333333328</v>
      </c>
      <c r="E328" s="303">
        <v>75697.666666666657</v>
      </c>
      <c r="F328" s="303">
        <v>75063.833333333328</v>
      </c>
      <c r="G328" s="303">
        <v>74127.666666666657</v>
      </c>
      <c r="H328" s="303">
        <v>77267.666666666657</v>
      </c>
      <c r="I328" s="303">
        <v>78203.833333333314</v>
      </c>
      <c r="J328" s="303">
        <v>78837.666666666657</v>
      </c>
      <c r="K328" s="302">
        <v>77570</v>
      </c>
      <c r="L328" s="302">
        <v>76000</v>
      </c>
      <c r="M328" s="302">
        <v>7.3219999999999993E-2</v>
      </c>
      <c r="N328" s="1"/>
      <c r="O328" s="1"/>
    </row>
    <row r="329" spans="1:15" ht="12.75" customHeight="1">
      <c r="A329" s="30">
        <v>319</v>
      </c>
      <c r="B329" s="312" t="s">
        <v>448</v>
      </c>
      <c r="C329" s="302">
        <v>82.95</v>
      </c>
      <c r="D329" s="303">
        <v>82.833333333333329</v>
      </c>
      <c r="E329" s="303">
        <v>80.86666666666666</v>
      </c>
      <c r="F329" s="303">
        <v>78.783333333333331</v>
      </c>
      <c r="G329" s="303">
        <v>76.816666666666663</v>
      </c>
      <c r="H329" s="303">
        <v>84.916666666666657</v>
      </c>
      <c r="I329" s="303">
        <v>86.883333333333326</v>
      </c>
      <c r="J329" s="303">
        <v>88.966666666666654</v>
      </c>
      <c r="K329" s="302">
        <v>84.8</v>
      </c>
      <c r="L329" s="302">
        <v>80.75</v>
      </c>
      <c r="M329" s="302">
        <v>75.112139999999997</v>
      </c>
      <c r="N329" s="1"/>
      <c r="O329" s="1"/>
    </row>
    <row r="330" spans="1:15" ht="12.75" customHeight="1">
      <c r="A330" s="30">
        <v>320</v>
      </c>
      <c r="B330" s="312" t="s">
        <v>162</v>
      </c>
      <c r="C330" s="302">
        <v>1111.95</v>
      </c>
      <c r="D330" s="303">
        <v>1122.8333333333333</v>
      </c>
      <c r="E330" s="303">
        <v>1094.6666666666665</v>
      </c>
      <c r="F330" s="303">
        <v>1077.3833333333332</v>
      </c>
      <c r="G330" s="303">
        <v>1049.2166666666665</v>
      </c>
      <c r="H330" s="303">
        <v>1140.1166666666666</v>
      </c>
      <c r="I330" s="303">
        <v>1168.2833333333331</v>
      </c>
      <c r="J330" s="303">
        <v>1185.5666666666666</v>
      </c>
      <c r="K330" s="302">
        <v>1151</v>
      </c>
      <c r="L330" s="302">
        <v>1105.55</v>
      </c>
      <c r="M330" s="302">
        <v>4.9961399999999996</v>
      </c>
      <c r="N330" s="1"/>
      <c r="O330" s="1"/>
    </row>
    <row r="331" spans="1:15" ht="12.75" customHeight="1">
      <c r="A331" s="30">
        <v>321</v>
      </c>
      <c r="B331" s="312" t="s">
        <v>163</v>
      </c>
      <c r="C331" s="302">
        <v>282.75</v>
      </c>
      <c r="D331" s="303">
        <v>284.11666666666667</v>
      </c>
      <c r="E331" s="303">
        <v>280.03333333333336</v>
      </c>
      <c r="F331" s="303">
        <v>277.31666666666666</v>
      </c>
      <c r="G331" s="303">
        <v>273.23333333333335</v>
      </c>
      <c r="H331" s="303">
        <v>286.83333333333337</v>
      </c>
      <c r="I331" s="303">
        <v>290.91666666666663</v>
      </c>
      <c r="J331" s="303">
        <v>293.63333333333338</v>
      </c>
      <c r="K331" s="302">
        <v>288.2</v>
      </c>
      <c r="L331" s="302">
        <v>281.39999999999998</v>
      </c>
      <c r="M331" s="302">
        <v>2.3128299999999999</v>
      </c>
      <c r="N331" s="1"/>
      <c r="O331" s="1"/>
    </row>
    <row r="332" spans="1:15" ht="12.75" customHeight="1">
      <c r="A332" s="30">
        <v>322</v>
      </c>
      <c r="B332" s="312" t="s">
        <v>268</v>
      </c>
      <c r="C332" s="302">
        <v>710.8</v>
      </c>
      <c r="D332" s="303">
        <v>708.93333333333339</v>
      </c>
      <c r="E332" s="303">
        <v>688.36666666666679</v>
      </c>
      <c r="F332" s="303">
        <v>665.93333333333339</v>
      </c>
      <c r="G332" s="303">
        <v>645.36666666666679</v>
      </c>
      <c r="H332" s="303">
        <v>731.36666666666679</v>
      </c>
      <c r="I332" s="303">
        <v>751.93333333333339</v>
      </c>
      <c r="J332" s="303">
        <v>774.36666666666679</v>
      </c>
      <c r="K332" s="302">
        <v>729.5</v>
      </c>
      <c r="L332" s="302">
        <v>686.5</v>
      </c>
      <c r="M332" s="302">
        <v>10.15212</v>
      </c>
      <c r="N332" s="1"/>
      <c r="O332" s="1"/>
    </row>
    <row r="333" spans="1:15" ht="12.75" customHeight="1">
      <c r="A333" s="30">
        <v>323</v>
      </c>
      <c r="B333" s="312" t="s">
        <v>164</v>
      </c>
      <c r="C333" s="302">
        <v>92.35</v>
      </c>
      <c r="D333" s="303">
        <v>93.116666666666674</v>
      </c>
      <c r="E333" s="303">
        <v>90.883333333333354</v>
      </c>
      <c r="F333" s="303">
        <v>89.416666666666686</v>
      </c>
      <c r="G333" s="303">
        <v>87.183333333333366</v>
      </c>
      <c r="H333" s="303">
        <v>94.583333333333343</v>
      </c>
      <c r="I333" s="303">
        <v>96.816666666666663</v>
      </c>
      <c r="J333" s="303">
        <v>98.283333333333331</v>
      </c>
      <c r="K333" s="302">
        <v>95.35</v>
      </c>
      <c r="L333" s="302">
        <v>91.65</v>
      </c>
      <c r="M333" s="302">
        <v>195.45841999999999</v>
      </c>
      <c r="N333" s="1"/>
      <c r="O333" s="1"/>
    </row>
    <row r="334" spans="1:15" ht="12.75" customHeight="1">
      <c r="A334" s="30">
        <v>324</v>
      </c>
      <c r="B334" s="312" t="s">
        <v>165</v>
      </c>
      <c r="C334" s="302">
        <v>4080.3</v>
      </c>
      <c r="D334" s="303">
        <v>4111.8</v>
      </c>
      <c r="E334" s="303">
        <v>3998.6000000000004</v>
      </c>
      <c r="F334" s="303">
        <v>3916.9</v>
      </c>
      <c r="G334" s="303">
        <v>3803.7000000000003</v>
      </c>
      <c r="H334" s="303">
        <v>4193.5</v>
      </c>
      <c r="I334" s="303">
        <v>4306.6999999999989</v>
      </c>
      <c r="J334" s="303">
        <v>4388.4000000000005</v>
      </c>
      <c r="K334" s="302">
        <v>4225</v>
      </c>
      <c r="L334" s="302">
        <v>4030.1</v>
      </c>
      <c r="M334" s="302">
        <v>7.8143000000000002</v>
      </c>
      <c r="N334" s="1"/>
      <c r="O334" s="1"/>
    </row>
    <row r="335" spans="1:15" ht="12.75" customHeight="1">
      <c r="A335" s="30">
        <v>325</v>
      </c>
      <c r="B335" s="312" t="s">
        <v>166</v>
      </c>
      <c r="C335" s="302">
        <v>3883.9</v>
      </c>
      <c r="D335" s="303">
        <v>3892.4166666666665</v>
      </c>
      <c r="E335" s="303">
        <v>3827.9833333333331</v>
      </c>
      <c r="F335" s="303">
        <v>3772.0666666666666</v>
      </c>
      <c r="G335" s="303">
        <v>3707.6333333333332</v>
      </c>
      <c r="H335" s="303">
        <v>3948.333333333333</v>
      </c>
      <c r="I335" s="303">
        <v>4012.7666666666664</v>
      </c>
      <c r="J335" s="303">
        <v>4068.6833333333329</v>
      </c>
      <c r="K335" s="302">
        <v>3956.85</v>
      </c>
      <c r="L335" s="302">
        <v>3836.5</v>
      </c>
      <c r="M335" s="302">
        <v>1.1480699999999999</v>
      </c>
      <c r="N335" s="1"/>
      <c r="O335" s="1"/>
    </row>
    <row r="336" spans="1:15" ht="12.75" customHeight="1">
      <c r="A336" s="30">
        <v>326</v>
      </c>
      <c r="B336" s="312" t="s">
        <v>840</v>
      </c>
      <c r="C336" s="302">
        <v>1178.45</v>
      </c>
      <c r="D336" s="303">
        <v>1192.2</v>
      </c>
      <c r="E336" s="303">
        <v>1159.3500000000001</v>
      </c>
      <c r="F336" s="303">
        <v>1140.25</v>
      </c>
      <c r="G336" s="303">
        <v>1107.4000000000001</v>
      </c>
      <c r="H336" s="303">
        <v>1211.3000000000002</v>
      </c>
      <c r="I336" s="303">
        <v>1244.1500000000001</v>
      </c>
      <c r="J336" s="303">
        <v>1263.2500000000002</v>
      </c>
      <c r="K336" s="302">
        <v>1225.05</v>
      </c>
      <c r="L336" s="302">
        <v>1173.0999999999999</v>
      </c>
      <c r="M336" s="302">
        <v>1.0068699999999999</v>
      </c>
      <c r="N336" s="1"/>
      <c r="O336" s="1"/>
    </row>
    <row r="337" spans="1:15" ht="12.75" customHeight="1">
      <c r="A337" s="30">
        <v>327</v>
      </c>
      <c r="B337" s="312" t="s">
        <v>456</v>
      </c>
      <c r="C337" s="302">
        <v>34</v>
      </c>
      <c r="D337" s="303">
        <v>33.983333333333334</v>
      </c>
      <c r="E337" s="303">
        <v>33.466666666666669</v>
      </c>
      <c r="F337" s="303">
        <v>32.933333333333337</v>
      </c>
      <c r="G337" s="303">
        <v>32.416666666666671</v>
      </c>
      <c r="H337" s="303">
        <v>34.516666666666666</v>
      </c>
      <c r="I337" s="303">
        <v>35.033333333333331</v>
      </c>
      <c r="J337" s="303">
        <v>35.566666666666663</v>
      </c>
      <c r="K337" s="302">
        <v>34.5</v>
      </c>
      <c r="L337" s="302">
        <v>33.450000000000003</v>
      </c>
      <c r="M337" s="302">
        <v>37.606529999999999</v>
      </c>
      <c r="N337" s="1"/>
      <c r="O337" s="1"/>
    </row>
    <row r="338" spans="1:15" ht="12.75" customHeight="1">
      <c r="A338" s="30">
        <v>328</v>
      </c>
      <c r="B338" s="312" t="s">
        <v>457</v>
      </c>
      <c r="C338" s="302">
        <v>64.650000000000006</v>
      </c>
      <c r="D338" s="303">
        <v>64.7</v>
      </c>
      <c r="E338" s="303">
        <v>63.5</v>
      </c>
      <c r="F338" s="303">
        <v>62.349999999999994</v>
      </c>
      <c r="G338" s="303">
        <v>61.149999999999991</v>
      </c>
      <c r="H338" s="303">
        <v>65.850000000000009</v>
      </c>
      <c r="I338" s="303">
        <v>67.050000000000026</v>
      </c>
      <c r="J338" s="303">
        <v>68.200000000000017</v>
      </c>
      <c r="K338" s="302">
        <v>65.900000000000006</v>
      </c>
      <c r="L338" s="302">
        <v>63.55</v>
      </c>
      <c r="M338" s="302">
        <v>21.82403</v>
      </c>
      <c r="N338" s="1"/>
      <c r="O338" s="1"/>
    </row>
    <row r="339" spans="1:15" ht="12.75" customHeight="1">
      <c r="A339" s="30">
        <v>329</v>
      </c>
      <c r="B339" s="312" t="s">
        <v>458</v>
      </c>
      <c r="C339" s="302">
        <v>536.25</v>
      </c>
      <c r="D339" s="303">
        <v>539.9</v>
      </c>
      <c r="E339" s="303">
        <v>528.25</v>
      </c>
      <c r="F339" s="303">
        <v>520.25</v>
      </c>
      <c r="G339" s="303">
        <v>508.6</v>
      </c>
      <c r="H339" s="303">
        <v>547.9</v>
      </c>
      <c r="I339" s="303">
        <v>559.54999999999984</v>
      </c>
      <c r="J339" s="303">
        <v>567.54999999999995</v>
      </c>
      <c r="K339" s="302">
        <v>551.54999999999995</v>
      </c>
      <c r="L339" s="302">
        <v>531.9</v>
      </c>
      <c r="M339" s="302">
        <v>0.11909</v>
      </c>
      <c r="N339" s="1"/>
      <c r="O339" s="1"/>
    </row>
    <row r="340" spans="1:15" ht="12.75" customHeight="1">
      <c r="A340" s="30">
        <v>330</v>
      </c>
      <c r="B340" s="312" t="s">
        <v>167</v>
      </c>
      <c r="C340" s="302">
        <v>17241.55</v>
      </c>
      <c r="D340" s="303">
        <v>17423.366666666665</v>
      </c>
      <c r="E340" s="303">
        <v>16998.283333333329</v>
      </c>
      <c r="F340" s="303">
        <v>16755.016666666663</v>
      </c>
      <c r="G340" s="303">
        <v>16329.933333333327</v>
      </c>
      <c r="H340" s="303">
        <v>17666.633333333331</v>
      </c>
      <c r="I340" s="303">
        <v>18091.716666666667</v>
      </c>
      <c r="J340" s="303">
        <v>18334.983333333334</v>
      </c>
      <c r="K340" s="302">
        <v>17848.45</v>
      </c>
      <c r="L340" s="302">
        <v>17180.099999999999</v>
      </c>
      <c r="M340" s="302">
        <v>0.58247000000000004</v>
      </c>
      <c r="N340" s="1"/>
      <c r="O340" s="1"/>
    </row>
    <row r="341" spans="1:15" ht="12.75" customHeight="1">
      <c r="A341" s="30">
        <v>331</v>
      </c>
      <c r="B341" s="312" t="s">
        <v>464</v>
      </c>
      <c r="C341" s="302">
        <v>76.05</v>
      </c>
      <c r="D341" s="303">
        <v>76.083333333333329</v>
      </c>
      <c r="E341" s="303">
        <v>74.966666666666654</v>
      </c>
      <c r="F341" s="303">
        <v>73.883333333333326</v>
      </c>
      <c r="G341" s="303">
        <v>72.766666666666652</v>
      </c>
      <c r="H341" s="303">
        <v>77.166666666666657</v>
      </c>
      <c r="I341" s="303">
        <v>78.283333333333331</v>
      </c>
      <c r="J341" s="303">
        <v>79.36666666666666</v>
      </c>
      <c r="K341" s="302">
        <v>77.2</v>
      </c>
      <c r="L341" s="302">
        <v>75</v>
      </c>
      <c r="M341" s="302">
        <v>8.5977399999999999</v>
      </c>
      <c r="N341" s="1"/>
      <c r="O341" s="1"/>
    </row>
    <row r="342" spans="1:15" ht="12.75" customHeight="1">
      <c r="A342" s="30">
        <v>332</v>
      </c>
      <c r="B342" s="312" t="s">
        <v>463</v>
      </c>
      <c r="C342" s="302">
        <v>52.05</v>
      </c>
      <c r="D342" s="303">
        <v>52.266666666666659</v>
      </c>
      <c r="E342" s="303">
        <v>51.133333333333319</v>
      </c>
      <c r="F342" s="303">
        <v>50.216666666666661</v>
      </c>
      <c r="G342" s="303">
        <v>49.083333333333321</v>
      </c>
      <c r="H342" s="303">
        <v>53.183333333333316</v>
      </c>
      <c r="I342" s="303">
        <v>54.316666666666656</v>
      </c>
      <c r="J342" s="303">
        <v>55.233333333333313</v>
      </c>
      <c r="K342" s="302">
        <v>53.4</v>
      </c>
      <c r="L342" s="302">
        <v>51.35</v>
      </c>
      <c r="M342" s="302">
        <v>8.9680499999999999</v>
      </c>
      <c r="N342" s="1"/>
      <c r="O342" s="1"/>
    </row>
    <row r="343" spans="1:15" ht="12.75" customHeight="1">
      <c r="A343" s="30">
        <v>333</v>
      </c>
      <c r="B343" s="312" t="s">
        <v>462</v>
      </c>
      <c r="C343" s="302">
        <v>642.25</v>
      </c>
      <c r="D343" s="303">
        <v>645.18333333333328</v>
      </c>
      <c r="E343" s="303">
        <v>635.76666666666654</v>
      </c>
      <c r="F343" s="303">
        <v>629.2833333333333</v>
      </c>
      <c r="G343" s="303">
        <v>619.86666666666656</v>
      </c>
      <c r="H343" s="303">
        <v>651.66666666666652</v>
      </c>
      <c r="I343" s="303">
        <v>661.08333333333326</v>
      </c>
      <c r="J343" s="303">
        <v>667.56666666666649</v>
      </c>
      <c r="K343" s="302">
        <v>654.6</v>
      </c>
      <c r="L343" s="302">
        <v>638.70000000000005</v>
      </c>
      <c r="M343" s="302">
        <v>0.65869</v>
      </c>
      <c r="N343" s="1"/>
      <c r="O343" s="1"/>
    </row>
    <row r="344" spans="1:15" ht="12.75" customHeight="1">
      <c r="A344" s="30">
        <v>334</v>
      </c>
      <c r="B344" s="312" t="s">
        <v>459</v>
      </c>
      <c r="C344" s="302">
        <v>34.1</v>
      </c>
      <c r="D344" s="303">
        <v>33.949999999999996</v>
      </c>
      <c r="E344" s="303">
        <v>33.649999999999991</v>
      </c>
      <c r="F344" s="303">
        <v>33.199999999999996</v>
      </c>
      <c r="G344" s="303">
        <v>32.899999999999991</v>
      </c>
      <c r="H344" s="303">
        <v>34.399999999999991</v>
      </c>
      <c r="I344" s="303">
        <v>34.699999999999989</v>
      </c>
      <c r="J344" s="303">
        <v>35.149999999999991</v>
      </c>
      <c r="K344" s="302">
        <v>34.25</v>
      </c>
      <c r="L344" s="302">
        <v>33.5</v>
      </c>
      <c r="M344" s="302">
        <v>76.467889999999997</v>
      </c>
      <c r="N344" s="1"/>
      <c r="O344" s="1"/>
    </row>
    <row r="345" spans="1:15" ht="12.75" customHeight="1">
      <c r="A345" s="30">
        <v>335</v>
      </c>
      <c r="B345" s="312" t="s">
        <v>534</v>
      </c>
      <c r="C345" s="302">
        <v>103.65</v>
      </c>
      <c r="D345" s="303">
        <v>103.83333333333333</v>
      </c>
      <c r="E345" s="303">
        <v>101.86666666666666</v>
      </c>
      <c r="F345" s="303">
        <v>100.08333333333333</v>
      </c>
      <c r="G345" s="303">
        <v>98.11666666666666</v>
      </c>
      <c r="H345" s="303">
        <v>105.61666666666666</v>
      </c>
      <c r="I345" s="303">
        <v>107.58333333333333</v>
      </c>
      <c r="J345" s="303">
        <v>109.36666666666666</v>
      </c>
      <c r="K345" s="302">
        <v>105.8</v>
      </c>
      <c r="L345" s="302">
        <v>102.05</v>
      </c>
      <c r="M345" s="302">
        <v>7.1962999999999999</v>
      </c>
      <c r="N345" s="1"/>
      <c r="O345" s="1"/>
    </row>
    <row r="346" spans="1:15" ht="12.75" customHeight="1">
      <c r="A346" s="30">
        <v>336</v>
      </c>
      <c r="B346" s="312" t="s">
        <v>465</v>
      </c>
      <c r="C346" s="302">
        <v>1968.95</v>
      </c>
      <c r="D346" s="303">
        <v>1968.9666666666665</v>
      </c>
      <c r="E346" s="303">
        <v>1939.9833333333329</v>
      </c>
      <c r="F346" s="303">
        <v>1911.0166666666664</v>
      </c>
      <c r="G346" s="303">
        <v>1882.0333333333328</v>
      </c>
      <c r="H346" s="303">
        <v>1997.9333333333329</v>
      </c>
      <c r="I346" s="303">
        <v>2026.9166666666665</v>
      </c>
      <c r="J346" s="303">
        <v>2055.8833333333332</v>
      </c>
      <c r="K346" s="302">
        <v>1997.95</v>
      </c>
      <c r="L346" s="302">
        <v>1940</v>
      </c>
      <c r="M346" s="302">
        <v>3.0439999999999998E-2</v>
      </c>
      <c r="N346" s="1"/>
      <c r="O346" s="1"/>
    </row>
    <row r="347" spans="1:15" ht="12.75" customHeight="1">
      <c r="A347" s="30">
        <v>337</v>
      </c>
      <c r="B347" s="312" t="s">
        <v>460</v>
      </c>
      <c r="C347" s="302">
        <v>76.45</v>
      </c>
      <c r="D347" s="303">
        <v>76.033333333333346</v>
      </c>
      <c r="E347" s="303">
        <v>74.866666666666688</v>
      </c>
      <c r="F347" s="303">
        <v>73.283333333333346</v>
      </c>
      <c r="G347" s="303">
        <v>72.116666666666688</v>
      </c>
      <c r="H347" s="303">
        <v>77.616666666666688</v>
      </c>
      <c r="I347" s="303">
        <v>78.783333333333346</v>
      </c>
      <c r="J347" s="303">
        <v>80.366666666666688</v>
      </c>
      <c r="K347" s="302">
        <v>77.2</v>
      </c>
      <c r="L347" s="302">
        <v>74.45</v>
      </c>
      <c r="M347" s="302">
        <v>35.437440000000002</v>
      </c>
      <c r="N347" s="1"/>
      <c r="O347" s="1"/>
    </row>
    <row r="348" spans="1:15" ht="12.75" customHeight="1">
      <c r="A348" s="30">
        <v>338</v>
      </c>
      <c r="B348" s="312" t="s">
        <v>168</v>
      </c>
      <c r="C348" s="302">
        <v>126.45</v>
      </c>
      <c r="D348" s="303">
        <v>126.38333333333333</v>
      </c>
      <c r="E348" s="303">
        <v>125.16666666666666</v>
      </c>
      <c r="F348" s="303">
        <v>123.88333333333333</v>
      </c>
      <c r="G348" s="303">
        <v>122.66666666666666</v>
      </c>
      <c r="H348" s="303">
        <v>127.66666666666666</v>
      </c>
      <c r="I348" s="303">
        <v>128.88333333333333</v>
      </c>
      <c r="J348" s="303">
        <v>130.16666666666666</v>
      </c>
      <c r="K348" s="302">
        <v>127.6</v>
      </c>
      <c r="L348" s="302">
        <v>125.1</v>
      </c>
      <c r="M348" s="302">
        <v>70.199119999999994</v>
      </c>
      <c r="N348" s="1"/>
      <c r="O348" s="1"/>
    </row>
    <row r="349" spans="1:15" ht="12.75" customHeight="1">
      <c r="A349" s="30">
        <v>339</v>
      </c>
      <c r="B349" s="312" t="s">
        <v>461</v>
      </c>
      <c r="C349" s="302">
        <v>248.4</v>
      </c>
      <c r="D349" s="303">
        <v>247.91666666666666</v>
      </c>
      <c r="E349" s="303">
        <v>245.58333333333331</v>
      </c>
      <c r="F349" s="303">
        <v>242.76666666666665</v>
      </c>
      <c r="G349" s="303">
        <v>240.43333333333331</v>
      </c>
      <c r="H349" s="303">
        <v>250.73333333333332</v>
      </c>
      <c r="I349" s="303">
        <v>253.06666666666663</v>
      </c>
      <c r="J349" s="303">
        <v>255.88333333333333</v>
      </c>
      <c r="K349" s="302">
        <v>250.25</v>
      </c>
      <c r="L349" s="302">
        <v>245.1</v>
      </c>
      <c r="M349" s="302">
        <v>5.4967199999999998</v>
      </c>
      <c r="N349" s="1"/>
      <c r="O349" s="1"/>
    </row>
    <row r="350" spans="1:15" ht="12.75" customHeight="1">
      <c r="A350" s="30">
        <v>340</v>
      </c>
      <c r="B350" s="312" t="s">
        <v>170</v>
      </c>
      <c r="C350" s="302">
        <v>156.80000000000001</v>
      </c>
      <c r="D350" s="303">
        <v>157.75</v>
      </c>
      <c r="E350" s="303">
        <v>155.30000000000001</v>
      </c>
      <c r="F350" s="303">
        <v>153.80000000000001</v>
      </c>
      <c r="G350" s="303">
        <v>151.35000000000002</v>
      </c>
      <c r="H350" s="303">
        <v>159.25</v>
      </c>
      <c r="I350" s="303">
        <v>161.69999999999999</v>
      </c>
      <c r="J350" s="303">
        <v>163.19999999999999</v>
      </c>
      <c r="K350" s="302">
        <v>160.19999999999999</v>
      </c>
      <c r="L350" s="302">
        <v>156.25</v>
      </c>
      <c r="M350" s="302">
        <v>160.84988000000001</v>
      </c>
      <c r="N350" s="1"/>
      <c r="O350" s="1"/>
    </row>
    <row r="351" spans="1:15" ht="12.75" customHeight="1">
      <c r="A351" s="30">
        <v>341</v>
      </c>
      <c r="B351" s="312" t="s">
        <v>269</v>
      </c>
      <c r="C351" s="302">
        <v>795.45</v>
      </c>
      <c r="D351" s="303">
        <v>801.55000000000007</v>
      </c>
      <c r="E351" s="303">
        <v>776.30000000000018</v>
      </c>
      <c r="F351" s="303">
        <v>757.15000000000009</v>
      </c>
      <c r="G351" s="303">
        <v>731.9000000000002</v>
      </c>
      <c r="H351" s="303">
        <v>820.70000000000016</v>
      </c>
      <c r="I351" s="303">
        <v>845.94999999999993</v>
      </c>
      <c r="J351" s="303">
        <v>865.10000000000014</v>
      </c>
      <c r="K351" s="302">
        <v>826.8</v>
      </c>
      <c r="L351" s="302">
        <v>782.4</v>
      </c>
      <c r="M351" s="302">
        <v>14.092280000000001</v>
      </c>
      <c r="N351" s="1"/>
      <c r="O351" s="1"/>
    </row>
    <row r="352" spans="1:15" ht="12.75" customHeight="1">
      <c r="A352" s="30">
        <v>342</v>
      </c>
      <c r="B352" s="312" t="s">
        <v>466</v>
      </c>
      <c r="C352" s="302">
        <v>3284.35</v>
      </c>
      <c r="D352" s="303">
        <v>3304.7666666666664</v>
      </c>
      <c r="E352" s="303">
        <v>3249.6333333333328</v>
      </c>
      <c r="F352" s="303">
        <v>3214.9166666666665</v>
      </c>
      <c r="G352" s="303">
        <v>3159.7833333333328</v>
      </c>
      <c r="H352" s="303">
        <v>3339.4833333333327</v>
      </c>
      <c r="I352" s="303">
        <v>3394.6166666666659</v>
      </c>
      <c r="J352" s="303">
        <v>3429.3333333333326</v>
      </c>
      <c r="K352" s="302">
        <v>3359.9</v>
      </c>
      <c r="L352" s="302">
        <v>3270.05</v>
      </c>
      <c r="M352" s="302">
        <v>0.98099000000000003</v>
      </c>
      <c r="N352" s="1"/>
      <c r="O352" s="1"/>
    </row>
    <row r="353" spans="1:15" ht="12.75" customHeight="1">
      <c r="A353" s="30">
        <v>343</v>
      </c>
      <c r="B353" s="312" t="s">
        <v>270</v>
      </c>
      <c r="C353" s="302">
        <v>244.85</v>
      </c>
      <c r="D353" s="303">
        <v>245.03333333333333</v>
      </c>
      <c r="E353" s="303">
        <v>239.06666666666666</v>
      </c>
      <c r="F353" s="303">
        <v>233.28333333333333</v>
      </c>
      <c r="G353" s="303">
        <v>227.31666666666666</v>
      </c>
      <c r="H353" s="303">
        <v>250.81666666666666</v>
      </c>
      <c r="I353" s="303">
        <v>256.7833333333333</v>
      </c>
      <c r="J353" s="303">
        <v>262.56666666666666</v>
      </c>
      <c r="K353" s="302">
        <v>251</v>
      </c>
      <c r="L353" s="302">
        <v>239.25</v>
      </c>
      <c r="M353" s="302">
        <v>35.189419999999998</v>
      </c>
      <c r="N353" s="1"/>
      <c r="O353" s="1"/>
    </row>
    <row r="354" spans="1:15" ht="12.75" customHeight="1">
      <c r="A354" s="30">
        <v>344</v>
      </c>
      <c r="B354" s="312" t="s">
        <v>171</v>
      </c>
      <c r="C354" s="302">
        <v>149.75</v>
      </c>
      <c r="D354" s="303">
        <v>150.46666666666667</v>
      </c>
      <c r="E354" s="303">
        <v>148.03333333333333</v>
      </c>
      <c r="F354" s="303">
        <v>146.31666666666666</v>
      </c>
      <c r="G354" s="303">
        <v>143.88333333333333</v>
      </c>
      <c r="H354" s="303">
        <v>152.18333333333334</v>
      </c>
      <c r="I354" s="303">
        <v>154.61666666666667</v>
      </c>
      <c r="J354" s="303">
        <v>156.33333333333334</v>
      </c>
      <c r="K354" s="302">
        <v>152.9</v>
      </c>
      <c r="L354" s="302">
        <v>148.75</v>
      </c>
      <c r="M354" s="302">
        <v>227.80094</v>
      </c>
      <c r="N354" s="1"/>
      <c r="O354" s="1"/>
    </row>
    <row r="355" spans="1:15" ht="12.75" customHeight="1">
      <c r="A355" s="30">
        <v>345</v>
      </c>
      <c r="B355" s="312" t="s">
        <v>467</v>
      </c>
      <c r="C355" s="302">
        <v>279.85000000000002</v>
      </c>
      <c r="D355" s="303">
        <v>281.09999999999997</v>
      </c>
      <c r="E355" s="303">
        <v>277.74999999999994</v>
      </c>
      <c r="F355" s="303">
        <v>275.64999999999998</v>
      </c>
      <c r="G355" s="303">
        <v>272.29999999999995</v>
      </c>
      <c r="H355" s="303">
        <v>283.19999999999993</v>
      </c>
      <c r="I355" s="303">
        <v>286.54999999999995</v>
      </c>
      <c r="J355" s="303">
        <v>288.64999999999992</v>
      </c>
      <c r="K355" s="302">
        <v>284.45</v>
      </c>
      <c r="L355" s="302">
        <v>279</v>
      </c>
      <c r="M355" s="302">
        <v>0.60624999999999996</v>
      </c>
      <c r="N355" s="1"/>
      <c r="O355" s="1"/>
    </row>
    <row r="356" spans="1:15" ht="12.75" customHeight="1">
      <c r="A356" s="30">
        <v>346</v>
      </c>
      <c r="B356" s="312" t="s">
        <v>172</v>
      </c>
      <c r="C356" s="302">
        <v>44194.3</v>
      </c>
      <c r="D356" s="303">
        <v>44670.816666666673</v>
      </c>
      <c r="E356" s="303">
        <v>43342.683333333349</v>
      </c>
      <c r="F356" s="303">
        <v>42491.066666666673</v>
      </c>
      <c r="G356" s="303">
        <v>41162.933333333349</v>
      </c>
      <c r="H356" s="303">
        <v>45522.433333333349</v>
      </c>
      <c r="I356" s="303">
        <v>46850.566666666666</v>
      </c>
      <c r="J356" s="303">
        <v>47702.183333333349</v>
      </c>
      <c r="K356" s="302">
        <v>45998.95</v>
      </c>
      <c r="L356" s="302">
        <v>43819.199999999997</v>
      </c>
      <c r="M356" s="302">
        <v>0.29060000000000002</v>
      </c>
      <c r="N356" s="1"/>
      <c r="O356" s="1"/>
    </row>
    <row r="357" spans="1:15" ht="12.75" customHeight="1">
      <c r="A357" s="30">
        <v>347</v>
      </c>
      <c r="B357" s="312" t="s">
        <v>857</v>
      </c>
      <c r="C357" s="302">
        <v>108.2</v>
      </c>
      <c r="D357" s="303">
        <v>107.53333333333335</v>
      </c>
      <c r="E357" s="303">
        <v>106.11666666666669</v>
      </c>
      <c r="F357" s="303">
        <v>104.03333333333335</v>
      </c>
      <c r="G357" s="303">
        <v>102.61666666666669</v>
      </c>
      <c r="H357" s="303">
        <v>109.61666666666669</v>
      </c>
      <c r="I357" s="303">
        <v>111.03333333333335</v>
      </c>
      <c r="J357" s="303">
        <v>113.11666666666669</v>
      </c>
      <c r="K357" s="302">
        <v>108.95</v>
      </c>
      <c r="L357" s="302">
        <v>105.45</v>
      </c>
      <c r="M357" s="302">
        <v>5.6956699999999998</v>
      </c>
      <c r="N357" s="1"/>
      <c r="O357" s="1"/>
    </row>
    <row r="358" spans="1:15" ht="12.75" customHeight="1">
      <c r="A358" s="30">
        <v>348</v>
      </c>
      <c r="B358" s="312" t="s">
        <v>173</v>
      </c>
      <c r="C358" s="302">
        <v>1837.65</v>
      </c>
      <c r="D358" s="303">
        <v>1851.4833333333333</v>
      </c>
      <c r="E358" s="303">
        <v>1808.1666666666667</v>
      </c>
      <c r="F358" s="303">
        <v>1778.6833333333334</v>
      </c>
      <c r="G358" s="303">
        <v>1735.3666666666668</v>
      </c>
      <c r="H358" s="303">
        <v>1880.9666666666667</v>
      </c>
      <c r="I358" s="303">
        <v>1924.2833333333333</v>
      </c>
      <c r="J358" s="303">
        <v>1953.7666666666667</v>
      </c>
      <c r="K358" s="302">
        <v>1894.8</v>
      </c>
      <c r="L358" s="302">
        <v>1822</v>
      </c>
      <c r="M358" s="302">
        <v>7.9360299999999997</v>
      </c>
      <c r="N358" s="1"/>
      <c r="O358" s="1"/>
    </row>
    <row r="359" spans="1:15" ht="12.75" customHeight="1">
      <c r="A359" s="30">
        <v>349</v>
      </c>
      <c r="B359" s="312" t="s">
        <v>471</v>
      </c>
      <c r="C359" s="302">
        <v>3739.15</v>
      </c>
      <c r="D359" s="303">
        <v>3761.3166666666671</v>
      </c>
      <c r="E359" s="303">
        <v>3696.3833333333341</v>
      </c>
      <c r="F359" s="303">
        <v>3653.6166666666672</v>
      </c>
      <c r="G359" s="303">
        <v>3588.6833333333343</v>
      </c>
      <c r="H359" s="303">
        <v>3804.0833333333339</v>
      </c>
      <c r="I359" s="303">
        <v>3869.0166666666673</v>
      </c>
      <c r="J359" s="303">
        <v>3911.7833333333338</v>
      </c>
      <c r="K359" s="302">
        <v>3826.25</v>
      </c>
      <c r="L359" s="302">
        <v>3718.55</v>
      </c>
      <c r="M359" s="302">
        <v>2.9690699999999999</v>
      </c>
      <c r="N359" s="1"/>
      <c r="O359" s="1"/>
    </row>
    <row r="360" spans="1:15" ht="12.75" customHeight="1">
      <c r="A360" s="30">
        <v>350</v>
      </c>
      <c r="B360" s="312" t="s">
        <v>174</v>
      </c>
      <c r="C360" s="302">
        <v>223.35</v>
      </c>
      <c r="D360" s="303">
        <v>225.7166666666667</v>
      </c>
      <c r="E360" s="303">
        <v>219.43333333333339</v>
      </c>
      <c r="F360" s="303">
        <v>215.51666666666671</v>
      </c>
      <c r="G360" s="303">
        <v>209.23333333333341</v>
      </c>
      <c r="H360" s="303">
        <v>229.63333333333338</v>
      </c>
      <c r="I360" s="303">
        <v>235.91666666666669</v>
      </c>
      <c r="J360" s="303">
        <v>239.83333333333337</v>
      </c>
      <c r="K360" s="302">
        <v>232</v>
      </c>
      <c r="L360" s="302">
        <v>221.8</v>
      </c>
      <c r="M360" s="302">
        <v>32.870950000000001</v>
      </c>
      <c r="N360" s="1"/>
      <c r="O360" s="1"/>
    </row>
    <row r="361" spans="1:15" ht="12.75" customHeight="1">
      <c r="A361" s="30">
        <v>351</v>
      </c>
      <c r="B361" s="312" t="s">
        <v>175</v>
      </c>
      <c r="C361" s="302">
        <v>111</v>
      </c>
      <c r="D361" s="303">
        <v>111.03333333333335</v>
      </c>
      <c r="E361" s="303">
        <v>110.26666666666669</v>
      </c>
      <c r="F361" s="303">
        <v>109.53333333333335</v>
      </c>
      <c r="G361" s="303">
        <v>108.76666666666669</v>
      </c>
      <c r="H361" s="303">
        <v>111.76666666666669</v>
      </c>
      <c r="I361" s="303">
        <v>112.53333333333335</v>
      </c>
      <c r="J361" s="303">
        <v>113.26666666666669</v>
      </c>
      <c r="K361" s="302">
        <v>111.8</v>
      </c>
      <c r="L361" s="302">
        <v>110.3</v>
      </c>
      <c r="M361" s="302">
        <v>53.0291</v>
      </c>
      <c r="N361" s="1"/>
      <c r="O361" s="1"/>
    </row>
    <row r="362" spans="1:15" ht="12.75" customHeight="1">
      <c r="A362" s="30">
        <v>352</v>
      </c>
      <c r="B362" s="312" t="s">
        <v>176</v>
      </c>
      <c r="C362" s="302">
        <v>4287.95</v>
      </c>
      <c r="D362" s="303">
        <v>4301.3</v>
      </c>
      <c r="E362" s="303">
        <v>4257.6500000000005</v>
      </c>
      <c r="F362" s="303">
        <v>4227.3500000000004</v>
      </c>
      <c r="G362" s="303">
        <v>4183.7000000000007</v>
      </c>
      <c r="H362" s="303">
        <v>4331.6000000000004</v>
      </c>
      <c r="I362" s="303">
        <v>4375.25</v>
      </c>
      <c r="J362" s="303">
        <v>4405.55</v>
      </c>
      <c r="K362" s="302">
        <v>4344.95</v>
      </c>
      <c r="L362" s="302">
        <v>4271</v>
      </c>
      <c r="M362" s="302">
        <v>4.3439999999999999E-2</v>
      </c>
      <c r="N362" s="1"/>
      <c r="O362" s="1"/>
    </row>
    <row r="363" spans="1:15" ht="12.75" customHeight="1">
      <c r="A363" s="30">
        <v>353</v>
      </c>
      <c r="B363" s="312" t="s">
        <v>273</v>
      </c>
      <c r="C363" s="302">
        <v>14106.05</v>
      </c>
      <c r="D363" s="303">
        <v>14001.866666666667</v>
      </c>
      <c r="E363" s="303">
        <v>13774.733333333334</v>
      </c>
      <c r="F363" s="303">
        <v>13443.416666666666</v>
      </c>
      <c r="G363" s="303">
        <v>13216.283333333333</v>
      </c>
      <c r="H363" s="303">
        <v>14333.183333333334</v>
      </c>
      <c r="I363" s="303">
        <v>14560.316666666669</v>
      </c>
      <c r="J363" s="303">
        <v>14891.633333333335</v>
      </c>
      <c r="K363" s="302">
        <v>14229</v>
      </c>
      <c r="L363" s="302">
        <v>13670.55</v>
      </c>
      <c r="M363" s="302">
        <v>4.5659999999999999E-2</v>
      </c>
      <c r="N363" s="1"/>
      <c r="O363" s="1"/>
    </row>
    <row r="364" spans="1:15" ht="12.75" customHeight="1">
      <c r="A364" s="30">
        <v>354</v>
      </c>
      <c r="B364" s="312" t="s">
        <v>478</v>
      </c>
      <c r="C364" s="302">
        <v>4335.3500000000004</v>
      </c>
      <c r="D364" s="303">
        <v>4315.7833333333338</v>
      </c>
      <c r="E364" s="303">
        <v>4274.5666666666675</v>
      </c>
      <c r="F364" s="303">
        <v>4213.7833333333338</v>
      </c>
      <c r="G364" s="303">
        <v>4172.5666666666675</v>
      </c>
      <c r="H364" s="303">
        <v>4376.5666666666675</v>
      </c>
      <c r="I364" s="303">
        <v>4417.7833333333328</v>
      </c>
      <c r="J364" s="303">
        <v>4478.5666666666675</v>
      </c>
      <c r="K364" s="302">
        <v>4357</v>
      </c>
      <c r="L364" s="302">
        <v>4255</v>
      </c>
      <c r="M364" s="302">
        <v>3.771E-2</v>
      </c>
      <c r="N364" s="1"/>
      <c r="O364" s="1"/>
    </row>
    <row r="365" spans="1:15" ht="12.75" customHeight="1">
      <c r="A365" s="30">
        <v>355</v>
      </c>
      <c r="B365" s="312" t="s">
        <v>473</v>
      </c>
      <c r="C365" s="302">
        <v>1146.95</v>
      </c>
      <c r="D365" s="303">
        <v>1150.75</v>
      </c>
      <c r="E365" s="303">
        <v>1119.2</v>
      </c>
      <c r="F365" s="303">
        <v>1091.45</v>
      </c>
      <c r="G365" s="303">
        <v>1059.9000000000001</v>
      </c>
      <c r="H365" s="303">
        <v>1178.5</v>
      </c>
      <c r="I365" s="303">
        <v>1210.0500000000002</v>
      </c>
      <c r="J365" s="303">
        <v>1237.8</v>
      </c>
      <c r="K365" s="302">
        <v>1182.3</v>
      </c>
      <c r="L365" s="302">
        <v>1123</v>
      </c>
      <c r="M365" s="302">
        <v>0.80584</v>
      </c>
      <c r="N365" s="1"/>
      <c r="O365" s="1"/>
    </row>
    <row r="366" spans="1:15" ht="12.75" customHeight="1">
      <c r="A366" s="30">
        <v>356</v>
      </c>
      <c r="B366" s="312" t="s">
        <v>177</v>
      </c>
      <c r="C366" s="302">
        <v>2205.1999999999998</v>
      </c>
      <c r="D366" s="303">
        <v>2229.8833333333332</v>
      </c>
      <c r="E366" s="303">
        <v>2168.9166666666665</v>
      </c>
      <c r="F366" s="303">
        <v>2132.6333333333332</v>
      </c>
      <c r="G366" s="303">
        <v>2071.6666666666665</v>
      </c>
      <c r="H366" s="303">
        <v>2266.1666666666665</v>
      </c>
      <c r="I366" s="303">
        <v>2327.1333333333337</v>
      </c>
      <c r="J366" s="303">
        <v>2363.4166666666665</v>
      </c>
      <c r="K366" s="302">
        <v>2290.85</v>
      </c>
      <c r="L366" s="302">
        <v>2193.6</v>
      </c>
      <c r="M366" s="302">
        <v>4.5155599999999998</v>
      </c>
      <c r="N366" s="1"/>
      <c r="O366" s="1"/>
    </row>
    <row r="367" spans="1:15" ht="12.75" customHeight="1">
      <c r="A367" s="30">
        <v>357</v>
      </c>
      <c r="B367" s="312" t="s">
        <v>178</v>
      </c>
      <c r="C367" s="302">
        <v>2732.3</v>
      </c>
      <c r="D367" s="303">
        <v>2740.9166666666665</v>
      </c>
      <c r="E367" s="303">
        <v>2693.833333333333</v>
      </c>
      <c r="F367" s="303">
        <v>2655.3666666666663</v>
      </c>
      <c r="G367" s="303">
        <v>2608.2833333333328</v>
      </c>
      <c r="H367" s="303">
        <v>2779.3833333333332</v>
      </c>
      <c r="I367" s="303">
        <v>2826.4666666666662</v>
      </c>
      <c r="J367" s="303">
        <v>2864.9333333333334</v>
      </c>
      <c r="K367" s="302">
        <v>2788</v>
      </c>
      <c r="L367" s="302">
        <v>2702.45</v>
      </c>
      <c r="M367" s="302">
        <v>1.14636</v>
      </c>
      <c r="N367" s="1"/>
      <c r="O367" s="1"/>
    </row>
    <row r="368" spans="1:15" ht="12.75" customHeight="1">
      <c r="A368" s="30">
        <v>358</v>
      </c>
      <c r="B368" s="312" t="s">
        <v>179</v>
      </c>
      <c r="C368" s="302">
        <v>31.4</v>
      </c>
      <c r="D368" s="303">
        <v>31.399999999999995</v>
      </c>
      <c r="E368" s="303">
        <v>31.149999999999991</v>
      </c>
      <c r="F368" s="303">
        <v>30.899999999999995</v>
      </c>
      <c r="G368" s="303">
        <v>30.649999999999991</v>
      </c>
      <c r="H368" s="303">
        <v>31.649999999999991</v>
      </c>
      <c r="I368" s="303">
        <v>31.9</v>
      </c>
      <c r="J368" s="303">
        <v>32.149999999999991</v>
      </c>
      <c r="K368" s="302">
        <v>31.65</v>
      </c>
      <c r="L368" s="302">
        <v>31.15</v>
      </c>
      <c r="M368" s="302">
        <v>191.12886</v>
      </c>
      <c r="N368" s="1"/>
      <c r="O368" s="1"/>
    </row>
    <row r="369" spans="1:15" ht="12.75" customHeight="1">
      <c r="A369" s="30">
        <v>359</v>
      </c>
      <c r="B369" s="312" t="s">
        <v>469</v>
      </c>
      <c r="C369" s="302">
        <v>328.25</v>
      </c>
      <c r="D369" s="303">
        <v>328.01666666666665</v>
      </c>
      <c r="E369" s="303">
        <v>325.5333333333333</v>
      </c>
      <c r="F369" s="303">
        <v>322.81666666666666</v>
      </c>
      <c r="G369" s="303">
        <v>320.33333333333331</v>
      </c>
      <c r="H369" s="303">
        <v>330.73333333333329</v>
      </c>
      <c r="I369" s="303">
        <v>333.21666666666664</v>
      </c>
      <c r="J369" s="303">
        <v>335.93333333333328</v>
      </c>
      <c r="K369" s="302">
        <v>330.5</v>
      </c>
      <c r="L369" s="302">
        <v>325.3</v>
      </c>
      <c r="M369" s="302">
        <v>0.60960000000000003</v>
      </c>
      <c r="N369" s="1"/>
      <c r="O369" s="1"/>
    </row>
    <row r="370" spans="1:15" ht="12.75" customHeight="1">
      <c r="A370" s="30">
        <v>360</v>
      </c>
      <c r="B370" s="312" t="s">
        <v>470</v>
      </c>
      <c r="C370" s="302">
        <v>254.15</v>
      </c>
      <c r="D370" s="303">
        <v>253.56666666666663</v>
      </c>
      <c r="E370" s="303">
        <v>243.23333333333329</v>
      </c>
      <c r="F370" s="303">
        <v>232.31666666666666</v>
      </c>
      <c r="G370" s="303">
        <v>221.98333333333332</v>
      </c>
      <c r="H370" s="303">
        <v>264.48333333333323</v>
      </c>
      <c r="I370" s="303">
        <v>274.81666666666661</v>
      </c>
      <c r="J370" s="303">
        <v>285.73333333333323</v>
      </c>
      <c r="K370" s="302">
        <v>263.89999999999998</v>
      </c>
      <c r="L370" s="302">
        <v>242.65</v>
      </c>
      <c r="M370" s="302">
        <v>9.9519800000000007</v>
      </c>
      <c r="N370" s="1"/>
      <c r="O370" s="1"/>
    </row>
    <row r="371" spans="1:15" ht="12.75" customHeight="1">
      <c r="A371" s="30">
        <v>361</v>
      </c>
      <c r="B371" s="312" t="s">
        <v>271</v>
      </c>
      <c r="C371" s="302">
        <v>2493.6999999999998</v>
      </c>
      <c r="D371" s="303">
        <v>2483.4833333333331</v>
      </c>
      <c r="E371" s="303">
        <v>2455.2166666666662</v>
      </c>
      <c r="F371" s="303">
        <v>2416.7333333333331</v>
      </c>
      <c r="G371" s="303">
        <v>2388.4666666666662</v>
      </c>
      <c r="H371" s="303">
        <v>2521.9666666666662</v>
      </c>
      <c r="I371" s="303">
        <v>2550.2333333333336</v>
      </c>
      <c r="J371" s="303">
        <v>2588.7166666666662</v>
      </c>
      <c r="K371" s="302">
        <v>2511.75</v>
      </c>
      <c r="L371" s="302">
        <v>2445</v>
      </c>
      <c r="M371" s="302">
        <v>2.1131799999999998</v>
      </c>
      <c r="N371" s="1"/>
      <c r="O371" s="1"/>
    </row>
    <row r="372" spans="1:15" ht="12.75" customHeight="1">
      <c r="A372" s="30">
        <v>362</v>
      </c>
      <c r="B372" s="312" t="s">
        <v>474</v>
      </c>
      <c r="C372" s="302">
        <v>763.75</v>
      </c>
      <c r="D372" s="303">
        <v>747.36666666666667</v>
      </c>
      <c r="E372" s="303">
        <v>724.98333333333335</v>
      </c>
      <c r="F372" s="303">
        <v>686.2166666666667</v>
      </c>
      <c r="G372" s="303">
        <v>663.83333333333337</v>
      </c>
      <c r="H372" s="303">
        <v>786.13333333333333</v>
      </c>
      <c r="I372" s="303">
        <v>808.51666666666677</v>
      </c>
      <c r="J372" s="303">
        <v>847.2833333333333</v>
      </c>
      <c r="K372" s="302">
        <v>769.75</v>
      </c>
      <c r="L372" s="302">
        <v>708.6</v>
      </c>
      <c r="M372" s="302">
        <v>0.54640999999999995</v>
      </c>
      <c r="N372" s="1"/>
      <c r="O372" s="1"/>
    </row>
    <row r="373" spans="1:15" ht="12.75" customHeight="1">
      <c r="A373" s="30">
        <v>363</v>
      </c>
      <c r="B373" s="312" t="s">
        <v>475</v>
      </c>
      <c r="C373" s="302">
        <v>2549.6</v>
      </c>
      <c r="D373" s="303">
        <v>2511.1833333333334</v>
      </c>
      <c r="E373" s="303">
        <v>2398.4666666666667</v>
      </c>
      <c r="F373" s="303">
        <v>2247.3333333333335</v>
      </c>
      <c r="G373" s="303">
        <v>2134.6166666666668</v>
      </c>
      <c r="H373" s="303">
        <v>2662.3166666666666</v>
      </c>
      <c r="I373" s="303">
        <v>2775.0333333333338</v>
      </c>
      <c r="J373" s="303">
        <v>2926.1666666666665</v>
      </c>
      <c r="K373" s="302">
        <v>2623.9</v>
      </c>
      <c r="L373" s="302">
        <v>2360.0500000000002</v>
      </c>
      <c r="M373" s="302">
        <v>9.2804500000000001</v>
      </c>
      <c r="N373" s="1"/>
      <c r="O373" s="1"/>
    </row>
    <row r="374" spans="1:15" ht="12.75" customHeight="1">
      <c r="A374" s="30">
        <v>364</v>
      </c>
      <c r="B374" s="312" t="s">
        <v>841</v>
      </c>
      <c r="C374" s="302">
        <v>258.95</v>
      </c>
      <c r="D374" s="303">
        <v>260.2</v>
      </c>
      <c r="E374" s="303">
        <v>253.39999999999998</v>
      </c>
      <c r="F374" s="303">
        <v>247.85</v>
      </c>
      <c r="G374" s="303">
        <v>241.04999999999998</v>
      </c>
      <c r="H374" s="303">
        <v>265.75</v>
      </c>
      <c r="I374" s="303">
        <v>272.55000000000007</v>
      </c>
      <c r="J374" s="303">
        <v>278.09999999999997</v>
      </c>
      <c r="K374" s="302">
        <v>267</v>
      </c>
      <c r="L374" s="302">
        <v>254.65</v>
      </c>
      <c r="M374" s="302">
        <v>41.756210000000003</v>
      </c>
      <c r="N374" s="1"/>
      <c r="O374" s="1"/>
    </row>
    <row r="375" spans="1:15" ht="12.75" customHeight="1">
      <c r="A375" s="30">
        <v>365</v>
      </c>
      <c r="B375" s="312" t="s">
        <v>180</v>
      </c>
      <c r="C375" s="302">
        <v>229.2</v>
      </c>
      <c r="D375" s="303">
        <v>230.11666666666667</v>
      </c>
      <c r="E375" s="303">
        <v>227.23333333333335</v>
      </c>
      <c r="F375" s="303">
        <v>225.26666666666668</v>
      </c>
      <c r="G375" s="303">
        <v>222.38333333333335</v>
      </c>
      <c r="H375" s="303">
        <v>232.08333333333334</v>
      </c>
      <c r="I375" s="303">
        <v>234.96666666666667</v>
      </c>
      <c r="J375" s="303">
        <v>236.93333333333334</v>
      </c>
      <c r="K375" s="302">
        <v>233</v>
      </c>
      <c r="L375" s="302">
        <v>228.15</v>
      </c>
      <c r="M375" s="302">
        <v>77.115070000000003</v>
      </c>
      <c r="N375" s="1"/>
      <c r="O375" s="1"/>
    </row>
    <row r="376" spans="1:15" ht="12.75" customHeight="1">
      <c r="A376" s="30">
        <v>366</v>
      </c>
      <c r="B376" s="312" t="s">
        <v>290</v>
      </c>
      <c r="C376" s="302">
        <v>3510.2</v>
      </c>
      <c r="D376" s="303">
        <v>3532.5833333333335</v>
      </c>
      <c r="E376" s="303">
        <v>3410.166666666667</v>
      </c>
      <c r="F376" s="303">
        <v>3310.1333333333337</v>
      </c>
      <c r="G376" s="303">
        <v>3187.7166666666672</v>
      </c>
      <c r="H376" s="303">
        <v>3632.6166666666668</v>
      </c>
      <c r="I376" s="303">
        <v>3755.0333333333338</v>
      </c>
      <c r="J376" s="303">
        <v>3855.0666666666666</v>
      </c>
      <c r="K376" s="302">
        <v>3655</v>
      </c>
      <c r="L376" s="302">
        <v>3432.55</v>
      </c>
      <c r="M376" s="302">
        <v>0.61553000000000002</v>
      </c>
      <c r="N376" s="1"/>
      <c r="O376" s="1"/>
    </row>
    <row r="377" spans="1:15" ht="12.75" customHeight="1">
      <c r="A377" s="30">
        <v>367</v>
      </c>
      <c r="B377" s="312" t="s">
        <v>842</v>
      </c>
      <c r="C377" s="302">
        <v>338.5</v>
      </c>
      <c r="D377" s="303">
        <v>340.28333333333336</v>
      </c>
      <c r="E377" s="303">
        <v>333.7166666666667</v>
      </c>
      <c r="F377" s="303">
        <v>328.93333333333334</v>
      </c>
      <c r="G377" s="303">
        <v>322.36666666666667</v>
      </c>
      <c r="H377" s="303">
        <v>345.06666666666672</v>
      </c>
      <c r="I377" s="303">
        <v>351.63333333333344</v>
      </c>
      <c r="J377" s="303">
        <v>356.41666666666674</v>
      </c>
      <c r="K377" s="302">
        <v>346.85</v>
      </c>
      <c r="L377" s="302">
        <v>335.5</v>
      </c>
      <c r="M377" s="302">
        <v>6.3322399999999996</v>
      </c>
      <c r="N377" s="1"/>
      <c r="O377" s="1"/>
    </row>
    <row r="378" spans="1:15" ht="12.75" customHeight="1">
      <c r="A378" s="30">
        <v>368</v>
      </c>
      <c r="B378" s="312" t="s">
        <v>272</v>
      </c>
      <c r="C378" s="302">
        <v>446.75</v>
      </c>
      <c r="D378" s="303">
        <v>443.25</v>
      </c>
      <c r="E378" s="303">
        <v>434.5</v>
      </c>
      <c r="F378" s="303">
        <v>422.25</v>
      </c>
      <c r="G378" s="303">
        <v>413.5</v>
      </c>
      <c r="H378" s="303">
        <v>455.5</v>
      </c>
      <c r="I378" s="303">
        <v>464.25</v>
      </c>
      <c r="J378" s="303">
        <v>476.5</v>
      </c>
      <c r="K378" s="302">
        <v>452</v>
      </c>
      <c r="L378" s="302">
        <v>431</v>
      </c>
      <c r="M378" s="302">
        <v>9.3253699999999995</v>
      </c>
      <c r="N378" s="1"/>
      <c r="O378" s="1"/>
    </row>
    <row r="379" spans="1:15" ht="12.75" customHeight="1">
      <c r="A379" s="30">
        <v>369</v>
      </c>
      <c r="B379" s="312" t="s">
        <v>476</v>
      </c>
      <c r="C379" s="302">
        <v>639</v>
      </c>
      <c r="D379" s="303">
        <v>636.36666666666667</v>
      </c>
      <c r="E379" s="303">
        <v>631.73333333333335</v>
      </c>
      <c r="F379" s="303">
        <v>624.4666666666667</v>
      </c>
      <c r="G379" s="303">
        <v>619.83333333333337</v>
      </c>
      <c r="H379" s="303">
        <v>643.63333333333333</v>
      </c>
      <c r="I379" s="303">
        <v>648.26666666666677</v>
      </c>
      <c r="J379" s="303">
        <v>655.5333333333333</v>
      </c>
      <c r="K379" s="302">
        <v>641</v>
      </c>
      <c r="L379" s="302">
        <v>629.1</v>
      </c>
      <c r="M379" s="302">
        <v>1.1518999999999999</v>
      </c>
      <c r="N379" s="1"/>
      <c r="O379" s="1"/>
    </row>
    <row r="380" spans="1:15" ht="12.75" customHeight="1">
      <c r="A380" s="30">
        <v>370</v>
      </c>
      <c r="B380" s="312" t="s">
        <v>477</v>
      </c>
      <c r="C380" s="302">
        <v>111</v>
      </c>
      <c r="D380" s="303">
        <v>111.31666666666666</v>
      </c>
      <c r="E380" s="303">
        <v>107.63333333333333</v>
      </c>
      <c r="F380" s="303">
        <v>104.26666666666667</v>
      </c>
      <c r="G380" s="303">
        <v>100.58333333333333</v>
      </c>
      <c r="H380" s="303">
        <v>114.68333333333332</v>
      </c>
      <c r="I380" s="303">
        <v>118.36666666666666</v>
      </c>
      <c r="J380" s="303">
        <v>121.73333333333332</v>
      </c>
      <c r="K380" s="302">
        <v>115</v>
      </c>
      <c r="L380" s="302">
        <v>107.95</v>
      </c>
      <c r="M380" s="302">
        <v>4.2307399999999999</v>
      </c>
      <c r="N380" s="1"/>
      <c r="O380" s="1"/>
    </row>
    <row r="381" spans="1:15" ht="12.75" customHeight="1">
      <c r="A381" s="30">
        <v>371</v>
      </c>
      <c r="B381" s="312" t="s">
        <v>182</v>
      </c>
      <c r="C381" s="302">
        <v>1798.5</v>
      </c>
      <c r="D381" s="303">
        <v>1809.3999999999999</v>
      </c>
      <c r="E381" s="303">
        <v>1764.0999999999997</v>
      </c>
      <c r="F381" s="303">
        <v>1729.6999999999998</v>
      </c>
      <c r="G381" s="303">
        <v>1684.3999999999996</v>
      </c>
      <c r="H381" s="303">
        <v>1843.7999999999997</v>
      </c>
      <c r="I381" s="303">
        <v>1889.1</v>
      </c>
      <c r="J381" s="303">
        <v>1923.4999999999998</v>
      </c>
      <c r="K381" s="302">
        <v>1854.7</v>
      </c>
      <c r="L381" s="302">
        <v>1775</v>
      </c>
      <c r="M381" s="302">
        <v>4.1071999999999997</v>
      </c>
      <c r="N381" s="1"/>
      <c r="O381" s="1"/>
    </row>
    <row r="382" spans="1:15" ht="12.75" customHeight="1">
      <c r="A382" s="30">
        <v>372</v>
      </c>
      <c r="B382" s="312" t="s">
        <v>479</v>
      </c>
      <c r="C382" s="302">
        <v>704.75</v>
      </c>
      <c r="D382" s="303">
        <v>709.65</v>
      </c>
      <c r="E382" s="303">
        <v>694.4</v>
      </c>
      <c r="F382" s="303">
        <v>684.05</v>
      </c>
      <c r="G382" s="303">
        <v>668.8</v>
      </c>
      <c r="H382" s="303">
        <v>720</v>
      </c>
      <c r="I382" s="303">
        <v>735.25</v>
      </c>
      <c r="J382" s="303">
        <v>745.6</v>
      </c>
      <c r="K382" s="302">
        <v>724.9</v>
      </c>
      <c r="L382" s="302">
        <v>699.3</v>
      </c>
      <c r="M382" s="302">
        <v>0.82310000000000005</v>
      </c>
      <c r="N382" s="1"/>
      <c r="O382" s="1"/>
    </row>
    <row r="383" spans="1:15" ht="12.75" customHeight="1">
      <c r="A383" s="30">
        <v>373</v>
      </c>
      <c r="B383" s="312" t="s">
        <v>481</v>
      </c>
      <c r="C383" s="302">
        <v>794.9</v>
      </c>
      <c r="D383" s="303">
        <v>801.81666666666661</v>
      </c>
      <c r="E383" s="303">
        <v>783.78333333333319</v>
      </c>
      <c r="F383" s="303">
        <v>772.66666666666663</v>
      </c>
      <c r="G383" s="303">
        <v>754.63333333333321</v>
      </c>
      <c r="H383" s="303">
        <v>812.93333333333317</v>
      </c>
      <c r="I383" s="303">
        <v>830.96666666666647</v>
      </c>
      <c r="J383" s="303">
        <v>842.08333333333314</v>
      </c>
      <c r="K383" s="302">
        <v>819.85</v>
      </c>
      <c r="L383" s="302">
        <v>790.7</v>
      </c>
      <c r="M383" s="302">
        <v>0.90303</v>
      </c>
      <c r="N383" s="1"/>
      <c r="O383" s="1"/>
    </row>
    <row r="384" spans="1:15" ht="12.75" customHeight="1">
      <c r="A384" s="30">
        <v>374</v>
      </c>
      <c r="B384" s="312" t="s">
        <v>843</v>
      </c>
      <c r="C384" s="302">
        <v>99.3</v>
      </c>
      <c r="D384" s="303">
        <v>99.366666666666674</v>
      </c>
      <c r="E384" s="303">
        <v>97.283333333333346</v>
      </c>
      <c r="F384" s="303">
        <v>95.266666666666666</v>
      </c>
      <c r="G384" s="303">
        <v>93.183333333333337</v>
      </c>
      <c r="H384" s="303">
        <v>101.38333333333335</v>
      </c>
      <c r="I384" s="303">
        <v>103.46666666666667</v>
      </c>
      <c r="J384" s="303">
        <v>105.48333333333336</v>
      </c>
      <c r="K384" s="302">
        <v>101.45</v>
      </c>
      <c r="L384" s="302">
        <v>97.35</v>
      </c>
      <c r="M384" s="302">
        <v>11.58919</v>
      </c>
      <c r="N384" s="1"/>
      <c r="O384" s="1"/>
    </row>
    <row r="385" spans="1:15" ht="12.75" customHeight="1">
      <c r="A385" s="30">
        <v>375</v>
      </c>
      <c r="B385" s="312" t="s">
        <v>483</v>
      </c>
      <c r="C385" s="302">
        <v>166.2</v>
      </c>
      <c r="D385" s="303">
        <v>166.6</v>
      </c>
      <c r="E385" s="303">
        <v>163.75</v>
      </c>
      <c r="F385" s="303">
        <v>161.30000000000001</v>
      </c>
      <c r="G385" s="303">
        <v>158.45000000000002</v>
      </c>
      <c r="H385" s="303">
        <v>169.04999999999998</v>
      </c>
      <c r="I385" s="303">
        <v>171.89999999999995</v>
      </c>
      <c r="J385" s="303">
        <v>174.34999999999997</v>
      </c>
      <c r="K385" s="302">
        <v>169.45</v>
      </c>
      <c r="L385" s="302">
        <v>164.15</v>
      </c>
      <c r="M385" s="302">
        <v>9.8166899999999995</v>
      </c>
      <c r="N385" s="1"/>
      <c r="O385" s="1"/>
    </row>
    <row r="386" spans="1:15" ht="12.75" customHeight="1">
      <c r="A386" s="30">
        <v>376</v>
      </c>
      <c r="B386" s="312" t="s">
        <v>484</v>
      </c>
      <c r="C386" s="302">
        <v>551</v>
      </c>
      <c r="D386" s="303">
        <v>551.01666666666665</v>
      </c>
      <c r="E386" s="303">
        <v>546.0333333333333</v>
      </c>
      <c r="F386" s="303">
        <v>541.06666666666661</v>
      </c>
      <c r="G386" s="303">
        <v>536.08333333333326</v>
      </c>
      <c r="H386" s="303">
        <v>555.98333333333335</v>
      </c>
      <c r="I386" s="303">
        <v>560.9666666666667</v>
      </c>
      <c r="J386" s="303">
        <v>565.93333333333339</v>
      </c>
      <c r="K386" s="302">
        <v>556</v>
      </c>
      <c r="L386" s="302">
        <v>546.04999999999995</v>
      </c>
      <c r="M386" s="302">
        <v>1.0900099999999999</v>
      </c>
      <c r="N386" s="1"/>
      <c r="O386" s="1"/>
    </row>
    <row r="387" spans="1:15" ht="12.75" customHeight="1">
      <c r="A387" s="30">
        <v>377</v>
      </c>
      <c r="B387" s="312" t="s">
        <v>485</v>
      </c>
      <c r="C387" s="302">
        <v>200.95</v>
      </c>
      <c r="D387" s="303">
        <v>201.13333333333333</v>
      </c>
      <c r="E387" s="303">
        <v>199.76666666666665</v>
      </c>
      <c r="F387" s="303">
        <v>198.58333333333331</v>
      </c>
      <c r="G387" s="303">
        <v>197.21666666666664</v>
      </c>
      <c r="H387" s="303">
        <v>202.31666666666666</v>
      </c>
      <c r="I387" s="303">
        <v>203.68333333333334</v>
      </c>
      <c r="J387" s="303">
        <v>204.86666666666667</v>
      </c>
      <c r="K387" s="302">
        <v>202.5</v>
      </c>
      <c r="L387" s="302">
        <v>199.95</v>
      </c>
      <c r="M387" s="302">
        <v>2.2684299999999999</v>
      </c>
      <c r="N387" s="1"/>
      <c r="O387" s="1"/>
    </row>
    <row r="388" spans="1:15" ht="12.75" customHeight="1">
      <c r="A388" s="30">
        <v>378</v>
      </c>
      <c r="B388" s="312" t="s">
        <v>183</v>
      </c>
      <c r="C388" s="302">
        <v>692.4</v>
      </c>
      <c r="D388" s="303">
        <v>696.68333333333339</v>
      </c>
      <c r="E388" s="303">
        <v>684.46666666666681</v>
      </c>
      <c r="F388" s="303">
        <v>676.53333333333342</v>
      </c>
      <c r="G388" s="303">
        <v>664.31666666666683</v>
      </c>
      <c r="H388" s="303">
        <v>704.61666666666679</v>
      </c>
      <c r="I388" s="303">
        <v>716.83333333333348</v>
      </c>
      <c r="J388" s="303">
        <v>724.76666666666677</v>
      </c>
      <c r="K388" s="302">
        <v>708.9</v>
      </c>
      <c r="L388" s="302">
        <v>688.75</v>
      </c>
      <c r="M388" s="302">
        <v>4.3411600000000004</v>
      </c>
      <c r="N388" s="1"/>
      <c r="O388" s="1"/>
    </row>
    <row r="389" spans="1:15" ht="12.75" customHeight="1">
      <c r="A389" s="30">
        <v>379</v>
      </c>
      <c r="B389" s="312" t="s">
        <v>487</v>
      </c>
      <c r="C389" s="302">
        <v>2614.1999999999998</v>
      </c>
      <c r="D389" s="303">
        <v>2626.8833333333332</v>
      </c>
      <c r="E389" s="303">
        <v>2583.7666666666664</v>
      </c>
      <c r="F389" s="303">
        <v>2553.333333333333</v>
      </c>
      <c r="G389" s="303">
        <v>2510.2166666666662</v>
      </c>
      <c r="H389" s="303">
        <v>2657.3166666666666</v>
      </c>
      <c r="I389" s="303">
        <v>2700.4333333333334</v>
      </c>
      <c r="J389" s="303">
        <v>2730.8666666666668</v>
      </c>
      <c r="K389" s="302">
        <v>2670</v>
      </c>
      <c r="L389" s="302">
        <v>2596.4499999999998</v>
      </c>
      <c r="M389" s="302">
        <v>0.20813000000000001</v>
      </c>
      <c r="N389" s="1"/>
      <c r="O389" s="1"/>
    </row>
    <row r="390" spans="1:15" ht="12.75" customHeight="1">
      <c r="A390" s="30">
        <v>380</v>
      </c>
      <c r="B390" s="312" t="s">
        <v>858</v>
      </c>
      <c r="C390" s="302">
        <v>102.15</v>
      </c>
      <c r="D390" s="303">
        <v>101.05</v>
      </c>
      <c r="E390" s="303">
        <v>97.8</v>
      </c>
      <c r="F390" s="303">
        <v>93.45</v>
      </c>
      <c r="G390" s="303">
        <v>90.2</v>
      </c>
      <c r="H390" s="303">
        <v>105.39999999999999</v>
      </c>
      <c r="I390" s="303">
        <v>108.64999999999999</v>
      </c>
      <c r="J390" s="303">
        <v>112.99999999999999</v>
      </c>
      <c r="K390" s="302">
        <v>104.3</v>
      </c>
      <c r="L390" s="302">
        <v>96.7</v>
      </c>
      <c r="M390" s="302">
        <v>37.757260000000002</v>
      </c>
      <c r="N390" s="1"/>
      <c r="O390" s="1"/>
    </row>
    <row r="391" spans="1:15" ht="12.75" customHeight="1">
      <c r="A391" s="30">
        <v>381</v>
      </c>
      <c r="B391" s="312" t="s">
        <v>184</v>
      </c>
      <c r="C391" s="302">
        <v>111</v>
      </c>
      <c r="D391" s="303">
        <v>111.28333333333335</v>
      </c>
      <c r="E391" s="303">
        <v>109.41666666666669</v>
      </c>
      <c r="F391" s="303">
        <v>107.83333333333334</v>
      </c>
      <c r="G391" s="303">
        <v>105.96666666666668</v>
      </c>
      <c r="H391" s="303">
        <v>112.86666666666669</v>
      </c>
      <c r="I391" s="303">
        <v>114.73333333333333</v>
      </c>
      <c r="J391" s="303">
        <v>116.31666666666669</v>
      </c>
      <c r="K391" s="302">
        <v>113.15</v>
      </c>
      <c r="L391" s="302">
        <v>109.7</v>
      </c>
      <c r="M391" s="302">
        <v>91.555260000000004</v>
      </c>
      <c r="N391" s="1"/>
      <c r="O391" s="1"/>
    </row>
    <row r="392" spans="1:15" ht="12.75" customHeight="1">
      <c r="A392" s="30">
        <v>382</v>
      </c>
      <c r="B392" s="312" t="s">
        <v>486</v>
      </c>
      <c r="C392" s="302">
        <v>95.3</v>
      </c>
      <c r="D392" s="303">
        <v>95.383333333333326</v>
      </c>
      <c r="E392" s="303">
        <v>93.616666666666646</v>
      </c>
      <c r="F392" s="303">
        <v>91.933333333333323</v>
      </c>
      <c r="G392" s="303">
        <v>90.166666666666643</v>
      </c>
      <c r="H392" s="303">
        <v>97.066666666666649</v>
      </c>
      <c r="I392" s="303">
        <v>98.833333333333329</v>
      </c>
      <c r="J392" s="303">
        <v>100.51666666666665</v>
      </c>
      <c r="K392" s="302">
        <v>97.15</v>
      </c>
      <c r="L392" s="302">
        <v>93.7</v>
      </c>
      <c r="M392" s="302">
        <v>24.32696</v>
      </c>
      <c r="N392" s="1"/>
      <c r="O392" s="1"/>
    </row>
    <row r="393" spans="1:15" ht="12.75" customHeight="1">
      <c r="A393" s="30">
        <v>383</v>
      </c>
      <c r="B393" s="312" t="s">
        <v>185</v>
      </c>
      <c r="C393" s="302">
        <v>119</v>
      </c>
      <c r="D393" s="303">
        <v>119.33333333333333</v>
      </c>
      <c r="E393" s="303">
        <v>118.21666666666665</v>
      </c>
      <c r="F393" s="303">
        <v>117.43333333333332</v>
      </c>
      <c r="G393" s="303">
        <v>116.31666666666665</v>
      </c>
      <c r="H393" s="303">
        <v>120.11666666666666</v>
      </c>
      <c r="I393" s="303">
        <v>121.23333333333333</v>
      </c>
      <c r="J393" s="303">
        <v>122.01666666666667</v>
      </c>
      <c r="K393" s="302">
        <v>120.45</v>
      </c>
      <c r="L393" s="302">
        <v>118.55</v>
      </c>
      <c r="M393" s="302">
        <v>28.591190000000001</v>
      </c>
      <c r="N393" s="1"/>
      <c r="O393" s="1"/>
    </row>
    <row r="394" spans="1:15" ht="12.75" customHeight="1">
      <c r="A394" s="30">
        <v>384</v>
      </c>
      <c r="B394" s="312" t="s">
        <v>488</v>
      </c>
      <c r="C394" s="302">
        <v>130.94999999999999</v>
      </c>
      <c r="D394" s="303">
        <v>130.79999999999998</v>
      </c>
      <c r="E394" s="303">
        <v>129.49999999999997</v>
      </c>
      <c r="F394" s="303">
        <v>128.04999999999998</v>
      </c>
      <c r="G394" s="303">
        <v>126.74999999999997</v>
      </c>
      <c r="H394" s="303">
        <v>132.24999999999997</v>
      </c>
      <c r="I394" s="303">
        <v>133.54999999999998</v>
      </c>
      <c r="J394" s="303">
        <v>134.99999999999997</v>
      </c>
      <c r="K394" s="302">
        <v>132.1</v>
      </c>
      <c r="L394" s="302">
        <v>129.35</v>
      </c>
      <c r="M394" s="302">
        <v>20.23911</v>
      </c>
      <c r="N394" s="1"/>
      <c r="O394" s="1"/>
    </row>
    <row r="395" spans="1:15" ht="12.75" customHeight="1">
      <c r="A395" s="30">
        <v>385</v>
      </c>
      <c r="B395" s="312" t="s">
        <v>489</v>
      </c>
      <c r="C395" s="302">
        <v>983.8</v>
      </c>
      <c r="D395" s="303">
        <v>991.08333333333337</v>
      </c>
      <c r="E395" s="303">
        <v>973.7166666666667</v>
      </c>
      <c r="F395" s="303">
        <v>963.63333333333333</v>
      </c>
      <c r="G395" s="303">
        <v>946.26666666666665</v>
      </c>
      <c r="H395" s="303">
        <v>1001.1666666666667</v>
      </c>
      <c r="I395" s="303">
        <v>1018.5333333333333</v>
      </c>
      <c r="J395" s="303">
        <v>1028.6166666666668</v>
      </c>
      <c r="K395" s="302">
        <v>1008.45</v>
      </c>
      <c r="L395" s="302">
        <v>981</v>
      </c>
      <c r="M395" s="302">
        <v>0.97211000000000003</v>
      </c>
      <c r="N395" s="1"/>
      <c r="O395" s="1"/>
    </row>
    <row r="396" spans="1:15" ht="12.75" customHeight="1">
      <c r="A396" s="30">
        <v>386</v>
      </c>
      <c r="B396" s="312" t="s">
        <v>186</v>
      </c>
      <c r="C396" s="302">
        <v>2633.5</v>
      </c>
      <c r="D396" s="303">
        <v>2634.9666666666667</v>
      </c>
      <c r="E396" s="303">
        <v>2614.7333333333336</v>
      </c>
      <c r="F396" s="303">
        <v>2595.9666666666667</v>
      </c>
      <c r="G396" s="303">
        <v>2575.7333333333336</v>
      </c>
      <c r="H396" s="303">
        <v>2653.7333333333336</v>
      </c>
      <c r="I396" s="303">
        <v>2673.9666666666662</v>
      </c>
      <c r="J396" s="303">
        <v>2692.7333333333336</v>
      </c>
      <c r="K396" s="302">
        <v>2655.2</v>
      </c>
      <c r="L396" s="302">
        <v>2616.1999999999998</v>
      </c>
      <c r="M396" s="302">
        <v>45.12079</v>
      </c>
      <c r="N396" s="1"/>
      <c r="O396" s="1"/>
    </row>
    <row r="397" spans="1:15" ht="12.75" customHeight="1">
      <c r="A397" s="30">
        <v>387</v>
      </c>
      <c r="B397" s="312" t="s">
        <v>844</v>
      </c>
      <c r="C397" s="302">
        <v>595.15</v>
      </c>
      <c r="D397" s="303">
        <v>582.04999999999995</v>
      </c>
      <c r="E397" s="303">
        <v>555.14999999999986</v>
      </c>
      <c r="F397" s="303">
        <v>515.14999999999986</v>
      </c>
      <c r="G397" s="303">
        <v>488.24999999999977</v>
      </c>
      <c r="H397" s="303">
        <v>622.04999999999995</v>
      </c>
      <c r="I397" s="303">
        <v>648.95000000000005</v>
      </c>
      <c r="J397" s="303">
        <v>688.95</v>
      </c>
      <c r="K397" s="302">
        <v>608.95000000000005</v>
      </c>
      <c r="L397" s="302">
        <v>542.04999999999995</v>
      </c>
      <c r="M397" s="302">
        <v>21.64528</v>
      </c>
      <c r="N397" s="1"/>
      <c r="O397" s="1"/>
    </row>
    <row r="398" spans="1:15" ht="12.75" customHeight="1">
      <c r="A398" s="30">
        <v>388</v>
      </c>
      <c r="B398" s="312" t="s">
        <v>480</v>
      </c>
      <c r="C398" s="302">
        <v>244.3</v>
      </c>
      <c r="D398" s="303">
        <v>245.79999999999998</v>
      </c>
      <c r="E398" s="303">
        <v>242.39999999999998</v>
      </c>
      <c r="F398" s="303">
        <v>240.5</v>
      </c>
      <c r="G398" s="303">
        <v>237.1</v>
      </c>
      <c r="H398" s="303">
        <v>247.69999999999996</v>
      </c>
      <c r="I398" s="303">
        <v>251.1</v>
      </c>
      <c r="J398" s="303">
        <v>252.99999999999994</v>
      </c>
      <c r="K398" s="302">
        <v>249.2</v>
      </c>
      <c r="L398" s="302">
        <v>243.9</v>
      </c>
      <c r="M398" s="302">
        <v>2.25773</v>
      </c>
      <c r="N398" s="1"/>
      <c r="O398" s="1"/>
    </row>
    <row r="399" spans="1:15" ht="12.75" customHeight="1">
      <c r="A399" s="30">
        <v>389</v>
      </c>
      <c r="B399" s="312" t="s">
        <v>490</v>
      </c>
      <c r="C399" s="302">
        <v>885.05</v>
      </c>
      <c r="D399" s="303">
        <v>883.93333333333339</v>
      </c>
      <c r="E399" s="303">
        <v>877.86666666666679</v>
      </c>
      <c r="F399" s="303">
        <v>870.68333333333339</v>
      </c>
      <c r="G399" s="303">
        <v>864.61666666666679</v>
      </c>
      <c r="H399" s="303">
        <v>891.11666666666679</v>
      </c>
      <c r="I399" s="303">
        <v>897.18333333333339</v>
      </c>
      <c r="J399" s="303">
        <v>904.36666666666679</v>
      </c>
      <c r="K399" s="302">
        <v>890</v>
      </c>
      <c r="L399" s="302">
        <v>876.75</v>
      </c>
      <c r="M399" s="302">
        <v>0.15801000000000001</v>
      </c>
      <c r="N399" s="1"/>
      <c r="O399" s="1"/>
    </row>
    <row r="400" spans="1:15" ht="12.75" customHeight="1">
      <c r="A400" s="30">
        <v>390</v>
      </c>
      <c r="B400" s="312" t="s">
        <v>491</v>
      </c>
      <c r="C400" s="302">
        <v>1387.45</v>
      </c>
      <c r="D400" s="303">
        <v>1395.8833333333334</v>
      </c>
      <c r="E400" s="303">
        <v>1354.1166666666668</v>
      </c>
      <c r="F400" s="303">
        <v>1320.7833333333333</v>
      </c>
      <c r="G400" s="303">
        <v>1279.0166666666667</v>
      </c>
      <c r="H400" s="303">
        <v>1429.2166666666669</v>
      </c>
      <c r="I400" s="303">
        <v>1470.9833333333338</v>
      </c>
      <c r="J400" s="303">
        <v>1504.3166666666671</v>
      </c>
      <c r="K400" s="302">
        <v>1437.65</v>
      </c>
      <c r="L400" s="302">
        <v>1362.55</v>
      </c>
      <c r="M400" s="302">
        <v>4.0741100000000001</v>
      </c>
      <c r="N400" s="1"/>
      <c r="O400" s="1"/>
    </row>
    <row r="401" spans="1:15" ht="12.75" customHeight="1">
      <c r="A401" s="30">
        <v>391</v>
      </c>
      <c r="B401" s="312" t="s">
        <v>482</v>
      </c>
      <c r="C401" s="302">
        <v>33.4</v>
      </c>
      <c r="D401" s="303">
        <v>33.516666666666673</v>
      </c>
      <c r="E401" s="303">
        <v>33.033333333333346</v>
      </c>
      <c r="F401" s="303">
        <v>32.666666666666671</v>
      </c>
      <c r="G401" s="303">
        <v>32.183333333333344</v>
      </c>
      <c r="H401" s="303">
        <v>33.883333333333347</v>
      </c>
      <c r="I401" s="303">
        <v>34.366666666666681</v>
      </c>
      <c r="J401" s="303">
        <v>34.733333333333348</v>
      </c>
      <c r="K401" s="302">
        <v>34</v>
      </c>
      <c r="L401" s="302">
        <v>33.15</v>
      </c>
      <c r="M401" s="302">
        <v>54.857129999999998</v>
      </c>
      <c r="N401" s="1"/>
      <c r="O401" s="1"/>
    </row>
    <row r="402" spans="1:15" ht="12.75" customHeight="1">
      <c r="A402" s="30">
        <v>392</v>
      </c>
      <c r="B402" s="312" t="s">
        <v>187</v>
      </c>
      <c r="C402" s="302">
        <v>76.45</v>
      </c>
      <c r="D402" s="303">
        <v>76.133333333333326</v>
      </c>
      <c r="E402" s="303">
        <v>75.266666666666652</v>
      </c>
      <c r="F402" s="303">
        <v>74.083333333333329</v>
      </c>
      <c r="G402" s="303">
        <v>73.216666666666654</v>
      </c>
      <c r="H402" s="303">
        <v>77.316666666666649</v>
      </c>
      <c r="I402" s="303">
        <v>78.183333333333323</v>
      </c>
      <c r="J402" s="303">
        <v>79.366666666666646</v>
      </c>
      <c r="K402" s="302">
        <v>77</v>
      </c>
      <c r="L402" s="302">
        <v>74.95</v>
      </c>
      <c r="M402" s="302">
        <v>321.05531999999999</v>
      </c>
      <c r="N402" s="1"/>
      <c r="O402" s="1"/>
    </row>
    <row r="403" spans="1:15" ht="12.75" customHeight="1">
      <c r="A403" s="30">
        <v>393</v>
      </c>
      <c r="B403" s="312" t="s">
        <v>275</v>
      </c>
      <c r="C403" s="302">
        <v>6930.75</v>
      </c>
      <c r="D403" s="303">
        <v>6916.083333333333</v>
      </c>
      <c r="E403" s="303">
        <v>6796.2166666666662</v>
      </c>
      <c r="F403" s="303">
        <v>6661.6833333333334</v>
      </c>
      <c r="G403" s="303">
        <v>6541.8166666666666</v>
      </c>
      <c r="H403" s="303">
        <v>7050.6166666666659</v>
      </c>
      <c r="I403" s="303">
        <v>7170.4833333333327</v>
      </c>
      <c r="J403" s="303">
        <v>7305.0166666666655</v>
      </c>
      <c r="K403" s="302">
        <v>7035.95</v>
      </c>
      <c r="L403" s="302">
        <v>6781.55</v>
      </c>
      <c r="M403" s="302">
        <v>0.11722</v>
      </c>
      <c r="N403" s="1"/>
      <c r="O403" s="1"/>
    </row>
    <row r="404" spans="1:15" ht="12.75" customHeight="1">
      <c r="A404" s="30">
        <v>394</v>
      </c>
      <c r="B404" s="312" t="s">
        <v>274</v>
      </c>
      <c r="C404" s="302">
        <v>772.95</v>
      </c>
      <c r="D404" s="303">
        <v>774.5</v>
      </c>
      <c r="E404" s="303">
        <v>760.85</v>
      </c>
      <c r="F404" s="303">
        <v>748.75</v>
      </c>
      <c r="G404" s="303">
        <v>735.1</v>
      </c>
      <c r="H404" s="303">
        <v>786.6</v>
      </c>
      <c r="I404" s="303">
        <v>800.25000000000011</v>
      </c>
      <c r="J404" s="303">
        <v>812.35</v>
      </c>
      <c r="K404" s="302">
        <v>788.15</v>
      </c>
      <c r="L404" s="302">
        <v>762.4</v>
      </c>
      <c r="M404" s="302">
        <v>8.1539199999999994</v>
      </c>
      <c r="N404" s="1"/>
      <c r="O404" s="1"/>
    </row>
    <row r="405" spans="1:15" ht="12.75" customHeight="1">
      <c r="A405" s="30">
        <v>395</v>
      </c>
      <c r="B405" s="312" t="s">
        <v>188</v>
      </c>
      <c r="C405" s="302">
        <v>1152.75</v>
      </c>
      <c r="D405" s="303">
        <v>1157.6000000000001</v>
      </c>
      <c r="E405" s="303">
        <v>1139.2000000000003</v>
      </c>
      <c r="F405" s="303">
        <v>1125.6500000000001</v>
      </c>
      <c r="G405" s="303">
        <v>1107.2500000000002</v>
      </c>
      <c r="H405" s="303">
        <v>1171.1500000000003</v>
      </c>
      <c r="I405" s="303">
        <v>1189.5500000000004</v>
      </c>
      <c r="J405" s="303">
        <v>1203.1000000000004</v>
      </c>
      <c r="K405" s="302">
        <v>1176</v>
      </c>
      <c r="L405" s="302">
        <v>1144.05</v>
      </c>
      <c r="M405" s="302">
        <v>6.83413</v>
      </c>
      <c r="N405" s="1"/>
      <c r="O405" s="1"/>
    </row>
    <row r="406" spans="1:15" ht="12.75" customHeight="1">
      <c r="A406" s="30">
        <v>396</v>
      </c>
      <c r="B406" s="312" t="s">
        <v>189</v>
      </c>
      <c r="C406" s="302">
        <v>468.3</v>
      </c>
      <c r="D406" s="303">
        <v>468.33333333333331</v>
      </c>
      <c r="E406" s="303">
        <v>464.66666666666663</v>
      </c>
      <c r="F406" s="303">
        <v>461.0333333333333</v>
      </c>
      <c r="G406" s="303">
        <v>457.36666666666662</v>
      </c>
      <c r="H406" s="303">
        <v>471.96666666666664</v>
      </c>
      <c r="I406" s="303">
        <v>475.63333333333327</v>
      </c>
      <c r="J406" s="303">
        <v>479.26666666666665</v>
      </c>
      <c r="K406" s="302">
        <v>472</v>
      </c>
      <c r="L406" s="302">
        <v>464.7</v>
      </c>
      <c r="M406" s="302">
        <v>94.240080000000006</v>
      </c>
      <c r="N406" s="1"/>
      <c r="O406" s="1"/>
    </row>
    <row r="407" spans="1:15" ht="12.75" customHeight="1">
      <c r="A407" s="30">
        <v>397</v>
      </c>
      <c r="B407" s="312" t="s">
        <v>495</v>
      </c>
      <c r="C407" s="302">
        <v>2401.0500000000002</v>
      </c>
      <c r="D407" s="303">
        <v>2371.9</v>
      </c>
      <c r="E407" s="303">
        <v>2310.25</v>
      </c>
      <c r="F407" s="303">
        <v>2219.4499999999998</v>
      </c>
      <c r="G407" s="303">
        <v>2157.7999999999997</v>
      </c>
      <c r="H407" s="303">
        <v>2462.7000000000003</v>
      </c>
      <c r="I407" s="303">
        <v>2524.3500000000008</v>
      </c>
      <c r="J407" s="303">
        <v>2615.1500000000005</v>
      </c>
      <c r="K407" s="302">
        <v>2433.5500000000002</v>
      </c>
      <c r="L407" s="302">
        <v>2281.1</v>
      </c>
      <c r="M407" s="302">
        <v>2.2638099999999999</v>
      </c>
      <c r="N407" s="1"/>
      <c r="O407" s="1"/>
    </row>
    <row r="408" spans="1:15" ht="12.75" customHeight="1">
      <c r="A408" s="30">
        <v>398</v>
      </c>
      <c r="B408" s="312" t="s">
        <v>496</v>
      </c>
      <c r="C408" s="302">
        <v>112</v>
      </c>
      <c r="D408" s="303">
        <v>112.48333333333333</v>
      </c>
      <c r="E408" s="303">
        <v>110.11666666666667</v>
      </c>
      <c r="F408" s="303">
        <v>108.23333333333333</v>
      </c>
      <c r="G408" s="303">
        <v>105.86666666666667</v>
      </c>
      <c r="H408" s="303">
        <v>114.36666666666667</v>
      </c>
      <c r="I408" s="303">
        <v>116.73333333333332</v>
      </c>
      <c r="J408" s="303">
        <v>118.61666666666667</v>
      </c>
      <c r="K408" s="302">
        <v>114.85</v>
      </c>
      <c r="L408" s="302">
        <v>110.6</v>
      </c>
      <c r="M408" s="302">
        <v>5.1807999999999996</v>
      </c>
      <c r="N408" s="1"/>
      <c r="O408" s="1"/>
    </row>
    <row r="409" spans="1:15" ht="12.75" customHeight="1">
      <c r="A409" s="30">
        <v>399</v>
      </c>
      <c r="B409" s="312" t="s">
        <v>501</v>
      </c>
      <c r="C409" s="302">
        <v>120.05</v>
      </c>
      <c r="D409" s="303">
        <v>120.83333333333333</v>
      </c>
      <c r="E409" s="303">
        <v>117.41666666666666</v>
      </c>
      <c r="F409" s="303">
        <v>114.78333333333333</v>
      </c>
      <c r="G409" s="303">
        <v>111.36666666666666</v>
      </c>
      <c r="H409" s="303">
        <v>123.46666666666665</v>
      </c>
      <c r="I409" s="303">
        <v>126.88333333333331</v>
      </c>
      <c r="J409" s="303">
        <v>129.51666666666665</v>
      </c>
      <c r="K409" s="302">
        <v>124.25</v>
      </c>
      <c r="L409" s="302">
        <v>118.2</v>
      </c>
      <c r="M409" s="302">
        <v>27.92604</v>
      </c>
      <c r="N409" s="1"/>
      <c r="O409" s="1"/>
    </row>
    <row r="410" spans="1:15" ht="12.75" customHeight="1">
      <c r="A410" s="30">
        <v>400</v>
      </c>
      <c r="B410" s="312" t="s">
        <v>497</v>
      </c>
      <c r="C410" s="302">
        <v>110.95</v>
      </c>
      <c r="D410" s="303">
        <v>111.28333333333335</v>
      </c>
      <c r="E410" s="303">
        <v>109.36666666666669</v>
      </c>
      <c r="F410" s="303">
        <v>107.78333333333335</v>
      </c>
      <c r="G410" s="303">
        <v>105.86666666666669</v>
      </c>
      <c r="H410" s="303">
        <v>112.86666666666669</v>
      </c>
      <c r="I410" s="303">
        <v>114.78333333333335</v>
      </c>
      <c r="J410" s="303">
        <v>116.36666666666669</v>
      </c>
      <c r="K410" s="302">
        <v>113.2</v>
      </c>
      <c r="L410" s="302">
        <v>109.7</v>
      </c>
      <c r="M410" s="302">
        <v>7.5597399999999997</v>
      </c>
      <c r="N410" s="1"/>
      <c r="O410" s="1"/>
    </row>
    <row r="411" spans="1:15" ht="12.75" customHeight="1">
      <c r="A411" s="30">
        <v>401</v>
      </c>
      <c r="B411" s="312" t="s">
        <v>499</v>
      </c>
      <c r="C411" s="302">
        <v>2982.45</v>
      </c>
      <c r="D411" s="303">
        <v>2989.2666666666664</v>
      </c>
      <c r="E411" s="303">
        <v>2958.833333333333</v>
      </c>
      <c r="F411" s="303">
        <v>2935.2166666666667</v>
      </c>
      <c r="G411" s="303">
        <v>2904.7833333333333</v>
      </c>
      <c r="H411" s="303">
        <v>3012.8833333333328</v>
      </c>
      <c r="I411" s="303">
        <v>3043.3166666666662</v>
      </c>
      <c r="J411" s="303">
        <v>3066.9333333333325</v>
      </c>
      <c r="K411" s="302">
        <v>3019.7</v>
      </c>
      <c r="L411" s="302">
        <v>2965.65</v>
      </c>
      <c r="M411" s="302">
        <v>4.1430000000000002E-2</v>
      </c>
      <c r="N411" s="1"/>
      <c r="O411" s="1"/>
    </row>
    <row r="412" spans="1:15" ht="12.75" customHeight="1">
      <c r="A412" s="30">
        <v>402</v>
      </c>
      <c r="B412" s="312" t="s">
        <v>498</v>
      </c>
      <c r="C412" s="302">
        <v>699.35</v>
      </c>
      <c r="D412" s="303">
        <v>705.26666666666677</v>
      </c>
      <c r="E412" s="303">
        <v>684.33333333333348</v>
      </c>
      <c r="F412" s="303">
        <v>669.31666666666672</v>
      </c>
      <c r="G412" s="303">
        <v>648.38333333333344</v>
      </c>
      <c r="H412" s="303">
        <v>720.28333333333353</v>
      </c>
      <c r="I412" s="303">
        <v>741.2166666666667</v>
      </c>
      <c r="J412" s="303">
        <v>756.23333333333358</v>
      </c>
      <c r="K412" s="302">
        <v>726.2</v>
      </c>
      <c r="L412" s="302">
        <v>690.25</v>
      </c>
      <c r="M412" s="302">
        <v>2.7973300000000001</v>
      </c>
      <c r="N412" s="1"/>
      <c r="O412" s="1"/>
    </row>
    <row r="413" spans="1:15" ht="12.75" customHeight="1">
      <c r="A413" s="30">
        <v>403</v>
      </c>
      <c r="B413" s="312" t="s">
        <v>500</v>
      </c>
      <c r="C413" s="302">
        <v>435.2</v>
      </c>
      <c r="D413" s="303">
        <v>438.56666666666666</v>
      </c>
      <c r="E413" s="303">
        <v>425.93333333333334</v>
      </c>
      <c r="F413" s="303">
        <v>416.66666666666669</v>
      </c>
      <c r="G413" s="303">
        <v>404.03333333333336</v>
      </c>
      <c r="H413" s="303">
        <v>447.83333333333331</v>
      </c>
      <c r="I413" s="303">
        <v>460.46666666666664</v>
      </c>
      <c r="J413" s="303">
        <v>469.73333333333329</v>
      </c>
      <c r="K413" s="302">
        <v>451.2</v>
      </c>
      <c r="L413" s="302">
        <v>429.3</v>
      </c>
      <c r="M413" s="302">
        <v>1.0385500000000001</v>
      </c>
      <c r="N413" s="1"/>
      <c r="O413" s="1"/>
    </row>
    <row r="414" spans="1:15" ht="12.75" customHeight="1">
      <c r="A414" s="30">
        <v>404</v>
      </c>
      <c r="B414" s="312" t="s">
        <v>190</v>
      </c>
      <c r="C414" s="302">
        <v>21791.5</v>
      </c>
      <c r="D414" s="303">
        <v>21854.666666666668</v>
      </c>
      <c r="E414" s="303">
        <v>21536.833333333336</v>
      </c>
      <c r="F414" s="303">
        <v>21282.166666666668</v>
      </c>
      <c r="G414" s="303">
        <v>20964.333333333336</v>
      </c>
      <c r="H414" s="303">
        <v>22109.333333333336</v>
      </c>
      <c r="I414" s="303">
        <v>22427.166666666672</v>
      </c>
      <c r="J414" s="303">
        <v>22681.833333333336</v>
      </c>
      <c r="K414" s="302">
        <v>22172.5</v>
      </c>
      <c r="L414" s="302">
        <v>21600</v>
      </c>
      <c r="M414" s="302">
        <v>0.29099999999999998</v>
      </c>
      <c r="N414" s="1"/>
      <c r="O414" s="1"/>
    </row>
    <row r="415" spans="1:15" ht="12.75" customHeight="1">
      <c r="A415" s="30">
        <v>405</v>
      </c>
      <c r="B415" s="312" t="s">
        <v>502</v>
      </c>
      <c r="C415" s="302">
        <v>1739.5</v>
      </c>
      <c r="D415" s="303">
        <v>1733.6833333333334</v>
      </c>
      <c r="E415" s="303">
        <v>1717.3666666666668</v>
      </c>
      <c r="F415" s="303">
        <v>1695.2333333333333</v>
      </c>
      <c r="G415" s="303">
        <v>1678.9166666666667</v>
      </c>
      <c r="H415" s="303">
        <v>1755.8166666666668</v>
      </c>
      <c r="I415" s="303">
        <v>1772.1333333333334</v>
      </c>
      <c r="J415" s="303">
        <v>1794.2666666666669</v>
      </c>
      <c r="K415" s="302">
        <v>1750</v>
      </c>
      <c r="L415" s="302">
        <v>1711.55</v>
      </c>
      <c r="M415" s="302">
        <v>1.4974799999999999</v>
      </c>
      <c r="N415" s="1"/>
      <c r="O415" s="1"/>
    </row>
    <row r="416" spans="1:15" ht="12.75" customHeight="1">
      <c r="A416" s="30">
        <v>406</v>
      </c>
      <c r="B416" s="312" t="s">
        <v>191</v>
      </c>
      <c r="C416" s="302">
        <v>2419.0500000000002</v>
      </c>
      <c r="D416" s="303">
        <v>2434</v>
      </c>
      <c r="E416" s="303">
        <v>2391.5500000000002</v>
      </c>
      <c r="F416" s="303">
        <v>2364.0500000000002</v>
      </c>
      <c r="G416" s="303">
        <v>2321.6000000000004</v>
      </c>
      <c r="H416" s="303">
        <v>2461.5</v>
      </c>
      <c r="I416" s="303">
        <v>2503.9499999999998</v>
      </c>
      <c r="J416" s="303">
        <v>2531.4499999999998</v>
      </c>
      <c r="K416" s="302">
        <v>2476.4499999999998</v>
      </c>
      <c r="L416" s="302">
        <v>2406.5</v>
      </c>
      <c r="M416" s="302">
        <v>1.9234</v>
      </c>
      <c r="N416" s="1"/>
      <c r="O416" s="1"/>
    </row>
    <row r="417" spans="1:15" ht="12.75" customHeight="1">
      <c r="A417" s="30">
        <v>407</v>
      </c>
      <c r="B417" s="312" t="s">
        <v>492</v>
      </c>
      <c r="C417" s="302">
        <v>478.35</v>
      </c>
      <c r="D417" s="303">
        <v>475.26666666666665</v>
      </c>
      <c r="E417" s="303">
        <v>469.83333333333331</v>
      </c>
      <c r="F417" s="303">
        <v>461.31666666666666</v>
      </c>
      <c r="G417" s="303">
        <v>455.88333333333333</v>
      </c>
      <c r="H417" s="303">
        <v>483.7833333333333</v>
      </c>
      <c r="I417" s="303">
        <v>489.2166666666667</v>
      </c>
      <c r="J417" s="303">
        <v>497.73333333333329</v>
      </c>
      <c r="K417" s="302">
        <v>480.7</v>
      </c>
      <c r="L417" s="302">
        <v>466.75</v>
      </c>
      <c r="M417" s="302">
        <v>0.71052000000000004</v>
      </c>
      <c r="N417" s="1"/>
      <c r="O417" s="1"/>
    </row>
    <row r="418" spans="1:15" ht="12.75" customHeight="1">
      <c r="A418" s="30">
        <v>408</v>
      </c>
      <c r="B418" s="312" t="s">
        <v>493</v>
      </c>
      <c r="C418" s="302">
        <v>27.55</v>
      </c>
      <c r="D418" s="303">
        <v>27.5</v>
      </c>
      <c r="E418" s="303">
        <v>27.35</v>
      </c>
      <c r="F418" s="303">
        <v>27.150000000000002</v>
      </c>
      <c r="G418" s="303">
        <v>27.000000000000004</v>
      </c>
      <c r="H418" s="303">
        <v>27.7</v>
      </c>
      <c r="I418" s="303">
        <v>27.849999999999998</v>
      </c>
      <c r="J418" s="303">
        <v>28.049999999999997</v>
      </c>
      <c r="K418" s="302">
        <v>27.65</v>
      </c>
      <c r="L418" s="302">
        <v>27.3</v>
      </c>
      <c r="M418" s="302">
        <v>8.3358100000000004</v>
      </c>
      <c r="N418" s="1"/>
      <c r="O418" s="1"/>
    </row>
    <row r="419" spans="1:15" ht="12.75" customHeight="1">
      <c r="A419" s="30">
        <v>409</v>
      </c>
      <c r="B419" s="312" t="s">
        <v>494</v>
      </c>
      <c r="C419" s="302">
        <v>3597.15</v>
      </c>
      <c r="D419" s="303">
        <v>3588.3833333333337</v>
      </c>
      <c r="E419" s="303">
        <v>3556.8166666666675</v>
      </c>
      <c r="F419" s="303">
        <v>3516.483333333334</v>
      </c>
      <c r="G419" s="303">
        <v>3484.9166666666679</v>
      </c>
      <c r="H419" s="303">
        <v>3628.7166666666672</v>
      </c>
      <c r="I419" s="303">
        <v>3660.2833333333338</v>
      </c>
      <c r="J419" s="303">
        <v>3700.6166666666668</v>
      </c>
      <c r="K419" s="302">
        <v>3619.95</v>
      </c>
      <c r="L419" s="302">
        <v>3548.05</v>
      </c>
      <c r="M419" s="302">
        <v>0.31597999999999998</v>
      </c>
      <c r="N419" s="1"/>
      <c r="O419" s="1"/>
    </row>
    <row r="420" spans="1:15" ht="12.75" customHeight="1">
      <c r="A420" s="30">
        <v>410</v>
      </c>
      <c r="B420" s="312" t="s">
        <v>503</v>
      </c>
      <c r="C420" s="302">
        <v>553.6</v>
      </c>
      <c r="D420" s="303">
        <v>554.41666666666663</v>
      </c>
      <c r="E420" s="303">
        <v>544.5333333333333</v>
      </c>
      <c r="F420" s="303">
        <v>535.4666666666667</v>
      </c>
      <c r="G420" s="303">
        <v>525.58333333333337</v>
      </c>
      <c r="H420" s="303">
        <v>563.48333333333323</v>
      </c>
      <c r="I420" s="303">
        <v>573.36666666666667</v>
      </c>
      <c r="J420" s="303">
        <v>582.43333333333317</v>
      </c>
      <c r="K420" s="302">
        <v>564.29999999999995</v>
      </c>
      <c r="L420" s="302">
        <v>545.35</v>
      </c>
      <c r="M420" s="302">
        <v>5.1138700000000004</v>
      </c>
      <c r="N420" s="1"/>
      <c r="O420" s="1"/>
    </row>
    <row r="421" spans="1:15" ht="12.75" customHeight="1">
      <c r="A421" s="30">
        <v>411</v>
      </c>
      <c r="B421" s="312" t="s">
        <v>505</v>
      </c>
      <c r="C421" s="302">
        <v>408.9</v>
      </c>
      <c r="D421" s="303">
        <v>410.75</v>
      </c>
      <c r="E421" s="303">
        <v>405.15</v>
      </c>
      <c r="F421" s="303">
        <v>401.4</v>
      </c>
      <c r="G421" s="303">
        <v>395.79999999999995</v>
      </c>
      <c r="H421" s="303">
        <v>414.5</v>
      </c>
      <c r="I421" s="303">
        <v>420.1</v>
      </c>
      <c r="J421" s="303">
        <v>423.85</v>
      </c>
      <c r="K421" s="302">
        <v>416.35</v>
      </c>
      <c r="L421" s="302">
        <v>407</v>
      </c>
      <c r="M421" s="302">
        <v>0.75444999999999995</v>
      </c>
      <c r="N421" s="1"/>
      <c r="O421" s="1"/>
    </row>
    <row r="422" spans="1:15" ht="12.75" customHeight="1">
      <c r="A422" s="30">
        <v>412</v>
      </c>
      <c r="B422" s="312" t="s">
        <v>504</v>
      </c>
      <c r="C422" s="302">
        <v>2620.65</v>
      </c>
      <c r="D422" s="303">
        <v>2625.6166666666668</v>
      </c>
      <c r="E422" s="303">
        <v>2588.0333333333338</v>
      </c>
      <c r="F422" s="303">
        <v>2555.416666666667</v>
      </c>
      <c r="G422" s="303">
        <v>2517.8333333333339</v>
      </c>
      <c r="H422" s="303">
        <v>2658.2333333333336</v>
      </c>
      <c r="I422" s="303">
        <v>2695.8166666666666</v>
      </c>
      <c r="J422" s="303">
        <v>2728.4333333333334</v>
      </c>
      <c r="K422" s="302">
        <v>2663.2</v>
      </c>
      <c r="L422" s="302">
        <v>2593</v>
      </c>
      <c r="M422" s="302">
        <v>1.20672</v>
      </c>
      <c r="N422" s="1"/>
      <c r="O422" s="1"/>
    </row>
    <row r="423" spans="1:15" ht="12.75" customHeight="1">
      <c r="A423" s="30">
        <v>413</v>
      </c>
      <c r="B423" s="312" t="s">
        <v>859</v>
      </c>
      <c r="C423" s="302">
        <v>571.9</v>
      </c>
      <c r="D423" s="303">
        <v>566.94999999999993</v>
      </c>
      <c r="E423" s="303">
        <v>558.94999999999982</v>
      </c>
      <c r="F423" s="303">
        <v>545.99999999999989</v>
      </c>
      <c r="G423" s="303">
        <v>537.99999999999977</v>
      </c>
      <c r="H423" s="303">
        <v>579.89999999999986</v>
      </c>
      <c r="I423" s="303">
        <v>587.90000000000009</v>
      </c>
      <c r="J423" s="303">
        <v>600.84999999999991</v>
      </c>
      <c r="K423" s="302">
        <v>574.95000000000005</v>
      </c>
      <c r="L423" s="302">
        <v>554</v>
      </c>
      <c r="M423" s="302">
        <v>6.4013299999999997</v>
      </c>
      <c r="N423" s="1"/>
      <c r="O423" s="1"/>
    </row>
    <row r="424" spans="1:15" ht="12.75" customHeight="1">
      <c r="A424" s="30">
        <v>414</v>
      </c>
      <c r="B424" s="312" t="s">
        <v>506</v>
      </c>
      <c r="C424" s="302">
        <v>675.15</v>
      </c>
      <c r="D424" s="303">
        <v>680.1</v>
      </c>
      <c r="E424" s="303">
        <v>665.2</v>
      </c>
      <c r="F424" s="303">
        <v>655.25</v>
      </c>
      <c r="G424" s="303">
        <v>640.35</v>
      </c>
      <c r="H424" s="303">
        <v>690.05000000000007</v>
      </c>
      <c r="I424" s="303">
        <v>704.94999999999993</v>
      </c>
      <c r="J424" s="303">
        <v>714.90000000000009</v>
      </c>
      <c r="K424" s="302">
        <v>695</v>
      </c>
      <c r="L424" s="302">
        <v>670.15</v>
      </c>
      <c r="M424" s="302">
        <v>0.88931000000000004</v>
      </c>
      <c r="N424" s="1"/>
      <c r="O424" s="1"/>
    </row>
    <row r="425" spans="1:15" ht="12.75" customHeight="1">
      <c r="A425" s="30">
        <v>415</v>
      </c>
      <c r="B425" s="312" t="s">
        <v>507</v>
      </c>
      <c r="C425" s="302">
        <v>377.25</v>
      </c>
      <c r="D425" s="303">
        <v>377.5</v>
      </c>
      <c r="E425" s="303">
        <v>371</v>
      </c>
      <c r="F425" s="303">
        <v>364.75</v>
      </c>
      <c r="G425" s="303">
        <v>358.25</v>
      </c>
      <c r="H425" s="303">
        <v>383.75</v>
      </c>
      <c r="I425" s="303">
        <v>390.25</v>
      </c>
      <c r="J425" s="303">
        <v>396.5</v>
      </c>
      <c r="K425" s="302">
        <v>384</v>
      </c>
      <c r="L425" s="302">
        <v>371.25</v>
      </c>
      <c r="M425" s="302">
        <v>0.76919999999999999</v>
      </c>
      <c r="N425" s="1"/>
      <c r="O425" s="1"/>
    </row>
    <row r="426" spans="1:15" ht="12.75" customHeight="1">
      <c r="A426" s="30">
        <v>416</v>
      </c>
      <c r="B426" s="312" t="s">
        <v>515</v>
      </c>
      <c r="C426" s="302">
        <v>218.5</v>
      </c>
      <c r="D426" s="303">
        <v>220.06666666666669</v>
      </c>
      <c r="E426" s="303">
        <v>215.18333333333339</v>
      </c>
      <c r="F426" s="303">
        <v>211.8666666666667</v>
      </c>
      <c r="G426" s="303">
        <v>206.98333333333341</v>
      </c>
      <c r="H426" s="303">
        <v>223.38333333333338</v>
      </c>
      <c r="I426" s="303">
        <v>228.26666666666665</v>
      </c>
      <c r="J426" s="303">
        <v>231.58333333333337</v>
      </c>
      <c r="K426" s="302">
        <v>224.95</v>
      </c>
      <c r="L426" s="302">
        <v>216.75</v>
      </c>
      <c r="M426" s="302">
        <v>4.35623</v>
      </c>
      <c r="N426" s="1"/>
      <c r="O426" s="1"/>
    </row>
    <row r="427" spans="1:15" ht="12.75" customHeight="1">
      <c r="A427" s="30">
        <v>417</v>
      </c>
      <c r="B427" s="312" t="s">
        <v>508</v>
      </c>
      <c r="C427" s="302">
        <v>47.65</v>
      </c>
      <c r="D427" s="303">
        <v>47.816666666666663</v>
      </c>
      <c r="E427" s="303">
        <v>47.133333333333326</v>
      </c>
      <c r="F427" s="303">
        <v>46.61666666666666</v>
      </c>
      <c r="G427" s="303">
        <v>45.933333333333323</v>
      </c>
      <c r="H427" s="303">
        <v>48.333333333333329</v>
      </c>
      <c r="I427" s="303">
        <v>49.016666666666666</v>
      </c>
      <c r="J427" s="303">
        <v>49.533333333333331</v>
      </c>
      <c r="K427" s="302">
        <v>48.5</v>
      </c>
      <c r="L427" s="302">
        <v>47.3</v>
      </c>
      <c r="M427" s="302">
        <v>14.77735</v>
      </c>
      <c r="N427" s="1"/>
      <c r="O427" s="1"/>
    </row>
    <row r="428" spans="1:15" ht="12.75" customHeight="1">
      <c r="A428" s="30">
        <v>418</v>
      </c>
      <c r="B428" s="312" t="s">
        <v>192</v>
      </c>
      <c r="C428" s="302">
        <v>2397.4499999999998</v>
      </c>
      <c r="D428" s="303">
        <v>2423.85</v>
      </c>
      <c r="E428" s="303">
        <v>2354.6999999999998</v>
      </c>
      <c r="F428" s="303">
        <v>2311.9499999999998</v>
      </c>
      <c r="G428" s="303">
        <v>2242.7999999999997</v>
      </c>
      <c r="H428" s="303">
        <v>2466.6</v>
      </c>
      <c r="I428" s="303">
        <v>2535.7500000000005</v>
      </c>
      <c r="J428" s="303">
        <v>2578.5</v>
      </c>
      <c r="K428" s="302">
        <v>2493</v>
      </c>
      <c r="L428" s="302">
        <v>2381.1</v>
      </c>
      <c r="M428" s="302">
        <v>4.6590199999999999</v>
      </c>
      <c r="N428" s="1"/>
      <c r="O428" s="1"/>
    </row>
    <row r="429" spans="1:15" ht="12.75" customHeight="1">
      <c r="A429" s="30">
        <v>419</v>
      </c>
      <c r="B429" s="312" t="s">
        <v>193</v>
      </c>
      <c r="C429" s="302">
        <v>1184.95</v>
      </c>
      <c r="D429" s="303">
        <v>1183.6499999999999</v>
      </c>
      <c r="E429" s="303">
        <v>1167.2999999999997</v>
      </c>
      <c r="F429" s="303">
        <v>1149.6499999999999</v>
      </c>
      <c r="G429" s="303">
        <v>1133.2999999999997</v>
      </c>
      <c r="H429" s="303">
        <v>1201.2999999999997</v>
      </c>
      <c r="I429" s="303">
        <v>1217.6499999999996</v>
      </c>
      <c r="J429" s="303">
        <v>1235.2999999999997</v>
      </c>
      <c r="K429" s="302">
        <v>1200</v>
      </c>
      <c r="L429" s="302">
        <v>1166</v>
      </c>
      <c r="M429" s="302">
        <v>10.35244</v>
      </c>
      <c r="N429" s="1"/>
      <c r="O429" s="1"/>
    </row>
    <row r="430" spans="1:15" ht="12.75" customHeight="1">
      <c r="A430" s="30">
        <v>420</v>
      </c>
      <c r="B430" s="312" t="s">
        <v>512</v>
      </c>
      <c r="C430" s="302">
        <v>328.65</v>
      </c>
      <c r="D430" s="303">
        <v>329.81666666666666</v>
      </c>
      <c r="E430" s="303">
        <v>324.88333333333333</v>
      </c>
      <c r="F430" s="303">
        <v>321.11666666666667</v>
      </c>
      <c r="G430" s="303">
        <v>316.18333333333334</v>
      </c>
      <c r="H430" s="303">
        <v>333.58333333333331</v>
      </c>
      <c r="I430" s="303">
        <v>338.51666666666659</v>
      </c>
      <c r="J430" s="303">
        <v>342.2833333333333</v>
      </c>
      <c r="K430" s="302">
        <v>334.75</v>
      </c>
      <c r="L430" s="302">
        <v>326.05</v>
      </c>
      <c r="M430" s="302">
        <v>3.00624</v>
      </c>
      <c r="N430" s="1"/>
      <c r="O430" s="1"/>
    </row>
    <row r="431" spans="1:15" ht="12.75" customHeight="1">
      <c r="A431" s="30">
        <v>421</v>
      </c>
      <c r="B431" s="312" t="s">
        <v>509</v>
      </c>
      <c r="C431" s="302">
        <v>90.85</v>
      </c>
      <c r="D431" s="303">
        <v>90.7</v>
      </c>
      <c r="E431" s="303">
        <v>89.9</v>
      </c>
      <c r="F431" s="303">
        <v>88.95</v>
      </c>
      <c r="G431" s="303">
        <v>88.15</v>
      </c>
      <c r="H431" s="303">
        <v>91.65</v>
      </c>
      <c r="I431" s="303">
        <v>92.449999999999989</v>
      </c>
      <c r="J431" s="303">
        <v>93.4</v>
      </c>
      <c r="K431" s="302">
        <v>91.5</v>
      </c>
      <c r="L431" s="302">
        <v>89.75</v>
      </c>
      <c r="M431" s="302">
        <v>0.72740000000000005</v>
      </c>
      <c r="N431" s="1"/>
      <c r="O431" s="1"/>
    </row>
    <row r="432" spans="1:15" ht="12.75" customHeight="1">
      <c r="A432" s="30">
        <v>422</v>
      </c>
      <c r="B432" s="312" t="s">
        <v>511</v>
      </c>
      <c r="C432" s="302">
        <v>174.55</v>
      </c>
      <c r="D432" s="303">
        <v>174.33333333333334</v>
      </c>
      <c r="E432" s="303">
        <v>172.7166666666667</v>
      </c>
      <c r="F432" s="303">
        <v>170.88333333333335</v>
      </c>
      <c r="G432" s="303">
        <v>169.26666666666671</v>
      </c>
      <c r="H432" s="303">
        <v>176.16666666666669</v>
      </c>
      <c r="I432" s="303">
        <v>177.7833333333333</v>
      </c>
      <c r="J432" s="303">
        <v>179.61666666666667</v>
      </c>
      <c r="K432" s="302">
        <v>175.95</v>
      </c>
      <c r="L432" s="302">
        <v>172.5</v>
      </c>
      <c r="M432" s="302">
        <v>3.2573599999999998</v>
      </c>
      <c r="N432" s="1"/>
      <c r="O432" s="1"/>
    </row>
    <row r="433" spans="1:15" ht="12.75" customHeight="1">
      <c r="A433" s="30">
        <v>423</v>
      </c>
      <c r="B433" s="312" t="s">
        <v>513</v>
      </c>
      <c r="C433" s="302">
        <v>462.8</v>
      </c>
      <c r="D433" s="303">
        <v>461.34999999999997</v>
      </c>
      <c r="E433" s="303">
        <v>456.69999999999993</v>
      </c>
      <c r="F433" s="303">
        <v>450.59999999999997</v>
      </c>
      <c r="G433" s="303">
        <v>445.94999999999993</v>
      </c>
      <c r="H433" s="303">
        <v>467.44999999999993</v>
      </c>
      <c r="I433" s="303">
        <v>472.09999999999991</v>
      </c>
      <c r="J433" s="303">
        <v>478.19999999999993</v>
      </c>
      <c r="K433" s="302">
        <v>466</v>
      </c>
      <c r="L433" s="302">
        <v>455.25</v>
      </c>
      <c r="M433" s="302">
        <v>0.63117000000000001</v>
      </c>
      <c r="N433" s="1"/>
      <c r="O433" s="1"/>
    </row>
    <row r="434" spans="1:15" ht="12.75" customHeight="1">
      <c r="A434" s="30">
        <v>424</v>
      </c>
      <c r="B434" s="312" t="s">
        <v>514</v>
      </c>
      <c r="C434" s="302">
        <v>471.65</v>
      </c>
      <c r="D434" s="303">
        <v>476.0333333333333</v>
      </c>
      <c r="E434" s="303">
        <v>463.06666666666661</v>
      </c>
      <c r="F434" s="303">
        <v>454.48333333333329</v>
      </c>
      <c r="G434" s="303">
        <v>441.51666666666659</v>
      </c>
      <c r="H434" s="303">
        <v>484.61666666666662</v>
      </c>
      <c r="I434" s="303">
        <v>497.58333333333331</v>
      </c>
      <c r="J434" s="303">
        <v>506.16666666666663</v>
      </c>
      <c r="K434" s="302">
        <v>489</v>
      </c>
      <c r="L434" s="302">
        <v>467.45</v>
      </c>
      <c r="M434" s="302">
        <v>15.22607</v>
      </c>
      <c r="N434" s="1"/>
      <c r="O434" s="1"/>
    </row>
    <row r="435" spans="1:15" ht="12.75" customHeight="1">
      <c r="A435" s="30">
        <v>425</v>
      </c>
      <c r="B435" s="312" t="s">
        <v>516</v>
      </c>
      <c r="C435" s="302">
        <v>1829.6</v>
      </c>
      <c r="D435" s="303">
        <v>1792.8666666666668</v>
      </c>
      <c r="E435" s="303">
        <v>1666.7333333333336</v>
      </c>
      <c r="F435" s="303">
        <v>1503.8666666666668</v>
      </c>
      <c r="G435" s="303">
        <v>1377.7333333333336</v>
      </c>
      <c r="H435" s="303">
        <v>1955.7333333333336</v>
      </c>
      <c r="I435" s="303">
        <v>2081.8666666666668</v>
      </c>
      <c r="J435" s="303">
        <v>2244.7333333333336</v>
      </c>
      <c r="K435" s="302">
        <v>1919</v>
      </c>
      <c r="L435" s="302">
        <v>1630</v>
      </c>
      <c r="M435" s="302">
        <v>3.67672</v>
      </c>
      <c r="N435" s="1"/>
      <c r="O435" s="1"/>
    </row>
    <row r="436" spans="1:15" ht="12.75" customHeight="1">
      <c r="A436" s="30">
        <v>426</v>
      </c>
      <c r="B436" s="312" t="s">
        <v>517</v>
      </c>
      <c r="C436" s="302">
        <v>790.75</v>
      </c>
      <c r="D436" s="303">
        <v>792.68333333333339</v>
      </c>
      <c r="E436" s="303">
        <v>774.21666666666681</v>
      </c>
      <c r="F436" s="303">
        <v>757.68333333333339</v>
      </c>
      <c r="G436" s="303">
        <v>739.21666666666681</v>
      </c>
      <c r="H436" s="303">
        <v>809.21666666666681</v>
      </c>
      <c r="I436" s="303">
        <v>827.68333333333351</v>
      </c>
      <c r="J436" s="303">
        <v>844.21666666666681</v>
      </c>
      <c r="K436" s="302">
        <v>811.15</v>
      </c>
      <c r="L436" s="302">
        <v>776.15</v>
      </c>
      <c r="M436" s="302">
        <v>0.68413999999999997</v>
      </c>
      <c r="N436" s="1"/>
      <c r="O436" s="1"/>
    </row>
    <row r="437" spans="1:15" ht="12.75" customHeight="1">
      <c r="A437" s="30">
        <v>427</v>
      </c>
      <c r="B437" s="312" t="s">
        <v>194</v>
      </c>
      <c r="C437" s="302">
        <v>839.25</v>
      </c>
      <c r="D437" s="303">
        <v>848.94999999999993</v>
      </c>
      <c r="E437" s="303">
        <v>822.89999999999986</v>
      </c>
      <c r="F437" s="303">
        <v>806.55</v>
      </c>
      <c r="G437" s="303">
        <v>780.49999999999989</v>
      </c>
      <c r="H437" s="303">
        <v>865.29999999999984</v>
      </c>
      <c r="I437" s="303">
        <v>891.3499999999998</v>
      </c>
      <c r="J437" s="303">
        <v>907.69999999999982</v>
      </c>
      <c r="K437" s="302">
        <v>875</v>
      </c>
      <c r="L437" s="302">
        <v>832.6</v>
      </c>
      <c r="M437" s="302">
        <v>59.990989999999996</v>
      </c>
      <c r="N437" s="1"/>
      <c r="O437" s="1"/>
    </row>
    <row r="438" spans="1:15" ht="12.75" customHeight="1">
      <c r="A438" s="30">
        <v>428</v>
      </c>
      <c r="B438" s="312" t="s">
        <v>518</v>
      </c>
      <c r="C438" s="302">
        <v>446.7</v>
      </c>
      <c r="D438" s="303">
        <v>449.81666666666666</v>
      </c>
      <c r="E438" s="303">
        <v>436.68333333333334</v>
      </c>
      <c r="F438" s="303">
        <v>426.66666666666669</v>
      </c>
      <c r="G438" s="303">
        <v>413.53333333333336</v>
      </c>
      <c r="H438" s="303">
        <v>459.83333333333331</v>
      </c>
      <c r="I438" s="303">
        <v>472.96666666666664</v>
      </c>
      <c r="J438" s="303">
        <v>482.98333333333329</v>
      </c>
      <c r="K438" s="302">
        <v>462.95</v>
      </c>
      <c r="L438" s="302">
        <v>439.8</v>
      </c>
      <c r="M438" s="302">
        <v>6.6028200000000004</v>
      </c>
      <c r="N438" s="1"/>
      <c r="O438" s="1"/>
    </row>
    <row r="439" spans="1:15" ht="12.75" customHeight="1">
      <c r="A439" s="30">
        <v>429</v>
      </c>
      <c r="B439" s="312" t="s">
        <v>195</v>
      </c>
      <c r="C439" s="302">
        <v>442.75</v>
      </c>
      <c r="D439" s="303">
        <v>442.91666666666669</v>
      </c>
      <c r="E439" s="303">
        <v>436.18333333333339</v>
      </c>
      <c r="F439" s="303">
        <v>429.61666666666673</v>
      </c>
      <c r="G439" s="303">
        <v>422.88333333333344</v>
      </c>
      <c r="H439" s="303">
        <v>449.48333333333335</v>
      </c>
      <c r="I439" s="303">
        <v>456.21666666666658</v>
      </c>
      <c r="J439" s="303">
        <v>462.7833333333333</v>
      </c>
      <c r="K439" s="302">
        <v>449.65</v>
      </c>
      <c r="L439" s="302">
        <v>436.35</v>
      </c>
      <c r="M439" s="302">
        <v>19.758150000000001</v>
      </c>
      <c r="N439" s="1"/>
      <c r="O439" s="1"/>
    </row>
    <row r="440" spans="1:15" ht="12.75" customHeight="1">
      <c r="A440" s="30">
        <v>430</v>
      </c>
      <c r="B440" s="312" t="s">
        <v>519</v>
      </c>
      <c r="C440" s="302">
        <v>339.05</v>
      </c>
      <c r="D440" s="303">
        <v>338.33333333333331</v>
      </c>
      <c r="E440" s="303">
        <v>334.66666666666663</v>
      </c>
      <c r="F440" s="303">
        <v>330.2833333333333</v>
      </c>
      <c r="G440" s="303">
        <v>326.61666666666662</v>
      </c>
      <c r="H440" s="303">
        <v>342.71666666666664</v>
      </c>
      <c r="I440" s="303">
        <v>346.38333333333327</v>
      </c>
      <c r="J440" s="303">
        <v>350.76666666666665</v>
      </c>
      <c r="K440" s="302">
        <v>342</v>
      </c>
      <c r="L440" s="302">
        <v>333.95</v>
      </c>
      <c r="M440" s="302">
        <v>0.75383</v>
      </c>
      <c r="N440" s="1"/>
      <c r="O440" s="1"/>
    </row>
    <row r="441" spans="1:15" ht="12.75" customHeight="1">
      <c r="A441" s="30">
        <v>431</v>
      </c>
      <c r="B441" s="312" t="s">
        <v>520</v>
      </c>
      <c r="C441" s="302">
        <v>1892.45</v>
      </c>
      <c r="D441" s="303">
        <v>1871.1833333333334</v>
      </c>
      <c r="E441" s="303">
        <v>1838.2666666666669</v>
      </c>
      <c r="F441" s="303">
        <v>1784.0833333333335</v>
      </c>
      <c r="G441" s="303">
        <v>1751.166666666667</v>
      </c>
      <c r="H441" s="303">
        <v>1925.3666666666668</v>
      </c>
      <c r="I441" s="303">
        <v>1958.2833333333333</v>
      </c>
      <c r="J441" s="303">
        <v>2012.4666666666667</v>
      </c>
      <c r="K441" s="302">
        <v>1904.1</v>
      </c>
      <c r="L441" s="302">
        <v>1817</v>
      </c>
      <c r="M441" s="302">
        <v>0.58531999999999995</v>
      </c>
      <c r="N441" s="1"/>
      <c r="O441" s="1"/>
    </row>
    <row r="442" spans="1:15" ht="12.75" customHeight="1">
      <c r="A442" s="30">
        <v>432</v>
      </c>
      <c r="B442" s="312" t="s">
        <v>521</v>
      </c>
      <c r="C442" s="302">
        <v>503.55</v>
      </c>
      <c r="D442" s="303">
        <v>501.36666666666662</v>
      </c>
      <c r="E442" s="303">
        <v>494.83333333333326</v>
      </c>
      <c r="F442" s="303">
        <v>486.11666666666662</v>
      </c>
      <c r="G442" s="303">
        <v>479.58333333333326</v>
      </c>
      <c r="H442" s="303">
        <v>510.08333333333326</v>
      </c>
      <c r="I442" s="303">
        <v>516.61666666666667</v>
      </c>
      <c r="J442" s="303">
        <v>525.33333333333326</v>
      </c>
      <c r="K442" s="302">
        <v>507.9</v>
      </c>
      <c r="L442" s="302">
        <v>492.65</v>
      </c>
      <c r="M442" s="302">
        <v>0.95026999999999995</v>
      </c>
      <c r="N442" s="1"/>
      <c r="O442" s="1"/>
    </row>
    <row r="443" spans="1:15" ht="12.75" customHeight="1">
      <c r="A443" s="30">
        <v>433</v>
      </c>
      <c r="B443" s="312" t="s">
        <v>522</v>
      </c>
      <c r="C443" s="302">
        <v>9.4</v>
      </c>
      <c r="D443" s="303">
        <v>9.1833333333333336</v>
      </c>
      <c r="E443" s="303">
        <v>8.9666666666666668</v>
      </c>
      <c r="F443" s="303">
        <v>8.5333333333333332</v>
      </c>
      <c r="G443" s="303">
        <v>8.3166666666666664</v>
      </c>
      <c r="H443" s="303">
        <v>9.6166666666666671</v>
      </c>
      <c r="I443" s="303">
        <v>9.8333333333333357</v>
      </c>
      <c r="J443" s="303">
        <v>10.266666666666667</v>
      </c>
      <c r="K443" s="302">
        <v>9.4</v>
      </c>
      <c r="L443" s="302">
        <v>8.75</v>
      </c>
      <c r="M443" s="302">
        <v>795.84384</v>
      </c>
      <c r="N443" s="1"/>
      <c r="O443" s="1"/>
    </row>
    <row r="444" spans="1:15" ht="12.75" customHeight="1">
      <c r="A444" s="30">
        <v>434</v>
      </c>
      <c r="B444" s="312" t="s">
        <v>510</v>
      </c>
      <c r="C444" s="302">
        <v>326.7</v>
      </c>
      <c r="D444" s="303">
        <v>328.43333333333334</v>
      </c>
      <c r="E444" s="303">
        <v>322.36666666666667</v>
      </c>
      <c r="F444" s="303">
        <v>318.03333333333336</v>
      </c>
      <c r="G444" s="303">
        <v>311.9666666666667</v>
      </c>
      <c r="H444" s="303">
        <v>332.76666666666665</v>
      </c>
      <c r="I444" s="303">
        <v>338.83333333333337</v>
      </c>
      <c r="J444" s="303">
        <v>343.16666666666663</v>
      </c>
      <c r="K444" s="302">
        <v>334.5</v>
      </c>
      <c r="L444" s="302">
        <v>324.10000000000002</v>
      </c>
      <c r="M444" s="302">
        <v>1.61659</v>
      </c>
      <c r="N444" s="1"/>
      <c r="O444" s="1"/>
    </row>
    <row r="445" spans="1:15" ht="12.75" customHeight="1">
      <c r="A445" s="30">
        <v>435</v>
      </c>
      <c r="B445" s="312" t="s">
        <v>523</v>
      </c>
      <c r="C445" s="302">
        <v>1003.9</v>
      </c>
      <c r="D445" s="303">
        <v>1005.25</v>
      </c>
      <c r="E445" s="303">
        <v>994.5</v>
      </c>
      <c r="F445" s="303">
        <v>985.1</v>
      </c>
      <c r="G445" s="303">
        <v>974.35</v>
      </c>
      <c r="H445" s="303">
        <v>1014.65</v>
      </c>
      <c r="I445" s="303">
        <v>1025.4000000000001</v>
      </c>
      <c r="J445" s="303">
        <v>1034.8</v>
      </c>
      <c r="K445" s="302">
        <v>1016</v>
      </c>
      <c r="L445" s="302">
        <v>995.85</v>
      </c>
      <c r="M445" s="302">
        <v>0.21015</v>
      </c>
      <c r="N445" s="1"/>
      <c r="O445" s="1"/>
    </row>
    <row r="446" spans="1:15" ht="12.75" customHeight="1">
      <c r="A446" s="30">
        <v>436</v>
      </c>
      <c r="B446" s="312" t="s">
        <v>276</v>
      </c>
      <c r="C446" s="302">
        <v>546.9</v>
      </c>
      <c r="D446" s="303">
        <v>554.61666666666667</v>
      </c>
      <c r="E446" s="303">
        <v>536.83333333333337</v>
      </c>
      <c r="F446" s="303">
        <v>526.76666666666665</v>
      </c>
      <c r="G446" s="303">
        <v>508.98333333333335</v>
      </c>
      <c r="H446" s="303">
        <v>564.68333333333339</v>
      </c>
      <c r="I446" s="303">
        <v>582.4666666666667</v>
      </c>
      <c r="J446" s="303">
        <v>592.53333333333342</v>
      </c>
      <c r="K446" s="302">
        <v>572.4</v>
      </c>
      <c r="L446" s="302">
        <v>544.54999999999995</v>
      </c>
      <c r="M446" s="302">
        <v>1.7086399999999999</v>
      </c>
      <c r="N446" s="1"/>
      <c r="O446" s="1"/>
    </row>
    <row r="447" spans="1:15" ht="12.75" customHeight="1">
      <c r="A447" s="30">
        <v>437</v>
      </c>
      <c r="B447" s="312" t="s">
        <v>528</v>
      </c>
      <c r="C447" s="302">
        <v>1362.85</v>
      </c>
      <c r="D447" s="303">
        <v>1357.0833333333333</v>
      </c>
      <c r="E447" s="303">
        <v>1334.2666666666664</v>
      </c>
      <c r="F447" s="303">
        <v>1305.6833333333332</v>
      </c>
      <c r="G447" s="303">
        <v>1282.8666666666663</v>
      </c>
      <c r="H447" s="303">
        <v>1385.6666666666665</v>
      </c>
      <c r="I447" s="303">
        <v>1408.4833333333336</v>
      </c>
      <c r="J447" s="303">
        <v>1437.0666666666666</v>
      </c>
      <c r="K447" s="302">
        <v>1379.9</v>
      </c>
      <c r="L447" s="302">
        <v>1328.5</v>
      </c>
      <c r="M447" s="302">
        <v>2.3493400000000002</v>
      </c>
      <c r="N447" s="1"/>
      <c r="O447" s="1"/>
    </row>
    <row r="448" spans="1:15" ht="12.75" customHeight="1">
      <c r="A448" s="30">
        <v>438</v>
      </c>
      <c r="B448" s="312" t="s">
        <v>529</v>
      </c>
      <c r="C448" s="302">
        <v>9488.4</v>
      </c>
      <c r="D448" s="303">
        <v>9503.3166666666675</v>
      </c>
      <c r="E448" s="303">
        <v>9406.633333333335</v>
      </c>
      <c r="F448" s="303">
        <v>9324.8666666666668</v>
      </c>
      <c r="G448" s="303">
        <v>9228.1833333333343</v>
      </c>
      <c r="H448" s="303">
        <v>9585.0833333333358</v>
      </c>
      <c r="I448" s="303">
        <v>9681.7666666666664</v>
      </c>
      <c r="J448" s="303">
        <v>9763.5333333333365</v>
      </c>
      <c r="K448" s="302">
        <v>9600</v>
      </c>
      <c r="L448" s="302">
        <v>9421.5499999999993</v>
      </c>
      <c r="M448" s="302">
        <v>1.133E-2</v>
      </c>
      <c r="N448" s="1"/>
      <c r="O448" s="1"/>
    </row>
    <row r="449" spans="1:15" ht="12.75" customHeight="1">
      <c r="A449" s="30">
        <v>439</v>
      </c>
      <c r="B449" s="312" t="s">
        <v>196</v>
      </c>
      <c r="C449" s="302">
        <v>945.3</v>
      </c>
      <c r="D449" s="303">
        <v>947.35</v>
      </c>
      <c r="E449" s="303">
        <v>936.1</v>
      </c>
      <c r="F449" s="303">
        <v>926.9</v>
      </c>
      <c r="G449" s="303">
        <v>915.65</v>
      </c>
      <c r="H449" s="303">
        <v>956.55000000000007</v>
      </c>
      <c r="I449" s="303">
        <v>967.80000000000007</v>
      </c>
      <c r="J449" s="303">
        <v>977.00000000000011</v>
      </c>
      <c r="K449" s="302">
        <v>958.6</v>
      </c>
      <c r="L449" s="302">
        <v>938.15</v>
      </c>
      <c r="M449" s="302">
        <v>10.16784</v>
      </c>
      <c r="N449" s="1"/>
      <c r="O449" s="1"/>
    </row>
    <row r="450" spans="1:15" ht="12.75" customHeight="1">
      <c r="A450" s="30">
        <v>440</v>
      </c>
      <c r="B450" s="312" t="s">
        <v>530</v>
      </c>
      <c r="C450" s="302">
        <v>207.35</v>
      </c>
      <c r="D450" s="303">
        <v>208.28333333333333</v>
      </c>
      <c r="E450" s="303">
        <v>205.16666666666666</v>
      </c>
      <c r="F450" s="303">
        <v>202.98333333333332</v>
      </c>
      <c r="G450" s="303">
        <v>199.86666666666665</v>
      </c>
      <c r="H450" s="303">
        <v>210.46666666666667</v>
      </c>
      <c r="I450" s="303">
        <v>213.58333333333334</v>
      </c>
      <c r="J450" s="303">
        <v>215.76666666666668</v>
      </c>
      <c r="K450" s="302">
        <v>211.4</v>
      </c>
      <c r="L450" s="302">
        <v>206.1</v>
      </c>
      <c r="M450" s="302">
        <v>10.516209999999999</v>
      </c>
      <c r="N450" s="1"/>
      <c r="O450" s="1"/>
    </row>
    <row r="451" spans="1:15" ht="12.75" customHeight="1">
      <c r="A451" s="30">
        <v>441</v>
      </c>
      <c r="B451" s="312" t="s">
        <v>531</v>
      </c>
      <c r="C451" s="302">
        <v>970.75</v>
      </c>
      <c r="D451" s="303">
        <v>974.7833333333333</v>
      </c>
      <c r="E451" s="303">
        <v>957.06666666666661</v>
      </c>
      <c r="F451" s="303">
        <v>943.38333333333333</v>
      </c>
      <c r="G451" s="303">
        <v>925.66666666666663</v>
      </c>
      <c r="H451" s="303">
        <v>988.46666666666658</v>
      </c>
      <c r="I451" s="303">
        <v>1006.1833333333333</v>
      </c>
      <c r="J451" s="303">
        <v>1019.8666666666666</v>
      </c>
      <c r="K451" s="302">
        <v>992.5</v>
      </c>
      <c r="L451" s="302">
        <v>961.1</v>
      </c>
      <c r="M451" s="302">
        <v>6.6000800000000002</v>
      </c>
      <c r="N451" s="1"/>
      <c r="O451" s="1"/>
    </row>
    <row r="452" spans="1:15" ht="12.75" customHeight="1">
      <c r="A452" s="30">
        <v>442</v>
      </c>
      <c r="B452" s="312" t="s">
        <v>197</v>
      </c>
      <c r="C452" s="302">
        <v>761.1</v>
      </c>
      <c r="D452" s="303">
        <v>766.44999999999993</v>
      </c>
      <c r="E452" s="303">
        <v>752.39999999999986</v>
      </c>
      <c r="F452" s="303">
        <v>743.69999999999993</v>
      </c>
      <c r="G452" s="303">
        <v>729.64999999999986</v>
      </c>
      <c r="H452" s="303">
        <v>775.14999999999986</v>
      </c>
      <c r="I452" s="303">
        <v>789.19999999999982</v>
      </c>
      <c r="J452" s="303">
        <v>797.89999999999986</v>
      </c>
      <c r="K452" s="302">
        <v>780.5</v>
      </c>
      <c r="L452" s="302">
        <v>757.75</v>
      </c>
      <c r="M452" s="302">
        <v>16.417290000000001</v>
      </c>
      <c r="N452" s="1"/>
      <c r="O452" s="1"/>
    </row>
    <row r="453" spans="1:15" ht="12.75" customHeight="1">
      <c r="A453" s="30">
        <v>443</v>
      </c>
      <c r="B453" s="312" t="s">
        <v>277</v>
      </c>
      <c r="C453" s="302">
        <v>8606</v>
      </c>
      <c r="D453" s="303">
        <v>8651.1833333333343</v>
      </c>
      <c r="E453" s="303">
        <v>8480.4166666666679</v>
      </c>
      <c r="F453" s="303">
        <v>8354.8333333333339</v>
      </c>
      <c r="G453" s="303">
        <v>8184.0666666666675</v>
      </c>
      <c r="H453" s="303">
        <v>8776.7666666666682</v>
      </c>
      <c r="I453" s="303">
        <v>8947.5333333333347</v>
      </c>
      <c r="J453" s="303">
        <v>9073.1166666666686</v>
      </c>
      <c r="K453" s="302">
        <v>8821.9500000000007</v>
      </c>
      <c r="L453" s="302">
        <v>8525.6</v>
      </c>
      <c r="M453" s="302">
        <v>6.5460599999999998</v>
      </c>
      <c r="N453" s="1"/>
      <c r="O453" s="1"/>
    </row>
    <row r="454" spans="1:15" ht="12.75" customHeight="1">
      <c r="A454" s="30">
        <v>444</v>
      </c>
      <c r="B454" s="312" t="s">
        <v>198</v>
      </c>
      <c r="C454" s="302">
        <v>444.6</v>
      </c>
      <c r="D454" s="303">
        <v>443.40000000000003</v>
      </c>
      <c r="E454" s="303">
        <v>440.80000000000007</v>
      </c>
      <c r="F454" s="303">
        <v>437.00000000000006</v>
      </c>
      <c r="G454" s="303">
        <v>434.40000000000009</v>
      </c>
      <c r="H454" s="303">
        <v>447.20000000000005</v>
      </c>
      <c r="I454" s="303">
        <v>449.80000000000007</v>
      </c>
      <c r="J454" s="303">
        <v>453.6</v>
      </c>
      <c r="K454" s="302">
        <v>446</v>
      </c>
      <c r="L454" s="302">
        <v>439.6</v>
      </c>
      <c r="M454" s="302">
        <v>119.30669</v>
      </c>
      <c r="N454" s="1"/>
      <c r="O454" s="1"/>
    </row>
    <row r="455" spans="1:15" ht="12.75" customHeight="1">
      <c r="A455" s="30">
        <v>445</v>
      </c>
      <c r="B455" s="312" t="s">
        <v>532</v>
      </c>
      <c r="C455" s="302">
        <v>213.55</v>
      </c>
      <c r="D455" s="303">
        <v>213.01666666666668</v>
      </c>
      <c r="E455" s="303">
        <v>211.13333333333335</v>
      </c>
      <c r="F455" s="303">
        <v>208.71666666666667</v>
      </c>
      <c r="G455" s="303">
        <v>206.83333333333334</v>
      </c>
      <c r="H455" s="303">
        <v>215.43333333333337</v>
      </c>
      <c r="I455" s="303">
        <v>217.31666666666669</v>
      </c>
      <c r="J455" s="303">
        <v>219.73333333333338</v>
      </c>
      <c r="K455" s="302">
        <v>214.9</v>
      </c>
      <c r="L455" s="302">
        <v>210.6</v>
      </c>
      <c r="M455" s="302">
        <v>14.88148</v>
      </c>
      <c r="N455" s="1"/>
      <c r="O455" s="1"/>
    </row>
    <row r="456" spans="1:15" ht="12.75" customHeight="1">
      <c r="A456" s="30">
        <v>446</v>
      </c>
      <c r="B456" s="312" t="s">
        <v>199</v>
      </c>
      <c r="C456" s="302">
        <v>232.75</v>
      </c>
      <c r="D456" s="303">
        <v>233.16666666666666</v>
      </c>
      <c r="E456" s="303">
        <v>230.13333333333333</v>
      </c>
      <c r="F456" s="303">
        <v>227.51666666666668</v>
      </c>
      <c r="G456" s="303">
        <v>224.48333333333335</v>
      </c>
      <c r="H456" s="303">
        <v>235.7833333333333</v>
      </c>
      <c r="I456" s="303">
        <v>238.81666666666666</v>
      </c>
      <c r="J456" s="303">
        <v>241.43333333333328</v>
      </c>
      <c r="K456" s="302">
        <v>236.2</v>
      </c>
      <c r="L456" s="302">
        <v>230.55</v>
      </c>
      <c r="M456" s="302">
        <v>148.05104</v>
      </c>
      <c r="N456" s="1"/>
      <c r="O456" s="1"/>
    </row>
    <row r="457" spans="1:15" ht="12.75" customHeight="1">
      <c r="A457" s="30">
        <v>447</v>
      </c>
      <c r="B457" s="312" t="s">
        <v>200</v>
      </c>
      <c r="C457" s="302">
        <v>1063.55</v>
      </c>
      <c r="D457" s="303">
        <v>1065.2833333333335</v>
      </c>
      <c r="E457" s="303">
        <v>1051.5666666666671</v>
      </c>
      <c r="F457" s="303">
        <v>1039.5833333333335</v>
      </c>
      <c r="G457" s="303">
        <v>1025.866666666667</v>
      </c>
      <c r="H457" s="303">
        <v>1077.2666666666671</v>
      </c>
      <c r="I457" s="303">
        <v>1090.9833333333338</v>
      </c>
      <c r="J457" s="303">
        <v>1102.9666666666672</v>
      </c>
      <c r="K457" s="302">
        <v>1079</v>
      </c>
      <c r="L457" s="302">
        <v>1053.3</v>
      </c>
      <c r="M457" s="302">
        <v>94.055289999999999</v>
      </c>
      <c r="N457" s="1"/>
      <c r="O457" s="1"/>
    </row>
    <row r="458" spans="1:15" ht="12.75" customHeight="1">
      <c r="A458" s="30">
        <v>448</v>
      </c>
      <c r="B458" s="312" t="s">
        <v>845</v>
      </c>
      <c r="C458" s="302">
        <v>656.3</v>
      </c>
      <c r="D458" s="303">
        <v>658.81666666666661</v>
      </c>
      <c r="E458" s="303">
        <v>648.48333333333323</v>
      </c>
      <c r="F458" s="303">
        <v>640.66666666666663</v>
      </c>
      <c r="G458" s="303">
        <v>630.33333333333326</v>
      </c>
      <c r="H458" s="303">
        <v>666.63333333333321</v>
      </c>
      <c r="I458" s="303">
        <v>676.9666666666667</v>
      </c>
      <c r="J458" s="303">
        <v>684.78333333333319</v>
      </c>
      <c r="K458" s="302">
        <v>669.15</v>
      </c>
      <c r="L458" s="302">
        <v>651</v>
      </c>
      <c r="M458" s="302">
        <v>0.15762999999999999</v>
      </c>
      <c r="N458" s="1"/>
      <c r="O458" s="1"/>
    </row>
    <row r="459" spans="1:15" ht="12.75" customHeight="1">
      <c r="A459" s="30">
        <v>449</v>
      </c>
      <c r="B459" s="312" t="s">
        <v>524</v>
      </c>
      <c r="C459" s="302">
        <v>1596.45</v>
      </c>
      <c r="D459" s="303">
        <v>1604.9166666666667</v>
      </c>
      <c r="E459" s="303">
        <v>1566.9333333333334</v>
      </c>
      <c r="F459" s="303">
        <v>1537.4166666666667</v>
      </c>
      <c r="G459" s="303">
        <v>1499.4333333333334</v>
      </c>
      <c r="H459" s="303">
        <v>1634.4333333333334</v>
      </c>
      <c r="I459" s="303">
        <v>1672.4166666666665</v>
      </c>
      <c r="J459" s="303">
        <v>1701.9333333333334</v>
      </c>
      <c r="K459" s="302">
        <v>1642.9</v>
      </c>
      <c r="L459" s="302">
        <v>1575.4</v>
      </c>
      <c r="M459" s="302">
        <v>0.23561000000000001</v>
      </c>
      <c r="N459" s="1"/>
      <c r="O459" s="1"/>
    </row>
    <row r="460" spans="1:15" ht="12.75" customHeight="1">
      <c r="A460" s="30">
        <v>450</v>
      </c>
      <c r="B460" s="312" t="s">
        <v>525</v>
      </c>
      <c r="C460" s="302">
        <v>618.35</v>
      </c>
      <c r="D460" s="303">
        <v>621.44999999999993</v>
      </c>
      <c r="E460" s="303">
        <v>594.89999999999986</v>
      </c>
      <c r="F460" s="303">
        <v>571.44999999999993</v>
      </c>
      <c r="G460" s="303">
        <v>544.89999999999986</v>
      </c>
      <c r="H460" s="303">
        <v>644.89999999999986</v>
      </c>
      <c r="I460" s="303">
        <v>671.44999999999982</v>
      </c>
      <c r="J460" s="303">
        <v>694.89999999999986</v>
      </c>
      <c r="K460" s="302">
        <v>648</v>
      </c>
      <c r="L460" s="302">
        <v>598</v>
      </c>
      <c r="M460" s="302">
        <v>1.62147</v>
      </c>
      <c r="N460" s="1"/>
      <c r="O460" s="1"/>
    </row>
    <row r="461" spans="1:15" ht="12.75" customHeight="1">
      <c r="A461" s="30">
        <v>451</v>
      </c>
      <c r="B461" s="312" t="s">
        <v>201</v>
      </c>
      <c r="C461" s="302">
        <v>3355.2</v>
      </c>
      <c r="D461" s="303">
        <v>3361.0833333333335</v>
      </c>
      <c r="E461" s="303">
        <v>3334.166666666667</v>
      </c>
      <c r="F461" s="303">
        <v>3313.1333333333337</v>
      </c>
      <c r="G461" s="303">
        <v>3286.2166666666672</v>
      </c>
      <c r="H461" s="303">
        <v>3382.1166666666668</v>
      </c>
      <c r="I461" s="303">
        <v>3409.0333333333338</v>
      </c>
      <c r="J461" s="303">
        <v>3430.0666666666666</v>
      </c>
      <c r="K461" s="302">
        <v>3388</v>
      </c>
      <c r="L461" s="302">
        <v>3340.05</v>
      </c>
      <c r="M461" s="302">
        <v>14.93835</v>
      </c>
      <c r="N461" s="1"/>
      <c r="O461" s="1"/>
    </row>
    <row r="462" spans="1:15" ht="12.75" customHeight="1">
      <c r="A462" s="30">
        <v>452</v>
      </c>
      <c r="B462" s="312" t="s">
        <v>533</v>
      </c>
      <c r="C462" s="302">
        <v>3374.85</v>
      </c>
      <c r="D462" s="303">
        <v>3336.5499999999997</v>
      </c>
      <c r="E462" s="303">
        <v>3272.2999999999993</v>
      </c>
      <c r="F462" s="303">
        <v>3169.7499999999995</v>
      </c>
      <c r="G462" s="303">
        <v>3105.4999999999991</v>
      </c>
      <c r="H462" s="303">
        <v>3439.0999999999995</v>
      </c>
      <c r="I462" s="303">
        <v>3503.3500000000004</v>
      </c>
      <c r="J462" s="303">
        <v>3605.8999999999996</v>
      </c>
      <c r="K462" s="302">
        <v>3400.8</v>
      </c>
      <c r="L462" s="302">
        <v>3234</v>
      </c>
      <c r="M462" s="302">
        <v>0.12964000000000001</v>
      </c>
      <c r="N462" s="1"/>
      <c r="O462" s="1"/>
    </row>
    <row r="463" spans="1:15" ht="12.75" customHeight="1">
      <c r="A463" s="30">
        <v>453</v>
      </c>
      <c r="B463" s="312" t="s">
        <v>202</v>
      </c>
      <c r="C463" s="302">
        <v>1146.5999999999999</v>
      </c>
      <c r="D463" s="303">
        <v>1162.2333333333333</v>
      </c>
      <c r="E463" s="303">
        <v>1127.4666666666667</v>
      </c>
      <c r="F463" s="303">
        <v>1108.3333333333333</v>
      </c>
      <c r="G463" s="303">
        <v>1073.5666666666666</v>
      </c>
      <c r="H463" s="303">
        <v>1181.3666666666668</v>
      </c>
      <c r="I463" s="303">
        <v>1216.1333333333337</v>
      </c>
      <c r="J463" s="303">
        <v>1235.2666666666669</v>
      </c>
      <c r="K463" s="302">
        <v>1197</v>
      </c>
      <c r="L463" s="302">
        <v>1143.0999999999999</v>
      </c>
      <c r="M463" s="302">
        <v>24.19021</v>
      </c>
      <c r="N463" s="1"/>
      <c r="O463" s="1"/>
    </row>
    <row r="464" spans="1:15" ht="12.75" customHeight="1">
      <c r="A464" s="30">
        <v>454</v>
      </c>
      <c r="B464" s="312" t="s">
        <v>535</v>
      </c>
      <c r="C464" s="302">
        <v>1993.55</v>
      </c>
      <c r="D464" s="303">
        <v>1999.9166666666667</v>
      </c>
      <c r="E464" s="303">
        <v>1975.1333333333334</v>
      </c>
      <c r="F464" s="303">
        <v>1956.7166666666667</v>
      </c>
      <c r="G464" s="303">
        <v>1931.9333333333334</v>
      </c>
      <c r="H464" s="303">
        <v>2018.3333333333335</v>
      </c>
      <c r="I464" s="303">
        <v>2043.1166666666668</v>
      </c>
      <c r="J464" s="303">
        <v>2061.5333333333338</v>
      </c>
      <c r="K464" s="302">
        <v>2024.7</v>
      </c>
      <c r="L464" s="302">
        <v>1981.5</v>
      </c>
      <c r="M464" s="302">
        <v>0.25575999999999999</v>
      </c>
      <c r="N464" s="1"/>
      <c r="O464" s="1"/>
    </row>
    <row r="465" spans="1:15" ht="12.75" customHeight="1">
      <c r="A465" s="30">
        <v>455</v>
      </c>
      <c r="B465" s="312" t="s">
        <v>536</v>
      </c>
      <c r="C465" s="302">
        <v>638.4</v>
      </c>
      <c r="D465" s="303">
        <v>644.55000000000007</v>
      </c>
      <c r="E465" s="303">
        <v>625.35000000000014</v>
      </c>
      <c r="F465" s="303">
        <v>612.30000000000007</v>
      </c>
      <c r="G465" s="303">
        <v>593.10000000000014</v>
      </c>
      <c r="H465" s="303">
        <v>657.60000000000014</v>
      </c>
      <c r="I465" s="303">
        <v>676.80000000000018</v>
      </c>
      <c r="J465" s="303">
        <v>689.85000000000014</v>
      </c>
      <c r="K465" s="302">
        <v>663.75</v>
      </c>
      <c r="L465" s="302">
        <v>631.5</v>
      </c>
      <c r="M465" s="302">
        <v>0.81862000000000001</v>
      </c>
      <c r="N465" s="1"/>
      <c r="O465" s="1"/>
    </row>
    <row r="466" spans="1:15" ht="12.75" customHeight="1">
      <c r="A466" s="30">
        <v>456</v>
      </c>
      <c r="B466" s="312" t="s">
        <v>540</v>
      </c>
      <c r="C466" s="302">
        <v>1599.95</v>
      </c>
      <c r="D466" s="303">
        <v>1590.7166666666665</v>
      </c>
      <c r="E466" s="303">
        <v>1569.383333333333</v>
      </c>
      <c r="F466" s="303">
        <v>1538.8166666666666</v>
      </c>
      <c r="G466" s="303">
        <v>1517.4833333333331</v>
      </c>
      <c r="H466" s="303">
        <v>1621.2833333333328</v>
      </c>
      <c r="I466" s="303">
        <v>1642.6166666666663</v>
      </c>
      <c r="J466" s="303">
        <v>1673.1833333333327</v>
      </c>
      <c r="K466" s="302">
        <v>1612.05</v>
      </c>
      <c r="L466" s="302">
        <v>1560.15</v>
      </c>
      <c r="M466" s="302">
        <v>1.01949</v>
      </c>
      <c r="N466" s="1"/>
      <c r="O466" s="1"/>
    </row>
    <row r="467" spans="1:15" ht="12.75" customHeight="1">
      <c r="A467" s="30">
        <v>457</v>
      </c>
      <c r="B467" s="312" t="s">
        <v>537</v>
      </c>
      <c r="C467" s="302">
        <v>2672.3</v>
      </c>
      <c r="D467" s="303">
        <v>2561.65</v>
      </c>
      <c r="E467" s="303">
        <v>2393.3000000000002</v>
      </c>
      <c r="F467" s="303">
        <v>2114.3000000000002</v>
      </c>
      <c r="G467" s="303">
        <v>1945.9500000000003</v>
      </c>
      <c r="H467" s="303">
        <v>2840.65</v>
      </c>
      <c r="I467" s="303">
        <v>3008.9999999999995</v>
      </c>
      <c r="J467" s="303">
        <v>3288</v>
      </c>
      <c r="K467" s="302">
        <v>2730</v>
      </c>
      <c r="L467" s="302">
        <v>2282.65</v>
      </c>
      <c r="M467" s="302">
        <v>9.5445899999999995</v>
      </c>
      <c r="N467" s="1"/>
      <c r="O467" s="1"/>
    </row>
    <row r="468" spans="1:15" ht="12.75" customHeight="1">
      <c r="A468" s="30">
        <v>458</v>
      </c>
      <c r="B468" s="312" t="s">
        <v>203</v>
      </c>
      <c r="C468" s="302">
        <v>2197.6</v>
      </c>
      <c r="D468" s="303">
        <v>2227.5</v>
      </c>
      <c r="E468" s="303">
        <v>2150.1</v>
      </c>
      <c r="F468" s="303">
        <v>2102.6</v>
      </c>
      <c r="G468" s="303">
        <v>2025.1999999999998</v>
      </c>
      <c r="H468" s="303">
        <v>2275</v>
      </c>
      <c r="I468" s="303">
        <v>2352.3999999999996</v>
      </c>
      <c r="J468" s="303">
        <v>2399.9</v>
      </c>
      <c r="K468" s="302">
        <v>2304.9</v>
      </c>
      <c r="L468" s="302">
        <v>2180</v>
      </c>
      <c r="M468" s="302">
        <v>21.261050000000001</v>
      </c>
      <c r="N468" s="1"/>
      <c r="O468" s="1"/>
    </row>
    <row r="469" spans="1:15" ht="12.75" customHeight="1">
      <c r="A469" s="30">
        <v>459</v>
      </c>
      <c r="B469" s="312" t="s">
        <v>204</v>
      </c>
      <c r="C469" s="302">
        <v>2816.45</v>
      </c>
      <c r="D469" s="303">
        <v>2828.1666666666665</v>
      </c>
      <c r="E469" s="303">
        <v>2794.3833333333332</v>
      </c>
      <c r="F469" s="303">
        <v>2772.3166666666666</v>
      </c>
      <c r="G469" s="303">
        <v>2738.5333333333333</v>
      </c>
      <c r="H469" s="303">
        <v>2850.2333333333331</v>
      </c>
      <c r="I469" s="303">
        <v>2884.0166666666669</v>
      </c>
      <c r="J469" s="303">
        <v>2906.083333333333</v>
      </c>
      <c r="K469" s="302">
        <v>2861.95</v>
      </c>
      <c r="L469" s="302">
        <v>2806.1</v>
      </c>
      <c r="M469" s="302">
        <v>0.95421999999999996</v>
      </c>
      <c r="N469" s="1"/>
      <c r="O469" s="1"/>
    </row>
    <row r="470" spans="1:15" ht="12.75" customHeight="1">
      <c r="A470" s="30">
        <v>460</v>
      </c>
      <c r="B470" s="312" t="s">
        <v>205</v>
      </c>
      <c r="C470" s="302">
        <v>479.25</v>
      </c>
      <c r="D470" s="303">
        <v>471.75</v>
      </c>
      <c r="E470" s="303">
        <v>462</v>
      </c>
      <c r="F470" s="303">
        <v>444.75</v>
      </c>
      <c r="G470" s="303">
        <v>435</v>
      </c>
      <c r="H470" s="303">
        <v>489</v>
      </c>
      <c r="I470" s="303">
        <v>498.75</v>
      </c>
      <c r="J470" s="303">
        <v>516</v>
      </c>
      <c r="K470" s="302">
        <v>481.5</v>
      </c>
      <c r="L470" s="302">
        <v>454.5</v>
      </c>
      <c r="M470" s="302">
        <v>17.18825</v>
      </c>
      <c r="N470" s="1"/>
      <c r="O470" s="1"/>
    </row>
    <row r="471" spans="1:15" ht="12.75" customHeight="1">
      <c r="A471" s="30">
        <v>461</v>
      </c>
      <c r="B471" s="312" t="s">
        <v>206</v>
      </c>
      <c r="C471" s="302">
        <v>1109.45</v>
      </c>
      <c r="D471" s="303">
        <v>1120.2333333333333</v>
      </c>
      <c r="E471" s="303">
        <v>1095.4666666666667</v>
      </c>
      <c r="F471" s="303">
        <v>1081.4833333333333</v>
      </c>
      <c r="G471" s="303">
        <v>1056.7166666666667</v>
      </c>
      <c r="H471" s="303">
        <v>1134.2166666666667</v>
      </c>
      <c r="I471" s="303">
        <v>1158.9833333333336</v>
      </c>
      <c r="J471" s="303">
        <v>1172.9666666666667</v>
      </c>
      <c r="K471" s="302">
        <v>1145</v>
      </c>
      <c r="L471" s="302">
        <v>1106.25</v>
      </c>
      <c r="M471" s="302">
        <v>5.2175200000000004</v>
      </c>
      <c r="N471" s="1"/>
      <c r="O471" s="1"/>
    </row>
    <row r="472" spans="1:15" ht="12.75" customHeight="1">
      <c r="A472" s="30">
        <v>462</v>
      </c>
      <c r="B472" s="312" t="s">
        <v>538</v>
      </c>
      <c r="C472" s="302">
        <v>47.2</v>
      </c>
      <c r="D472" s="303">
        <v>47.449999999999996</v>
      </c>
      <c r="E472" s="303">
        <v>46.499999999999993</v>
      </c>
      <c r="F472" s="303">
        <v>45.8</v>
      </c>
      <c r="G472" s="303">
        <v>44.849999999999994</v>
      </c>
      <c r="H472" s="303">
        <v>48.149999999999991</v>
      </c>
      <c r="I472" s="303">
        <v>49.099999999999994</v>
      </c>
      <c r="J472" s="303">
        <v>49.79999999999999</v>
      </c>
      <c r="K472" s="302">
        <v>48.4</v>
      </c>
      <c r="L472" s="302">
        <v>46.75</v>
      </c>
      <c r="M472" s="302">
        <v>39.12135</v>
      </c>
      <c r="N472" s="1"/>
      <c r="O472" s="1"/>
    </row>
    <row r="473" spans="1:15" ht="12.75" customHeight="1">
      <c r="A473" s="30">
        <v>463</v>
      </c>
      <c r="B473" s="312" t="s">
        <v>539</v>
      </c>
      <c r="C473" s="302">
        <v>168.3</v>
      </c>
      <c r="D473" s="303">
        <v>169.10000000000002</v>
      </c>
      <c r="E473" s="303">
        <v>165.30000000000004</v>
      </c>
      <c r="F473" s="303">
        <v>162.30000000000001</v>
      </c>
      <c r="G473" s="303">
        <v>158.50000000000003</v>
      </c>
      <c r="H473" s="303">
        <v>172.10000000000005</v>
      </c>
      <c r="I473" s="303">
        <v>175.9</v>
      </c>
      <c r="J473" s="303">
        <v>178.90000000000006</v>
      </c>
      <c r="K473" s="302">
        <v>172.9</v>
      </c>
      <c r="L473" s="302">
        <v>166.1</v>
      </c>
      <c r="M473" s="302">
        <v>2.2726700000000002</v>
      </c>
      <c r="N473" s="1"/>
      <c r="O473" s="1"/>
    </row>
    <row r="474" spans="1:15" ht="12.75" customHeight="1">
      <c r="A474" s="30">
        <v>464</v>
      </c>
      <c r="B474" s="312" t="s">
        <v>526</v>
      </c>
      <c r="C474" s="302">
        <v>882.3</v>
      </c>
      <c r="D474" s="303">
        <v>869.16666666666663</v>
      </c>
      <c r="E474" s="303">
        <v>849.33333333333326</v>
      </c>
      <c r="F474" s="303">
        <v>816.36666666666667</v>
      </c>
      <c r="G474" s="303">
        <v>796.5333333333333</v>
      </c>
      <c r="H474" s="303">
        <v>902.13333333333321</v>
      </c>
      <c r="I474" s="303">
        <v>921.96666666666647</v>
      </c>
      <c r="J474" s="303">
        <v>954.93333333333317</v>
      </c>
      <c r="K474" s="302">
        <v>889</v>
      </c>
      <c r="L474" s="302">
        <v>836.2</v>
      </c>
      <c r="M474" s="302">
        <v>3.65611</v>
      </c>
      <c r="N474" s="1"/>
      <c r="O474" s="1"/>
    </row>
    <row r="475" spans="1:15" ht="12.75" customHeight="1">
      <c r="A475" s="30">
        <v>465</v>
      </c>
      <c r="B475" s="312" t="s">
        <v>846</v>
      </c>
      <c r="C475" s="302">
        <v>121.85</v>
      </c>
      <c r="D475" s="303">
        <v>123.21666666666665</v>
      </c>
      <c r="E475" s="303">
        <v>118.88333333333331</v>
      </c>
      <c r="F475" s="303">
        <v>115.91666666666666</v>
      </c>
      <c r="G475" s="303">
        <v>111.58333333333331</v>
      </c>
      <c r="H475" s="303">
        <v>126.18333333333331</v>
      </c>
      <c r="I475" s="303">
        <v>130.51666666666665</v>
      </c>
      <c r="J475" s="303">
        <v>133.48333333333329</v>
      </c>
      <c r="K475" s="302">
        <v>127.55</v>
      </c>
      <c r="L475" s="302">
        <v>120.25</v>
      </c>
      <c r="M475" s="302">
        <v>23.157679999999999</v>
      </c>
      <c r="N475" s="1"/>
      <c r="O475" s="1"/>
    </row>
    <row r="476" spans="1:15" ht="12.75" customHeight="1">
      <c r="A476" s="30">
        <v>466</v>
      </c>
      <c r="B476" s="312" t="s">
        <v>527</v>
      </c>
      <c r="C476" s="302">
        <v>41.2</v>
      </c>
      <c r="D476" s="303">
        <v>41.133333333333333</v>
      </c>
      <c r="E476" s="303">
        <v>40.366666666666667</v>
      </c>
      <c r="F476" s="303">
        <v>39.533333333333331</v>
      </c>
      <c r="G476" s="303">
        <v>38.766666666666666</v>
      </c>
      <c r="H476" s="303">
        <v>41.966666666666669</v>
      </c>
      <c r="I476" s="303">
        <v>42.733333333333334</v>
      </c>
      <c r="J476" s="303">
        <v>43.56666666666667</v>
      </c>
      <c r="K476" s="302">
        <v>41.9</v>
      </c>
      <c r="L476" s="302">
        <v>40.299999999999997</v>
      </c>
      <c r="M476" s="302">
        <v>89.896640000000005</v>
      </c>
      <c r="N476" s="1"/>
      <c r="O476" s="1"/>
    </row>
    <row r="477" spans="1:15" ht="12.75" customHeight="1">
      <c r="A477" s="30">
        <v>467</v>
      </c>
      <c r="B477" s="312" t="s">
        <v>207</v>
      </c>
      <c r="C477" s="302">
        <v>737.2</v>
      </c>
      <c r="D477" s="303">
        <v>736.70000000000016</v>
      </c>
      <c r="E477" s="303">
        <v>728.5500000000003</v>
      </c>
      <c r="F477" s="303">
        <v>719.90000000000009</v>
      </c>
      <c r="G477" s="303">
        <v>711.75000000000023</v>
      </c>
      <c r="H477" s="303">
        <v>745.35000000000036</v>
      </c>
      <c r="I477" s="303">
        <v>753.50000000000023</v>
      </c>
      <c r="J477" s="303">
        <v>762.15000000000043</v>
      </c>
      <c r="K477" s="302">
        <v>744.85</v>
      </c>
      <c r="L477" s="302">
        <v>728.05</v>
      </c>
      <c r="M477" s="302">
        <v>19.505459999999999</v>
      </c>
      <c r="N477" s="1"/>
      <c r="O477" s="1"/>
    </row>
    <row r="478" spans="1:15" ht="12.75" customHeight="1">
      <c r="A478" s="30">
        <v>468</v>
      </c>
      <c r="B478" s="312" t="s">
        <v>208</v>
      </c>
      <c r="C478" s="302">
        <v>1533.9</v>
      </c>
      <c r="D478" s="303">
        <v>1540.3166666666666</v>
      </c>
      <c r="E478" s="303">
        <v>1519.6333333333332</v>
      </c>
      <c r="F478" s="303">
        <v>1505.3666666666666</v>
      </c>
      <c r="G478" s="303">
        <v>1484.6833333333332</v>
      </c>
      <c r="H478" s="303">
        <v>1554.5833333333333</v>
      </c>
      <c r="I478" s="303">
        <v>1575.2666666666667</v>
      </c>
      <c r="J478" s="303">
        <v>1589.5333333333333</v>
      </c>
      <c r="K478" s="302">
        <v>1561</v>
      </c>
      <c r="L478" s="302">
        <v>1526.05</v>
      </c>
      <c r="M478" s="302">
        <v>1.8219399999999999</v>
      </c>
      <c r="N478" s="1"/>
      <c r="O478" s="1"/>
    </row>
    <row r="479" spans="1:15" ht="12.75" customHeight="1">
      <c r="A479" s="30">
        <v>469</v>
      </c>
      <c r="B479" s="312" t="s">
        <v>541</v>
      </c>
      <c r="C479" s="302">
        <v>11.55</v>
      </c>
      <c r="D479" s="303">
        <v>11.566666666666668</v>
      </c>
      <c r="E479" s="303">
        <v>11.483333333333336</v>
      </c>
      <c r="F479" s="303">
        <v>11.416666666666668</v>
      </c>
      <c r="G479" s="303">
        <v>11.333333333333336</v>
      </c>
      <c r="H479" s="303">
        <v>11.633333333333336</v>
      </c>
      <c r="I479" s="303">
        <v>11.716666666666669</v>
      </c>
      <c r="J479" s="303">
        <v>11.783333333333337</v>
      </c>
      <c r="K479" s="302">
        <v>11.65</v>
      </c>
      <c r="L479" s="302">
        <v>11.5</v>
      </c>
      <c r="M479" s="302">
        <v>7.9733599999999996</v>
      </c>
      <c r="N479" s="1"/>
      <c r="O479" s="1"/>
    </row>
    <row r="480" spans="1:15" ht="12.75" customHeight="1">
      <c r="A480" s="30">
        <v>470</v>
      </c>
      <c r="B480" s="312" t="s">
        <v>542</v>
      </c>
      <c r="C480" s="302">
        <v>616.04999999999995</v>
      </c>
      <c r="D480" s="303">
        <v>616.86666666666667</v>
      </c>
      <c r="E480" s="303">
        <v>607.2833333333333</v>
      </c>
      <c r="F480" s="303">
        <v>598.51666666666665</v>
      </c>
      <c r="G480" s="303">
        <v>588.93333333333328</v>
      </c>
      <c r="H480" s="303">
        <v>625.63333333333333</v>
      </c>
      <c r="I480" s="303">
        <v>635.21666666666658</v>
      </c>
      <c r="J480" s="303">
        <v>643.98333333333335</v>
      </c>
      <c r="K480" s="302">
        <v>626.45000000000005</v>
      </c>
      <c r="L480" s="302">
        <v>608.1</v>
      </c>
      <c r="M480" s="302">
        <v>1.8976299999999999</v>
      </c>
      <c r="N480" s="1"/>
      <c r="O480" s="1"/>
    </row>
    <row r="481" spans="1:15" ht="12.75" customHeight="1">
      <c r="A481" s="30">
        <v>471</v>
      </c>
      <c r="B481" s="312" t="s">
        <v>544</v>
      </c>
      <c r="C481" s="302">
        <v>139.55000000000001</v>
      </c>
      <c r="D481" s="303">
        <v>140.08333333333334</v>
      </c>
      <c r="E481" s="303">
        <v>138.16666666666669</v>
      </c>
      <c r="F481" s="303">
        <v>136.78333333333333</v>
      </c>
      <c r="G481" s="303">
        <v>134.86666666666667</v>
      </c>
      <c r="H481" s="303">
        <v>141.4666666666667</v>
      </c>
      <c r="I481" s="303">
        <v>143.38333333333338</v>
      </c>
      <c r="J481" s="303">
        <v>144.76666666666671</v>
      </c>
      <c r="K481" s="302">
        <v>142</v>
      </c>
      <c r="L481" s="302">
        <v>138.69999999999999</v>
      </c>
      <c r="M481" s="302">
        <v>2.22085</v>
      </c>
      <c r="N481" s="1"/>
      <c r="O481" s="1"/>
    </row>
    <row r="482" spans="1:15" ht="12.75" customHeight="1">
      <c r="A482" s="30">
        <v>472</v>
      </c>
      <c r="B482" s="312" t="s">
        <v>545</v>
      </c>
      <c r="C482" s="302">
        <v>16.5</v>
      </c>
      <c r="D482" s="303">
        <v>16.616666666666667</v>
      </c>
      <c r="E482" s="303">
        <v>16.233333333333334</v>
      </c>
      <c r="F482" s="303">
        <v>15.966666666666669</v>
      </c>
      <c r="G482" s="303">
        <v>15.583333333333336</v>
      </c>
      <c r="H482" s="303">
        <v>16.883333333333333</v>
      </c>
      <c r="I482" s="303">
        <v>17.266666666666666</v>
      </c>
      <c r="J482" s="303">
        <v>17.533333333333331</v>
      </c>
      <c r="K482" s="302">
        <v>17</v>
      </c>
      <c r="L482" s="302">
        <v>16.350000000000001</v>
      </c>
      <c r="M482" s="302">
        <v>12.704470000000001</v>
      </c>
      <c r="N482" s="1"/>
      <c r="O482" s="1"/>
    </row>
    <row r="483" spans="1:15" ht="12.75" customHeight="1">
      <c r="A483" s="30">
        <v>473</v>
      </c>
      <c r="B483" s="312" t="s">
        <v>209</v>
      </c>
      <c r="C483" s="302">
        <v>5975.65</v>
      </c>
      <c r="D483" s="303">
        <v>6008.45</v>
      </c>
      <c r="E483" s="303">
        <v>5917.2</v>
      </c>
      <c r="F483" s="303">
        <v>5858.75</v>
      </c>
      <c r="G483" s="303">
        <v>5767.5</v>
      </c>
      <c r="H483" s="303">
        <v>6066.9</v>
      </c>
      <c r="I483" s="303">
        <v>6158.15</v>
      </c>
      <c r="J483" s="303">
        <v>6216.5999999999995</v>
      </c>
      <c r="K483" s="302">
        <v>6099.7</v>
      </c>
      <c r="L483" s="302">
        <v>5950</v>
      </c>
      <c r="M483" s="302">
        <v>2.6862900000000001</v>
      </c>
      <c r="N483" s="1"/>
      <c r="O483" s="1"/>
    </row>
    <row r="484" spans="1:15" ht="12.75" customHeight="1">
      <c r="A484" s="30">
        <v>474</v>
      </c>
      <c r="B484" s="312" t="s">
        <v>278</v>
      </c>
      <c r="C484" s="302">
        <v>38.75</v>
      </c>
      <c r="D484" s="303">
        <v>38.5</v>
      </c>
      <c r="E484" s="303">
        <v>38</v>
      </c>
      <c r="F484" s="303">
        <v>37.25</v>
      </c>
      <c r="G484" s="303">
        <v>36.75</v>
      </c>
      <c r="H484" s="303">
        <v>39.25</v>
      </c>
      <c r="I484" s="303">
        <v>39.75</v>
      </c>
      <c r="J484" s="303">
        <v>40.5</v>
      </c>
      <c r="K484" s="302">
        <v>39</v>
      </c>
      <c r="L484" s="302">
        <v>37.75</v>
      </c>
      <c r="M484" s="302">
        <v>91.766819999999996</v>
      </c>
      <c r="N484" s="1"/>
      <c r="O484" s="1"/>
    </row>
    <row r="485" spans="1:15" ht="12.75" customHeight="1">
      <c r="A485" s="30">
        <v>475</v>
      </c>
      <c r="B485" s="312" t="s">
        <v>210</v>
      </c>
      <c r="C485" s="302">
        <v>779.75</v>
      </c>
      <c r="D485" s="303">
        <v>778.91666666666663</v>
      </c>
      <c r="E485" s="303">
        <v>773.43333333333328</v>
      </c>
      <c r="F485" s="303">
        <v>767.11666666666667</v>
      </c>
      <c r="G485" s="303">
        <v>761.63333333333333</v>
      </c>
      <c r="H485" s="303">
        <v>785.23333333333323</v>
      </c>
      <c r="I485" s="303">
        <v>790.71666666666658</v>
      </c>
      <c r="J485" s="303">
        <v>797.03333333333319</v>
      </c>
      <c r="K485" s="302">
        <v>784.4</v>
      </c>
      <c r="L485" s="302">
        <v>772.6</v>
      </c>
      <c r="M485" s="302">
        <v>11.361660000000001</v>
      </c>
      <c r="N485" s="1"/>
      <c r="O485" s="1"/>
    </row>
    <row r="486" spans="1:15" ht="12.75" customHeight="1">
      <c r="A486" s="30">
        <v>476</v>
      </c>
      <c r="B486" s="312" t="s">
        <v>543</v>
      </c>
      <c r="C486" s="302">
        <v>685.4</v>
      </c>
      <c r="D486" s="303">
        <v>687.16666666666663</v>
      </c>
      <c r="E486" s="303">
        <v>680.98333333333323</v>
      </c>
      <c r="F486" s="303">
        <v>676.56666666666661</v>
      </c>
      <c r="G486" s="303">
        <v>670.38333333333321</v>
      </c>
      <c r="H486" s="303">
        <v>691.58333333333326</v>
      </c>
      <c r="I486" s="303">
        <v>697.76666666666665</v>
      </c>
      <c r="J486" s="303">
        <v>702.18333333333328</v>
      </c>
      <c r="K486" s="302">
        <v>693.35</v>
      </c>
      <c r="L486" s="302">
        <v>682.75</v>
      </c>
      <c r="M486" s="302">
        <v>0.32213000000000003</v>
      </c>
      <c r="N486" s="1"/>
      <c r="O486" s="1"/>
    </row>
    <row r="487" spans="1:15" ht="12.75" customHeight="1">
      <c r="A487" s="30">
        <v>477</v>
      </c>
      <c r="B487" s="312" t="s">
        <v>548</v>
      </c>
      <c r="C487" s="302">
        <v>338.3</v>
      </c>
      <c r="D487" s="303">
        <v>341.64999999999992</v>
      </c>
      <c r="E487" s="303">
        <v>333.29999999999984</v>
      </c>
      <c r="F487" s="303">
        <v>328.2999999999999</v>
      </c>
      <c r="G487" s="303">
        <v>319.94999999999982</v>
      </c>
      <c r="H487" s="303">
        <v>346.64999999999986</v>
      </c>
      <c r="I487" s="303">
        <v>354.99999999999989</v>
      </c>
      <c r="J487" s="303">
        <v>359.99999999999989</v>
      </c>
      <c r="K487" s="302">
        <v>350</v>
      </c>
      <c r="L487" s="302">
        <v>336.65</v>
      </c>
      <c r="M487" s="302">
        <v>1.77451</v>
      </c>
      <c r="N487" s="1"/>
      <c r="O487" s="1"/>
    </row>
    <row r="488" spans="1:15" ht="12.75" customHeight="1">
      <c r="A488" s="30">
        <v>478</v>
      </c>
      <c r="B488" s="312" t="s">
        <v>549</v>
      </c>
      <c r="C488" s="302">
        <v>28.5</v>
      </c>
      <c r="D488" s="303">
        <v>28.733333333333334</v>
      </c>
      <c r="E488" s="303">
        <v>28.016666666666669</v>
      </c>
      <c r="F488" s="303">
        <v>27.533333333333335</v>
      </c>
      <c r="G488" s="303">
        <v>26.81666666666667</v>
      </c>
      <c r="H488" s="303">
        <v>29.216666666666669</v>
      </c>
      <c r="I488" s="303">
        <v>29.933333333333337</v>
      </c>
      <c r="J488" s="303">
        <v>30.416666666666668</v>
      </c>
      <c r="K488" s="302">
        <v>29.45</v>
      </c>
      <c r="L488" s="302">
        <v>28.25</v>
      </c>
      <c r="M488" s="302">
        <v>77.846800000000002</v>
      </c>
      <c r="N488" s="1"/>
      <c r="O488" s="1"/>
    </row>
    <row r="489" spans="1:15" ht="12.75" customHeight="1">
      <c r="A489" s="30">
        <v>479</v>
      </c>
      <c r="B489" s="312" t="s">
        <v>550</v>
      </c>
      <c r="C489" s="302">
        <v>704.95</v>
      </c>
      <c r="D489" s="303">
        <v>696.18333333333339</v>
      </c>
      <c r="E489" s="303">
        <v>683.11666666666679</v>
      </c>
      <c r="F489" s="303">
        <v>661.28333333333342</v>
      </c>
      <c r="G489" s="303">
        <v>648.21666666666681</v>
      </c>
      <c r="H489" s="303">
        <v>718.01666666666677</v>
      </c>
      <c r="I489" s="303">
        <v>731.08333333333337</v>
      </c>
      <c r="J489" s="303">
        <v>752.91666666666674</v>
      </c>
      <c r="K489" s="302">
        <v>709.25</v>
      </c>
      <c r="L489" s="302">
        <v>674.35</v>
      </c>
      <c r="M489" s="302">
        <v>0.40497</v>
      </c>
      <c r="N489" s="1"/>
      <c r="O489" s="1"/>
    </row>
    <row r="490" spans="1:15" ht="12.75" customHeight="1">
      <c r="A490" s="30">
        <v>480</v>
      </c>
      <c r="B490" s="312" t="s">
        <v>552</v>
      </c>
      <c r="C490" s="302">
        <v>343.9</v>
      </c>
      <c r="D490" s="303">
        <v>344.93333333333339</v>
      </c>
      <c r="E490" s="303">
        <v>339.06666666666678</v>
      </c>
      <c r="F490" s="303">
        <v>334.23333333333341</v>
      </c>
      <c r="G490" s="303">
        <v>328.36666666666679</v>
      </c>
      <c r="H490" s="303">
        <v>349.76666666666677</v>
      </c>
      <c r="I490" s="303">
        <v>355.63333333333333</v>
      </c>
      <c r="J490" s="303">
        <v>360.46666666666675</v>
      </c>
      <c r="K490" s="302">
        <v>350.8</v>
      </c>
      <c r="L490" s="302">
        <v>340.1</v>
      </c>
      <c r="M490" s="302">
        <v>1.51196</v>
      </c>
      <c r="N490" s="1"/>
      <c r="O490" s="1"/>
    </row>
    <row r="491" spans="1:15" ht="12.75" customHeight="1">
      <c r="A491" s="30">
        <v>481</v>
      </c>
      <c r="B491" s="312" t="s">
        <v>280</v>
      </c>
      <c r="C491" s="302">
        <v>1109.0999999999999</v>
      </c>
      <c r="D491" s="303">
        <v>1093.7</v>
      </c>
      <c r="E491" s="303">
        <v>1067.4000000000001</v>
      </c>
      <c r="F491" s="303">
        <v>1025.7</v>
      </c>
      <c r="G491" s="303">
        <v>999.40000000000009</v>
      </c>
      <c r="H491" s="303">
        <v>1135.4000000000001</v>
      </c>
      <c r="I491" s="303">
        <v>1161.6999999999998</v>
      </c>
      <c r="J491" s="303">
        <v>1203.4000000000001</v>
      </c>
      <c r="K491" s="302">
        <v>1120</v>
      </c>
      <c r="L491" s="302">
        <v>1052</v>
      </c>
      <c r="M491" s="302">
        <v>7.6209100000000003</v>
      </c>
      <c r="N491" s="1"/>
      <c r="O491" s="1"/>
    </row>
    <row r="492" spans="1:15" ht="12.75" customHeight="1">
      <c r="A492" s="30">
        <v>482</v>
      </c>
      <c r="B492" s="312" t="s">
        <v>211</v>
      </c>
      <c r="C492" s="302">
        <v>316.05</v>
      </c>
      <c r="D492" s="303">
        <v>318.09999999999997</v>
      </c>
      <c r="E492" s="303">
        <v>311.19999999999993</v>
      </c>
      <c r="F492" s="303">
        <v>306.34999999999997</v>
      </c>
      <c r="G492" s="303">
        <v>299.44999999999993</v>
      </c>
      <c r="H492" s="303">
        <v>322.94999999999993</v>
      </c>
      <c r="I492" s="303">
        <v>329.84999999999991</v>
      </c>
      <c r="J492" s="303">
        <v>334.69999999999993</v>
      </c>
      <c r="K492" s="302">
        <v>325</v>
      </c>
      <c r="L492" s="302">
        <v>313.25</v>
      </c>
      <c r="M492" s="302">
        <v>91.50761</v>
      </c>
      <c r="N492" s="1"/>
      <c r="O492" s="1"/>
    </row>
    <row r="493" spans="1:15" ht="12.75" customHeight="1">
      <c r="A493" s="30">
        <v>483</v>
      </c>
      <c r="B493" s="312" t="s">
        <v>553</v>
      </c>
      <c r="C493" s="302">
        <v>2004.05</v>
      </c>
      <c r="D493" s="303">
        <v>2021.45</v>
      </c>
      <c r="E493" s="303">
        <v>1968.5</v>
      </c>
      <c r="F493" s="303">
        <v>1932.95</v>
      </c>
      <c r="G493" s="303">
        <v>1880</v>
      </c>
      <c r="H493" s="303">
        <v>2057</v>
      </c>
      <c r="I493" s="303">
        <v>2109.9500000000003</v>
      </c>
      <c r="J493" s="303">
        <v>2145.5</v>
      </c>
      <c r="K493" s="302">
        <v>2074.4</v>
      </c>
      <c r="L493" s="302">
        <v>1985.9</v>
      </c>
      <c r="M493" s="302">
        <v>0.29043000000000002</v>
      </c>
      <c r="N493" s="1"/>
      <c r="O493" s="1"/>
    </row>
    <row r="494" spans="1:15" ht="12.75" customHeight="1">
      <c r="A494" s="30">
        <v>484</v>
      </c>
      <c r="B494" s="312" t="s">
        <v>279</v>
      </c>
      <c r="C494" s="302">
        <v>234.45</v>
      </c>
      <c r="D494" s="303">
        <v>235.41666666666666</v>
      </c>
      <c r="E494" s="303">
        <v>232.08333333333331</v>
      </c>
      <c r="F494" s="303">
        <v>229.71666666666667</v>
      </c>
      <c r="G494" s="303">
        <v>226.38333333333333</v>
      </c>
      <c r="H494" s="303">
        <v>237.7833333333333</v>
      </c>
      <c r="I494" s="303">
        <v>241.11666666666662</v>
      </c>
      <c r="J494" s="303">
        <v>243.48333333333329</v>
      </c>
      <c r="K494" s="302">
        <v>238.75</v>
      </c>
      <c r="L494" s="302">
        <v>233.05</v>
      </c>
      <c r="M494" s="302">
        <v>4.0089800000000002</v>
      </c>
      <c r="N494" s="1"/>
      <c r="O494" s="1"/>
    </row>
    <row r="495" spans="1:15" ht="12.75" customHeight="1">
      <c r="A495" s="30">
        <v>485</v>
      </c>
      <c r="B495" s="312" t="s">
        <v>554</v>
      </c>
      <c r="C495" s="302">
        <v>2061.25</v>
      </c>
      <c r="D495" s="303">
        <v>2072.4166666666665</v>
      </c>
      <c r="E495" s="303">
        <v>2033.833333333333</v>
      </c>
      <c r="F495" s="303">
        <v>2006.4166666666665</v>
      </c>
      <c r="G495" s="303">
        <v>1967.833333333333</v>
      </c>
      <c r="H495" s="303">
        <v>2099.833333333333</v>
      </c>
      <c r="I495" s="303">
        <v>2138.4166666666661</v>
      </c>
      <c r="J495" s="303">
        <v>2165.833333333333</v>
      </c>
      <c r="K495" s="302">
        <v>2111</v>
      </c>
      <c r="L495" s="302">
        <v>2045</v>
      </c>
      <c r="M495" s="302">
        <v>0.41105000000000003</v>
      </c>
      <c r="N495" s="1"/>
      <c r="O495" s="1"/>
    </row>
    <row r="496" spans="1:15" ht="12.75" customHeight="1">
      <c r="A496" s="30">
        <v>486</v>
      </c>
      <c r="B496" s="312" t="s">
        <v>547</v>
      </c>
      <c r="C496" s="302">
        <v>604.85</v>
      </c>
      <c r="D496" s="303">
        <v>600.06666666666661</v>
      </c>
      <c r="E496" s="303">
        <v>584.63333333333321</v>
      </c>
      <c r="F496" s="303">
        <v>564.41666666666663</v>
      </c>
      <c r="G496" s="303">
        <v>548.98333333333323</v>
      </c>
      <c r="H496" s="303">
        <v>620.28333333333319</v>
      </c>
      <c r="I496" s="303">
        <v>635.71666666666658</v>
      </c>
      <c r="J496" s="303">
        <v>655.93333333333317</v>
      </c>
      <c r="K496" s="302">
        <v>615.5</v>
      </c>
      <c r="L496" s="302">
        <v>579.85</v>
      </c>
      <c r="M496" s="302">
        <v>5.5474600000000001</v>
      </c>
      <c r="N496" s="1"/>
      <c r="O496" s="1"/>
    </row>
    <row r="497" spans="1:15" ht="12.75" customHeight="1">
      <c r="A497" s="30">
        <v>487</v>
      </c>
      <c r="B497" s="312" t="s">
        <v>546</v>
      </c>
      <c r="C497" s="302">
        <v>3323.85</v>
      </c>
      <c r="D497" s="303">
        <v>3312.9500000000003</v>
      </c>
      <c r="E497" s="303">
        <v>3270.9000000000005</v>
      </c>
      <c r="F497" s="303">
        <v>3217.9500000000003</v>
      </c>
      <c r="G497" s="303">
        <v>3175.9000000000005</v>
      </c>
      <c r="H497" s="303">
        <v>3365.9000000000005</v>
      </c>
      <c r="I497" s="303">
        <v>3407.9500000000007</v>
      </c>
      <c r="J497" s="303">
        <v>3460.9000000000005</v>
      </c>
      <c r="K497" s="302">
        <v>3355</v>
      </c>
      <c r="L497" s="302">
        <v>3260</v>
      </c>
      <c r="M497" s="302">
        <v>7.1550000000000002E-2</v>
      </c>
      <c r="N497" s="1"/>
      <c r="O497" s="1"/>
    </row>
    <row r="498" spans="1:15" ht="12.75" customHeight="1">
      <c r="A498" s="30">
        <v>488</v>
      </c>
      <c r="B498" s="312" t="s">
        <v>212</v>
      </c>
      <c r="C498" s="302">
        <v>1048.05</v>
      </c>
      <c r="D498" s="303">
        <v>1036.8499999999999</v>
      </c>
      <c r="E498" s="303">
        <v>1019.7999999999997</v>
      </c>
      <c r="F498" s="303">
        <v>991.54999999999984</v>
      </c>
      <c r="G498" s="303">
        <v>974.49999999999966</v>
      </c>
      <c r="H498" s="303">
        <v>1065.0999999999999</v>
      </c>
      <c r="I498" s="303">
        <v>1082.1500000000001</v>
      </c>
      <c r="J498" s="303">
        <v>1110.3999999999999</v>
      </c>
      <c r="K498" s="302">
        <v>1053.9000000000001</v>
      </c>
      <c r="L498" s="302">
        <v>1008.6</v>
      </c>
      <c r="M498" s="302">
        <v>13.446899999999999</v>
      </c>
      <c r="N498" s="1"/>
      <c r="O498" s="1"/>
    </row>
    <row r="499" spans="1:15" ht="12.75" customHeight="1">
      <c r="A499" s="30">
        <v>489</v>
      </c>
      <c r="B499" s="312" t="s">
        <v>551</v>
      </c>
      <c r="C499" s="302">
        <v>284.95</v>
      </c>
      <c r="D499" s="303">
        <v>287.8</v>
      </c>
      <c r="E499" s="303">
        <v>280.65000000000003</v>
      </c>
      <c r="F499" s="303">
        <v>276.35000000000002</v>
      </c>
      <c r="G499" s="303">
        <v>269.20000000000005</v>
      </c>
      <c r="H499" s="303">
        <v>292.10000000000002</v>
      </c>
      <c r="I499" s="303">
        <v>299.25</v>
      </c>
      <c r="J499" s="303">
        <v>303.55</v>
      </c>
      <c r="K499" s="302">
        <v>294.95</v>
      </c>
      <c r="L499" s="302">
        <v>283.5</v>
      </c>
      <c r="M499" s="302">
        <v>5.8266900000000001</v>
      </c>
      <c r="N499" s="1"/>
      <c r="O499" s="1"/>
    </row>
    <row r="500" spans="1:15" ht="12.75" customHeight="1">
      <c r="A500" s="30">
        <v>490</v>
      </c>
      <c r="B500" s="324" t="s">
        <v>555</v>
      </c>
      <c r="C500" s="325">
        <v>230.15</v>
      </c>
      <c r="D500" s="325">
        <v>230.1</v>
      </c>
      <c r="E500" s="325">
        <v>225.5</v>
      </c>
      <c r="F500" s="325">
        <v>220.85</v>
      </c>
      <c r="G500" s="325">
        <v>216.25</v>
      </c>
      <c r="H500" s="325">
        <v>234.75</v>
      </c>
      <c r="I500" s="325">
        <v>239.34999999999997</v>
      </c>
      <c r="J500" s="324">
        <v>244</v>
      </c>
      <c r="K500" s="324">
        <v>234.7</v>
      </c>
      <c r="L500" s="324">
        <v>225.45</v>
      </c>
      <c r="M500" s="270">
        <v>19.56683</v>
      </c>
      <c r="N500" s="1"/>
      <c r="O500" s="1"/>
    </row>
    <row r="501" spans="1:15" ht="12.75" customHeight="1">
      <c r="A501" s="30">
        <v>491</v>
      </c>
      <c r="B501" s="324" t="s">
        <v>556</v>
      </c>
      <c r="C501" s="325">
        <v>67.099999999999994</v>
      </c>
      <c r="D501" s="325">
        <v>66.766666666666666</v>
      </c>
      <c r="E501" s="325">
        <v>66.033333333333331</v>
      </c>
      <c r="F501" s="325">
        <v>64.966666666666669</v>
      </c>
      <c r="G501" s="325">
        <v>64.233333333333334</v>
      </c>
      <c r="H501" s="325">
        <v>67.833333333333329</v>
      </c>
      <c r="I501" s="325">
        <v>68.566666666666649</v>
      </c>
      <c r="J501" s="324">
        <v>69.633333333333326</v>
      </c>
      <c r="K501" s="324">
        <v>67.5</v>
      </c>
      <c r="L501" s="324">
        <v>65.7</v>
      </c>
      <c r="M501" s="270">
        <v>15.36004</v>
      </c>
      <c r="N501" s="1"/>
      <c r="O501" s="1"/>
    </row>
    <row r="502" spans="1:15" ht="12.75" customHeight="1">
      <c r="A502" s="30">
        <v>492</v>
      </c>
      <c r="B502" s="324" t="s">
        <v>557</v>
      </c>
      <c r="C502" s="325">
        <v>456.9</v>
      </c>
      <c r="D502" s="325">
        <v>456</v>
      </c>
      <c r="E502" s="325">
        <v>453.4</v>
      </c>
      <c r="F502" s="325">
        <v>449.9</v>
      </c>
      <c r="G502" s="325">
        <v>447.29999999999995</v>
      </c>
      <c r="H502" s="325">
        <v>459.5</v>
      </c>
      <c r="I502" s="325">
        <v>462.1</v>
      </c>
      <c r="J502" s="324">
        <v>465.6</v>
      </c>
      <c r="K502" s="324">
        <v>458.6</v>
      </c>
      <c r="L502" s="324">
        <v>452.5</v>
      </c>
      <c r="M502" s="270">
        <v>0.25836999999999999</v>
      </c>
      <c r="N502" s="1"/>
      <c r="O502" s="1"/>
    </row>
    <row r="503" spans="1:15" ht="12.75" customHeight="1">
      <c r="A503" s="30">
        <v>493</v>
      </c>
      <c r="B503" s="324" t="s">
        <v>281</v>
      </c>
      <c r="C503" s="325">
        <v>1656.6</v>
      </c>
      <c r="D503" s="325">
        <v>1652.25</v>
      </c>
      <c r="E503" s="325">
        <v>1642.5</v>
      </c>
      <c r="F503" s="325">
        <v>1628.4</v>
      </c>
      <c r="G503" s="325">
        <v>1618.65</v>
      </c>
      <c r="H503" s="325">
        <v>1666.35</v>
      </c>
      <c r="I503" s="325">
        <v>1676.1</v>
      </c>
      <c r="J503" s="324">
        <v>1690.1999999999998</v>
      </c>
      <c r="K503" s="324">
        <v>1662</v>
      </c>
      <c r="L503" s="324">
        <v>1638.15</v>
      </c>
      <c r="M503" s="270">
        <v>0.74505999999999994</v>
      </c>
      <c r="N503" s="1"/>
      <c r="O503" s="1"/>
    </row>
    <row r="504" spans="1:15" ht="12.75" customHeight="1">
      <c r="A504" s="30">
        <v>494</v>
      </c>
      <c r="B504" s="364" t="s">
        <v>213</v>
      </c>
      <c r="C504" s="365">
        <v>470.75</v>
      </c>
      <c r="D504" s="365">
        <v>472.73333333333335</v>
      </c>
      <c r="E504" s="365">
        <v>466.51666666666671</v>
      </c>
      <c r="F504" s="365">
        <v>462.28333333333336</v>
      </c>
      <c r="G504" s="365">
        <v>456.06666666666672</v>
      </c>
      <c r="H504" s="365">
        <v>476.9666666666667</v>
      </c>
      <c r="I504" s="365">
        <v>483.18333333333339</v>
      </c>
      <c r="J504" s="364">
        <v>487.41666666666669</v>
      </c>
      <c r="K504" s="364">
        <v>478.95</v>
      </c>
      <c r="L504" s="364">
        <v>468.5</v>
      </c>
      <c r="M504" s="366">
        <v>52.572830000000003</v>
      </c>
      <c r="N504" s="1"/>
      <c r="O504" s="1"/>
    </row>
    <row r="505" spans="1:15" ht="12.75" customHeight="1">
      <c r="A505" s="30">
        <v>495</v>
      </c>
      <c r="B505" s="367" t="s">
        <v>558</v>
      </c>
      <c r="C505" s="325">
        <v>264.75</v>
      </c>
      <c r="D505" s="325">
        <v>263.58333333333331</v>
      </c>
      <c r="E505" s="325">
        <v>259.16666666666663</v>
      </c>
      <c r="F505" s="325">
        <v>253.58333333333331</v>
      </c>
      <c r="G505" s="325">
        <v>249.16666666666663</v>
      </c>
      <c r="H505" s="325">
        <v>269.16666666666663</v>
      </c>
      <c r="I505" s="325">
        <v>273.58333333333326</v>
      </c>
      <c r="J505" s="324">
        <v>279.16666666666663</v>
      </c>
      <c r="K505" s="324">
        <v>268</v>
      </c>
      <c r="L505" s="324">
        <v>258</v>
      </c>
      <c r="M505" s="270">
        <v>3.93011</v>
      </c>
      <c r="N505" s="1"/>
      <c r="O505" s="1"/>
    </row>
    <row r="506" spans="1:15" ht="12.75" customHeight="1">
      <c r="A506" s="30">
        <v>496</v>
      </c>
      <c r="B506" s="281" t="s">
        <v>282</v>
      </c>
      <c r="C506" s="325">
        <v>13.25</v>
      </c>
      <c r="D506" s="325">
        <v>13.216666666666667</v>
      </c>
      <c r="E506" s="325">
        <v>13.133333333333333</v>
      </c>
      <c r="F506" s="325">
        <v>13.016666666666666</v>
      </c>
      <c r="G506" s="325">
        <v>12.933333333333332</v>
      </c>
      <c r="H506" s="325">
        <v>13.333333333333334</v>
      </c>
      <c r="I506" s="325">
        <v>13.416666666666666</v>
      </c>
      <c r="J506" s="324">
        <v>13.533333333333335</v>
      </c>
      <c r="K506" s="324">
        <v>13.3</v>
      </c>
      <c r="L506" s="324">
        <v>13.1</v>
      </c>
      <c r="M506" s="270">
        <v>347.85728</v>
      </c>
      <c r="N506" s="1"/>
      <c r="O506" s="1"/>
    </row>
    <row r="507" spans="1:15" ht="12.75" customHeight="1">
      <c r="A507" s="30">
        <v>497</v>
      </c>
      <c r="B507" s="324" t="s">
        <v>214</v>
      </c>
      <c r="C507" s="325">
        <v>253.15</v>
      </c>
      <c r="D507" s="325">
        <v>253.5</v>
      </c>
      <c r="E507" s="325">
        <v>250.60000000000002</v>
      </c>
      <c r="F507" s="325">
        <v>248.05</v>
      </c>
      <c r="G507" s="325">
        <v>245.15000000000003</v>
      </c>
      <c r="H507" s="325">
        <v>256.05</v>
      </c>
      <c r="I507" s="325">
        <v>258.95</v>
      </c>
      <c r="J507" s="324">
        <v>261.5</v>
      </c>
      <c r="K507" s="324">
        <v>256.39999999999998</v>
      </c>
      <c r="L507" s="324">
        <v>250.95</v>
      </c>
      <c r="M507" s="270">
        <v>71.095359999999999</v>
      </c>
      <c r="N507" s="1"/>
      <c r="O507" s="1"/>
    </row>
    <row r="508" spans="1:15" ht="12.75" customHeight="1">
      <c r="A508" s="30">
        <v>498</v>
      </c>
      <c r="B508" s="270" t="s">
        <v>559</v>
      </c>
      <c r="C508" s="325">
        <v>303.45</v>
      </c>
      <c r="D508" s="325">
        <v>304.38333333333333</v>
      </c>
      <c r="E508" s="325">
        <v>299.06666666666666</v>
      </c>
      <c r="F508" s="325">
        <v>294.68333333333334</v>
      </c>
      <c r="G508" s="325">
        <v>289.36666666666667</v>
      </c>
      <c r="H508" s="325">
        <v>308.76666666666665</v>
      </c>
      <c r="I508" s="325">
        <v>314.08333333333326</v>
      </c>
      <c r="J508" s="324">
        <v>318.46666666666664</v>
      </c>
      <c r="K508" s="324">
        <v>309.7</v>
      </c>
      <c r="L508" s="324">
        <v>300</v>
      </c>
      <c r="M508" s="270">
        <v>4.556</v>
      </c>
      <c r="N508" s="1"/>
      <c r="O508" s="1"/>
    </row>
    <row r="509" spans="1:15" ht="12.75" customHeight="1">
      <c r="A509" s="30">
        <v>499</v>
      </c>
      <c r="B509" s="270" t="s">
        <v>560</v>
      </c>
      <c r="C509" s="325">
        <v>1540.15</v>
      </c>
      <c r="D509" s="325">
        <v>1544.9333333333334</v>
      </c>
      <c r="E509" s="325">
        <v>1529.2166666666667</v>
      </c>
      <c r="F509" s="325">
        <v>1518.2833333333333</v>
      </c>
      <c r="G509" s="325">
        <v>1502.5666666666666</v>
      </c>
      <c r="H509" s="325">
        <v>1555.8666666666668</v>
      </c>
      <c r="I509" s="325">
        <v>1571.5833333333335</v>
      </c>
      <c r="J509" s="324">
        <v>1582.5166666666669</v>
      </c>
      <c r="K509" s="324">
        <v>1560.65</v>
      </c>
      <c r="L509" s="324">
        <v>1534</v>
      </c>
      <c r="M509" s="270">
        <v>1.3671500000000001</v>
      </c>
      <c r="N509" s="1"/>
      <c r="O509" s="1"/>
    </row>
    <row r="510" spans="1:15" ht="12.75" customHeight="1">
      <c r="A510" s="367"/>
      <c r="B510" s="270"/>
      <c r="C510" s="270"/>
      <c r="D510" s="270"/>
      <c r="E510" s="270"/>
      <c r="F510" s="270"/>
      <c r="G510" s="270"/>
      <c r="H510" s="270"/>
      <c r="I510" s="270"/>
      <c r="J510" s="270"/>
      <c r="K510" s="270"/>
      <c r="L510" s="270"/>
      <c r="M510" s="270"/>
      <c r="N510" s="1"/>
      <c r="O510" s="1"/>
    </row>
    <row r="511" spans="1:15" ht="12.75" customHeight="1">
      <c r="A511" s="281"/>
      <c r="B511" s="281"/>
      <c r="C511" s="282"/>
      <c r="D511" s="282"/>
      <c r="E511" s="282"/>
      <c r="F511" s="282"/>
      <c r="G511" s="282"/>
      <c r="H511" s="282"/>
      <c r="I511" s="282"/>
      <c r="J511" s="281"/>
      <c r="K511" s="281"/>
      <c r="L511" s="281"/>
      <c r="M511" s="283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66" sqref="D6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384"/>
      <c r="B5" s="385"/>
      <c r="C5" s="384"/>
      <c r="D5" s="38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386" t="s">
        <v>563</v>
      </c>
      <c r="C7" s="385"/>
      <c r="D7" s="7">
        <f>Main!B10</f>
        <v>44714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44713</v>
      </c>
      <c r="B10" s="29">
        <v>543349</v>
      </c>
      <c r="C10" s="28" t="s">
        <v>923</v>
      </c>
      <c r="D10" s="28" t="s">
        <v>924</v>
      </c>
      <c r="E10" s="28" t="s">
        <v>572</v>
      </c>
      <c r="F10" s="87">
        <v>525000</v>
      </c>
      <c r="G10" s="29">
        <v>880.34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44713</v>
      </c>
      <c r="B11" s="29">
        <v>500043</v>
      </c>
      <c r="C11" s="28" t="s">
        <v>69</v>
      </c>
      <c r="D11" s="28" t="s">
        <v>925</v>
      </c>
      <c r="E11" s="28" t="s">
        <v>573</v>
      </c>
      <c r="F11" s="87">
        <v>3600000</v>
      </c>
      <c r="G11" s="29">
        <v>1860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44713</v>
      </c>
      <c r="B12" s="29">
        <v>541299</v>
      </c>
      <c r="C12" s="28" t="s">
        <v>926</v>
      </c>
      <c r="D12" s="28" t="s">
        <v>927</v>
      </c>
      <c r="E12" s="28" t="s">
        <v>573</v>
      </c>
      <c r="F12" s="87">
        <v>60000</v>
      </c>
      <c r="G12" s="29">
        <v>24.65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44713</v>
      </c>
      <c r="B13" s="29">
        <v>541299</v>
      </c>
      <c r="C13" s="28" t="s">
        <v>926</v>
      </c>
      <c r="D13" s="28" t="s">
        <v>928</v>
      </c>
      <c r="E13" s="28" t="s">
        <v>573</v>
      </c>
      <c r="F13" s="87">
        <v>4000</v>
      </c>
      <c r="G13" s="29">
        <v>26.2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44713</v>
      </c>
      <c r="B14" s="29">
        <v>541299</v>
      </c>
      <c r="C14" s="28" t="s">
        <v>926</v>
      </c>
      <c r="D14" s="28" t="s">
        <v>928</v>
      </c>
      <c r="E14" s="28" t="s">
        <v>572</v>
      </c>
      <c r="F14" s="87">
        <v>24000</v>
      </c>
      <c r="G14" s="29">
        <v>24.5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44713</v>
      </c>
      <c r="B15" s="29">
        <v>540811</v>
      </c>
      <c r="C15" s="28" t="s">
        <v>929</v>
      </c>
      <c r="D15" s="28" t="s">
        <v>930</v>
      </c>
      <c r="E15" s="28" t="s">
        <v>573</v>
      </c>
      <c r="F15" s="87">
        <v>50000</v>
      </c>
      <c r="G15" s="29">
        <v>16.28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44713</v>
      </c>
      <c r="B16" s="29">
        <v>540936</v>
      </c>
      <c r="C16" s="28" t="s">
        <v>931</v>
      </c>
      <c r="D16" s="28" t="s">
        <v>932</v>
      </c>
      <c r="E16" s="28" t="s">
        <v>572</v>
      </c>
      <c r="F16" s="87">
        <v>210</v>
      </c>
      <c r="G16" s="29">
        <v>12.04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44713</v>
      </c>
      <c r="B17" s="29">
        <v>540936</v>
      </c>
      <c r="C17" s="28" t="s">
        <v>931</v>
      </c>
      <c r="D17" s="28" t="s">
        <v>932</v>
      </c>
      <c r="E17" s="28" t="s">
        <v>573</v>
      </c>
      <c r="F17" s="87">
        <v>53427</v>
      </c>
      <c r="G17" s="29">
        <v>12.03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44713</v>
      </c>
      <c r="B18" s="29">
        <v>532951</v>
      </c>
      <c r="C18" s="28" t="s">
        <v>913</v>
      </c>
      <c r="D18" s="28" t="s">
        <v>910</v>
      </c>
      <c r="E18" s="28" t="s">
        <v>572</v>
      </c>
      <c r="F18" s="87">
        <v>147803</v>
      </c>
      <c r="G18" s="29">
        <v>214.78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44713</v>
      </c>
      <c r="B19" s="29">
        <v>514386</v>
      </c>
      <c r="C19" s="28" t="s">
        <v>878</v>
      </c>
      <c r="D19" s="28" t="s">
        <v>895</v>
      </c>
      <c r="E19" s="28" t="s">
        <v>573</v>
      </c>
      <c r="F19" s="87">
        <v>95599</v>
      </c>
      <c r="G19" s="29">
        <v>9.8000000000000007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44713</v>
      </c>
      <c r="B20" s="29">
        <v>514386</v>
      </c>
      <c r="C20" s="28" t="s">
        <v>878</v>
      </c>
      <c r="D20" s="28" t="s">
        <v>895</v>
      </c>
      <c r="E20" s="28" t="s">
        <v>572</v>
      </c>
      <c r="F20" s="87">
        <v>6599</v>
      </c>
      <c r="G20" s="29">
        <v>9.74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44713</v>
      </c>
      <c r="B21" s="29">
        <v>514386</v>
      </c>
      <c r="C21" s="28" t="s">
        <v>878</v>
      </c>
      <c r="D21" s="28" t="s">
        <v>883</v>
      </c>
      <c r="E21" s="28" t="s">
        <v>573</v>
      </c>
      <c r="F21" s="87">
        <v>275000</v>
      </c>
      <c r="G21" s="29">
        <v>9.8000000000000007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44713</v>
      </c>
      <c r="B22" s="29">
        <v>524314</v>
      </c>
      <c r="C22" s="28" t="s">
        <v>933</v>
      </c>
      <c r="D22" s="28" t="s">
        <v>934</v>
      </c>
      <c r="E22" s="28" t="s">
        <v>572</v>
      </c>
      <c r="F22" s="87">
        <v>47600</v>
      </c>
      <c r="G22" s="29">
        <v>35.86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44713</v>
      </c>
      <c r="B23" s="29">
        <v>540377</v>
      </c>
      <c r="C23" s="28" t="s">
        <v>896</v>
      </c>
      <c r="D23" s="28" t="s">
        <v>935</v>
      </c>
      <c r="E23" s="28" t="s">
        <v>572</v>
      </c>
      <c r="F23" s="87">
        <v>6000</v>
      </c>
      <c r="G23" s="29">
        <v>70.55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44713</v>
      </c>
      <c r="B24" s="29">
        <v>540377</v>
      </c>
      <c r="C24" s="28" t="s">
        <v>896</v>
      </c>
      <c r="D24" s="28" t="s">
        <v>935</v>
      </c>
      <c r="E24" s="28" t="s">
        <v>573</v>
      </c>
      <c r="F24" s="87">
        <v>24000</v>
      </c>
      <c r="G24" s="29">
        <v>70.430000000000007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44713</v>
      </c>
      <c r="B25" s="29">
        <v>540377</v>
      </c>
      <c r="C25" s="28" t="s">
        <v>896</v>
      </c>
      <c r="D25" s="28" t="s">
        <v>936</v>
      </c>
      <c r="E25" s="28" t="s">
        <v>573</v>
      </c>
      <c r="F25" s="87">
        <v>30000</v>
      </c>
      <c r="G25" s="29">
        <v>68.47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44713</v>
      </c>
      <c r="B26" s="29">
        <v>540377</v>
      </c>
      <c r="C26" s="28" t="s">
        <v>896</v>
      </c>
      <c r="D26" s="28" t="s">
        <v>937</v>
      </c>
      <c r="E26" s="28" t="s">
        <v>572</v>
      </c>
      <c r="F26" s="87">
        <v>30000</v>
      </c>
      <c r="G26" s="29">
        <v>69.28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44713</v>
      </c>
      <c r="B27" s="29">
        <v>540377</v>
      </c>
      <c r="C27" s="28" t="s">
        <v>896</v>
      </c>
      <c r="D27" s="28" t="s">
        <v>937</v>
      </c>
      <c r="E27" s="28" t="s">
        <v>573</v>
      </c>
      <c r="F27" s="87">
        <v>30000</v>
      </c>
      <c r="G27" s="29">
        <v>69.72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44713</v>
      </c>
      <c r="B28" s="29">
        <v>540377</v>
      </c>
      <c r="C28" s="28" t="s">
        <v>896</v>
      </c>
      <c r="D28" s="28" t="s">
        <v>897</v>
      </c>
      <c r="E28" s="28" t="s">
        <v>572</v>
      </c>
      <c r="F28" s="87">
        <v>24000</v>
      </c>
      <c r="G28" s="29">
        <v>68.94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44713</v>
      </c>
      <c r="B29" s="29">
        <v>540377</v>
      </c>
      <c r="C29" s="28" t="s">
        <v>896</v>
      </c>
      <c r="D29" s="28" t="s">
        <v>938</v>
      </c>
      <c r="E29" s="28" t="s">
        <v>572</v>
      </c>
      <c r="F29" s="87">
        <v>18000</v>
      </c>
      <c r="G29" s="29">
        <v>68.680000000000007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44713</v>
      </c>
      <c r="B30" s="29">
        <v>542446</v>
      </c>
      <c r="C30" s="28" t="s">
        <v>890</v>
      </c>
      <c r="D30" s="28" t="s">
        <v>939</v>
      </c>
      <c r="E30" s="28" t="s">
        <v>573</v>
      </c>
      <c r="F30" s="87">
        <v>53118</v>
      </c>
      <c r="G30" s="29">
        <v>9.2100000000000009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44713</v>
      </c>
      <c r="B31" s="29">
        <v>542446</v>
      </c>
      <c r="C31" s="28" t="s">
        <v>890</v>
      </c>
      <c r="D31" s="28" t="s">
        <v>940</v>
      </c>
      <c r="E31" s="28" t="s">
        <v>572</v>
      </c>
      <c r="F31" s="87">
        <v>53118</v>
      </c>
      <c r="G31" s="29">
        <v>9.2100000000000009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44713</v>
      </c>
      <c r="B32" s="29">
        <v>539199</v>
      </c>
      <c r="C32" s="28" t="s">
        <v>941</v>
      </c>
      <c r="D32" s="28" t="s">
        <v>875</v>
      </c>
      <c r="E32" s="28" t="s">
        <v>572</v>
      </c>
      <c r="F32" s="87">
        <v>11500</v>
      </c>
      <c r="G32" s="29">
        <v>92.3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44713</v>
      </c>
      <c r="B33" s="29">
        <v>539199</v>
      </c>
      <c r="C33" s="28" t="s">
        <v>941</v>
      </c>
      <c r="D33" s="28" t="s">
        <v>875</v>
      </c>
      <c r="E33" s="28" t="s">
        <v>573</v>
      </c>
      <c r="F33" s="87">
        <v>36000</v>
      </c>
      <c r="G33" s="29">
        <v>92.3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44713</v>
      </c>
      <c r="B34" s="29">
        <v>540809</v>
      </c>
      <c r="C34" s="28" t="s">
        <v>898</v>
      </c>
      <c r="D34" s="28" t="s">
        <v>942</v>
      </c>
      <c r="E34" s="28" t="s">
        <v>573</v>
      </c>
      <c r="F34" s="87">
        <v>74000</v>
      </c>
      <c r="G34" s="29">
        <v>60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44713</v>
      </c>
      <c r="B35" s="29">
        <v>539291</v>
      </c>
      <c r="C35" s="28" t="s">
        <v>943</v>
      </c>
      <c r="D35" s="28" t="s">
        <v>944</v>
      </c>
      <c r="E35" s="28" t="s">
        <v>573</v>
      </c>
      <c r="F35" s="87">
        <v>20000</v>
      </c>
      <c r="G35" s="29">
        <v>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44713</v>
      </c>
      <c r="B36" s="29">
        <v>531893</v>
      </c>
      <c r="C36" s="28" t="s">
        <v>945</v>
      </c>
      <c r="D36" s="28" t="s">
        <v>946</v>
      </c>
      <c r="E36" s="28" t="s">
        <v>573</v>
      </c>
      <c r="F36" s="87">
        <v>2000000</v>
      </c>
      <c r="G36" s="29">
        <v>1.89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44713</v>
      </c>
      <c r="B37" s="29">
        <v>531893</v>
      </c>
      <c r="C37" s="28" t="s">
        <v>945</v>
      </c>
      <c r="D37" s="28" t="s">
        <v>947</v>
      </c>
      <c r="E37" s="28" t="s">
        <v>572</v>
      </c>
      <c r="F37" s="87">
        <v>582048</v>
      </c>
      <c r="G37" s="29">
        <v>1.89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44713</v>
      </c>
      <c r="B38" s="29">
        <v>516110</v>
      </c>
      <c r="C38" s="28" t="s">
        <v>901</v>
      </c>
      <c r="D38" s="28" t="s">
        <v>948</v>
      </c>
      <c r="E38" s="28" t="s">
        <v>572</v>
      </c>
      <c r="F38" s="87">
        <v>400161</v>
      </c>
      <c r="G38" s="29">
        <v>22.04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44713</v>
      </c>
      <c r="B39" s="29">
        <v>516110</v>
      </c>
      <c r="C39" s="28" t="s">
        <v>901</v>
      </c>
      <c r="D39" s="28" t="s">
        <v>948</v>
      </c>
      <c r="E39" s="28" t="s">
        <v>573</v>
      </c>
      <c r="F39" s="87">
        <v>7500</v>
      </c>
      <c r="G39" s="29">
        <v>22.2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44713</v>
      </c>
      <c r="B40" s="29">
        <v>516110</v>
      </c>
      <c r="C40" s="28" t="s">
        <v>901</v>
      </c>
      <c r="D40" s="28" t="s">
        <v>902</v>
      </c>
      <c r="E40" s="28" t="s">
        <v>573</v>
      </c>
      <c r="F40" s="87">
        <v>975000</v>
      </c>
      <c r="G40" s="29">
        <v>22.22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44713</v>
      </c>
      <c r="B41" s="29">
        <v>516110</v>
      </c>
      <c r="C41" s="28" t="s">
        <v>901</v>
      </c>
      <c r="D41" s="28" t="s">
        <v>949</v>
      </c>
      <c r="E41" s="28" t="s">
        <v>572</v>
      </c>
      <c r="F41" s="87">
        <v>200000</v>
      </c>
      <c r="G41" s="29">
        <v>22.18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44713</v>
      </c>
      <c r="B42" s="29">
        <v>516110</v>
      </c>
      <c r="C42" s="28" t="s">
        <v>901</v>
      </c>
      <c r="D42" s="28" t="s">
        <v>950</v>
      </c>
      <c r="E42" s="28" t="s">
        <v>572</v>
      </c>
      <c r="F42" s="87">
        <v>200000</v>
      </c>
      <c r="G42" s="29">
        <v>22.48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44713</v>
      </c>
      <c r="B43" s="29">
        <v>543341</v>
      </c>
      <c r="C43" s="28" t="s">
        <v>884</v>
      </c>
      <c r="D43" s="28" t="s">
        <v>903</v>
      </c>
      <c r="E43" s="28" t="s">
        <v>572</v>
      </c>
      <c r="F43" s="87">
        <v>111812</v>
      </c>
      <c r="G43" s="29">
        <v>36.25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44713</v>
      </c>
      <c r="B44" s="29">
        <v>543341</v>
      </c>
      <c r="C44" s="28" t="s">
        <v>884</v>
      </c>
      <c r="D44" s="28" t="s">
        <v>903</v>
      </c>
      <c r="E44" s="28" t="s">
        <v>573</v>
      </c>
      <c r="F44" s="87">
        <v>61812</v>
      </c>
      <c r="G44" s="29">
        <v>36.229999999999997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44713</v>
      </c>
      <c r="B45" s="29">
        <v>540269</v>
      </c>
      <c r="C45" s="28" t="s">
        <v>951</v>
      </c>
      <c r="D45" s="28" t="s">
        <v>952</v>
      </c>
      <c r="E45" s="28" t="s">
        <v>573</v>
      </c>
      <c r="F45" s="87">
        <v>230000</v>
      </c>
      <c r="G45" s="29">
        <v>6.6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44713</v>
      </c>
      <c r="B46" s="29">
        <v>540269</v>
      </c>
      <c r="C46" s="28" t="s">
        <v>951</v>
      </c>
      <c r="D46" s="28" t="s">
        <v>953</v>
      </c>
      <c r="E46" s="28" t="s">
        <v>572</v>
      </c>
      <c r="F46" s="87">
        <v>90000</v>
      </c>
      <c r="G46" s="29">
        <v>6.6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44713</v>
      </c>
      <c r="B47" s="29">
        <v>540269</v>
      </c>
      <c r="C47" s="28" t="s">
        <v>951</v>
      </c>
      <c r="D47" s="28" t="s">
        <v>954</v>
      </c>
      <c r="E47" s="28" t="s">
        <v>572</v>
      </c>
      <c r="F47" s="87">
        <v>160000</v>
      </c>
      <c r="G47" s="29">
        <v>6.6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44713</v>
      </c>
      <c r="B48" s="29">
        <v>540823</v>
      </c>
      <c r="C48" s="28" t="s">
        <v>904</v>
      </c>
      <c r="D48" s="28" t="s">
        <v>955</v>
      </c>
      <c r="E48" s="28" t="s">
        <v>573</v>
      </c>
      <c r="F48" s="87">
        <v>32830</v>
      </c>
      <c r="G48" s="29">
        <v>115.05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44713</v>
      </c>
      <c r="B49" s="29" t="s">
        <v>956</v>
      </c>
      <c r="C49" s="28" t="s">
        <v>957</v>
      </c>
      <c r="D49" s="28" t="s">
        <v>958</v>
      </c>
      <c r="E49" s="28" t="s">
        <v>572</v>
      </c>
      <c r="F49" s="87">
        <v>296000</v>
      </c>
      <c r="G49" s="29">
        <v>32.700000000000003</v>
      </c>
      <c r="H49" s="29" t="s">
        <v>851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44713</v>
      </c>
      <c r="B50" s="29" t="s">
        <v>956</v>
      </c>
      <c r="C50" s="28" t="s">
        <v>957</v>
      </c>
      <c r="D50" s="28" t="s">
        <v>959</v>
      </c>
      <c r="E50" s="28" t="s">
        <v>572</v>
      </c>
      <c r="F50" s="87">
        <v>100000</v>
      </c>
      <c r="G50" s="29">
        <v>32.700000000000003</v>
      </c>
      <c r="H50" s="29" t="s">
        <v>851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44713</v>
      </c>
      <c r="B51" s="29" t="s">
        <v>891</v>
      </c>
      <c r="C51" s="28" t="s">
        <v>892</v>
      </c>
      <c r="D51" s="28" t="s">
        <v>905</v>
      </c>
      <c r="E51" s="28" t="s">
        <v>572</v>
      </c>
      <c r="F51" s="87">
        <v>5000</v>
      </c>
      <c r="G51" s="29">
        <v>21.96</v>
      </c>
      <c r="H51" s="29" t="s">
        <v>851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44713</v>
      </c>
      <c r="B52" s="29" t="s">
        <v>960</v>
      </c>
      <c r="C52" s="28" t="s">
        <v>961</v>
      </c>
      <c r="D52" s="28" t="s">
        <v>962</v>
      </c>
      <c r="E52" s="28" t="s">
        <v>572</v>
      </c>
      <c r="F52" s="87">
        <v>1566388</v>
      </c>
      <c r="G52" s="29">
        <v>92.82</v>
      </c>
      <c r="H52" s="29" t="s">
        <v>851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44713</v>
      </c>
      <c r="B53" s="29" t="s">
        <v>960</v>
      </c>
      <c r="C53" s="28" t="s">
        <v>961</v>
      </c>
      <c r="D53" s="28" t="s">
        <v>879</v>
      </c>
      <c r="E53" s="28" t="s">
        <v>572</v>
      </c>
      <c r="F53" s="87">
        <v>2209651</v>
      </c>
      <c r="G53" s="29">
        <v>92.8</v>
      </c>
      <c r="H53" s="29" t="s">
        <v>851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44713</v>
      </c>
      <c r="B54" s="29" t="s">
        <v>960</v>
      </c>
      <c r="C54" s="28" t="s">
        <v>961</v>
      </c>
      <c r="D54" s="28" t="s">
        <v>963</v>
      </c>
      <c r="E54" s="28" t="s">
        <v>572</v>
      </c>
      <c r="F54" s="87">
        <v>2131274</v>
      </c>
      <c r="G54" s="29">
        <v>92.63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44713</v>
      </c>
      <c r="B55" s="29" t="s">
        <v>907</v>
      </c>
      <c r="C55" s="28" t="s">
        <v>908</v>
      </c>
      <c r="D55" s="28" t="s">
        <v>909</v>
      </c>
      <c r="E55" s="28" t="s">
        <v>572</v>
      </c>
      <c r="F55" s="87">
        <v>204772</v>
      </c>
      <c r="G55" s="29">
        <v>215.11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44713</v>
      </c>
      <c r="B56" s="29" t="s">
        <v>964</v>
      </c>
      <c r="C56" s="28" t="s">
        <v>965</v>
      </c>
      <c r="D56" s="28" t="s">
        <v>966</v>
      </c>
      <c r="E56" s="28" t="s">
        <v>572</v>
      </c>
      <c r="F56" s="87">
        <v>375000</v>
      </c>
      <c r="G56" s="29">
        <v>28.9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44713</v>
      </c>
      <c r="B57" s="29" t="s">
        <v>899</v>
      </c>
      <c r="C57" s="28" t="s">
        <v>967</v>
      </c>
      <c r="D57" s="28" t="s">
        <v>968</v>
      </c>
      <c r="E57" s="28" t="s">
        <v>572</v>
      </c>
      <c r="F57" s="87">
        <v>825000</v>
      </c>
      <c r="G57" s="29">
        <v>380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44713</v>
      </c>
      <c r="B58" s="29" t="s">
        <v>899</v>
      </c>
      <c r="C58" s="28" t="s">
        <v>967</v>
      </c>
      <c r="D58" s="28" t="s">
        <v>900</v>
      </c>
      <c r="E58" s="28" t="s">
        <v>572</v>
      </c>
      <c r="F58" s="87">
        <v>275000</v>
      </c>
      <c r="G58" s="29">
        <v>380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44713</v>
      </c>
      <c r="B59" s="29" t="s">
        <v>969</v>
      </c>
      <c r="C59" s="28" t="s">
        <v>970</v>
      </c>
      <c r="D59" s="28" t="s">
        <v>879</v>
      </c>
      <c r="E59" s="28" t="s">
        <v>572</v>
      </c>
      <c r="F59" s="87">
        <v>113358</v>
      </c>
      <c r="G59" s="29">
        <v>951.19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44713</v>
      </c>
      <c r="B60" s="29" t="s">
        <v>866</v>
      </c>
      <c r="C60" s="28" t="s">
        <v>867</v>
      </c>
      <c r="D60" s="28" t="s">
        <v>963</v>
      </c>
      <c r="E60" s="28" t="s">
        <v>572</v>
      </c>
      <c r="F60" s="87">
        <v>94578</v>
      </c>
      <c r="G60" s="29">
        <v>946.28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44713</v>
      </c>
      <c r="B61" s="29" t="s">
        <v>866</v>
      </c>
      <c r="C61" s="28" t="s">
        <v>867</v>
      </c>
      <c r="D61" s="28" t="s">
        <v>879</v>
      </c>
      <c r="E61" s="28" t="s">
        <v>572</v>
      </c>
      <c r="F61" s="87">
        <v>94087</v>
      </c>
      <c r="G61" s="29">
        <v>949.1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44713</v>
      </c>
      <c r="B62" s="29" t="s">
        <v>956</v>
      </c>
      <c r="C62" s="28" t="s">
        <v>957</v>
      </c>
      <c r="D62" s="28" t="s">
        <v>911</v>
      </c>
      <c r="E62" s="28" t="s">
        <v>573</v>
      </c>
      <c r="F62" s="87">
        <v>72000</v>
      </c>
      <c r="G62" s="29">
        <v>32.700000000000003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44713</v>
      </c>
      <c r="B63" s="29" t="s">
        <v>956</v>
      </c>
      <c r="C63" s="28" t="s">
        <v>957</v>
      </c>
      <c r="D63" s="28" t="s">
        <v>971</v>
      </c>
      <c r="E63" s="28" t="s">
        <v>573</v>
      </c>
      <c r="F63" s="87">
        <v>244000</v>
      </c>
      <c r="G63" s="29">
        <v>32.700000000000003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44713</v>
      </c>
      <c r="B64" s="29" t="s">
        <v>891</v>
      </c>
      <c r="C64" s="28" t="s">
        <v>892</v>
      </c>
      <c r="D64" s="28" t="s">
        <v>906</v>
      </c>
      <c r="E64" s="28" t="s">
        <v>573</v>
      </c>
      <c r="F64" s="87">
        <v>4137</v>
      </c>
      <c r="G64" s="29">
        <v>22.09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44713</v>
      </c>
      <c r="B65" s="29" t="s">
        <v>891</v>
      </c>
      <c r="C65" s="28" t="s">
        <v>892</v>
      </c>
      <c r="D65" s="28" t="s">
        <v>912</v>
      </c>
      <c r="E65" s="28" t="s">
        <v>573</v>
      </c>
      <c r="F65" s="87">
        <v>3300</v>
      </c>
      <c r="G65" s="29">
        <v>21.67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44713</v>
      </c>
      <c r="B66" s="29" t="s">
        <v>960</v>
      </c>
      <c r="C66" s="28" t="s">
        <v>961</v>
      </c>
      <c r="D66" s="28" t="s">
        <v>879</v>
      </c>
      <c r="E66" s="28" t="s">
        <v>573</v>
      </c>
      <c r="F66" s="87">
        <v>2209651</v>
      </c>
      <c r="G66" s="29">
        <v>92.75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44713</v>
      </c>
      <c r="B67" s="29" t="s">
        <v>960</v>
      </c>
      <c r="C67" s="28" t="s">
        <v>961</v>
      </c>
      <c r="D67" s="28" t="s">
        <v>963</v>
      </c>
      <c r="E67" s="28" t="s">
        <v>573</v>
      </c>
      <c r="F67" s="87">
        <v>2099727</v>
      </c>
      <c r="G67" s="29">
        <v>92.82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44713</v>
      </c>
      <c r="B68" s="29" t="s">
        <v>960</v>
      </c>
      <c r="C68" s="28" t="s">
        <v>961</v>
      </c>
      <c r="D68" s="28" t="s">
        <v>962</v>
      </c>
      <c r="E68" s="28" t="s">
        <v>573</v>
      </c>
      <c r="F68" s="87">
        <v>1572137</v>
      </c>
      <c r="G68" s="29">
        <v>92.76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44713</v>
      </c>
      <c r="B69" s="29" t="s">
        <v>885</v>
      </c>
      <c r="C69" s="28" t="s">
        <v>886</v>
      </c>
      <c r="D69" s="28" t="s">
        <v>893</v>
      </c>
      <c r="E69" s="28" t="s">
        <v>573</v>
      </c>
      <c r="F69" s="87">
        <v>65324</v>
      </c>
      <c r="G69" s="29">
        <v>29.85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44713</v>
      </c>
      <c r="B70" s="29" t="s">
        <v>907</v>
      </c>
      <c r="C70" s="28" t="s">
        <v>908</v>
      </c>
      <c r="D70" s="28" t="s">
        <v>909</v>
      </c>
      <c r="E70" s="28" t="s">
        <v>573</v>
      </c>
      <c r="F70" s="87">
        <v>51365</v>
      </c>
      <c r="G70" s="29">
        <v>213.17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44713</v>
      </c>
      <c r="B71" s="29" t="s">
        <v>899</v>
      </c>
      <c r="C71" s="28" t="s">
        <v>967</v>
      </c>
      <c r="D71" s="28" t="s">
        <v>972</v>
      </c>
      <c r="E71" s="28" t="s">
        <v>573</v>
      </c>
      <c r="F71" s="87">
        <v>1100000</v>
      </c>
      <c r="G71" s="29">
        <v>380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44713</v>
      </c>
      <c r="B72" s="29" t="s">
        <v>969</v>
      </c>
      <c r="C72" s="28" t="s">
        <v>970</v>
      </c>
      <c r="D72" s="28" t="s">
        <v>879</v>
      </c>
      <c r="E72" s="28" t="s">
        <v>573</v>
      </c>
      <c r="F72" s="87">
        <v>113358</v>
      </c>
      <c r="G72" s="29">
        <v>951.61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44713</v>
      </c>
      <c r="B73" s="29" t="s">
        <v>866</v>
      </c>
      <c r="C73" s="28" t="s">
        <v>867</v>
      </c>
      <c r="D73" s="28" t="s">
        <v>963</v>
      </c>
      <c r="E73" s="28" t="s">
        <v>573</v>
      </c>
      <c r="F73" s="87">
        <v>95016</v>
      </c>
      <c r="G73" s="29">
        <v>947.76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44713</v>
      </c>
      <c r="B74" s="29" t="s">
        <v>866</v>
      </c>
      <c r="C74" s="28" t="s">
        <v>867</v>
      </c>
      <c r="D74" s="28" t="s">
        <v>879</v>
      </c>
      <c r="E74" s="28" t="s">
        <v>573</v>
      </c>
      <c r="F74" s="87">
        <v>94087</v>
      </c>
      <c r="G74" s="29">
        <v>949.35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44713</v>
      </c>
      <c r="B75" s="29" t="s">
        <v>973</v>
      </c>
      <c r="C75" s="28" t="s">
        <v>974</v>
      </c>
      <c r="D75" s="28" t="s">
        <v>975</v>
      </c>
      <c r="E75" s="28" t="s">
        <v>573</v>
      </c>
      <c r="F75" s="87">
        <v>38000</v>
      </c>
      <c r="G75" s="29">
        <v>54.32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44713</v>
      </c>
      <c r="B76" s="29" t="s">
        <v>976</v>
      </c>
      <c r="C76" s="28" t="s">
        <v>977</v>
      </c>
      <c r="D76" s="28" t="s">
        <v>948</v>
      </c>
      <c r="E76" s="28" t="s">
        <v>573</v>
      </c>
      <c r="F76" s="87">
        <v>274700</v>
      </c>
      <c r="G76" s="29">
        <v>25.7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4"/>
  <sheetViews>
    <sheetView zoomScale="85" zoomScaleNormal="85" workbookViewId="0">
      <selection activeCell="J55" sqref="J5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922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44714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20"/>
      <c r="D10" s="317" t="s">
        <v>75</v>
      </c>
      <c r="E10" s="318" t="s">
        <v>589</v>
      </c>
      <c r="F10" s="251" t="s">
        <v>872</v>
      </c>
      <c r="G10" s="251">
        <v>635</v>
      </c>
      <c r="H10" s="251"/>
      <c r="I10" s="319" t="s">
        <v>869</v>
      </c>
      <c r="J10" s="346" t="s">
        <v>590</v>
      </c>
      <c r="K10" s="284"/>
      <c r="L10" s="285"/>
      <c r="M10" s="286"/>
      <c r="N10" s="284"/>
      <c r="O10" s="309"/>
      <c r="P10" s="284">
        <f>VLOOKUP(D10,'MidCap Intra'!B37:C590,2,0)</f>
        <v>694.65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6">
        <v>2</v>
      </c>
      <c r="B11" s="357">
        <v>44706</v>
      </c>
      <c r="C11" s="358"/>
      <c r="D11" s="359" t="s">
        <v>145</v>
      </c>
      <c r="E11" s="360" t="s">
        <v>589</v>
      </c>
      <c r="F11" s="356">
        <v>1595</v>
      </c>
      <c r="G11" s="356">
        <v>1475</v>
      </c>
      <c r="H11" s="356">
        <v>1657.5</v>
      </c>
      <c r="I11" s="361" t="s">
        <v>876</v>
      </c>
      <c r="J11" s="330" t="s">
        <v>887</v>
      </c>
      <c r="K11" s="330">
        <f t="shared" ref="K11" si="0">H11-F11</f>
        <v>62.5</v>
      </c>
      <c r="L11" s="331">
        <f t="shared" ref="L11" si="1">(F11*-0.7)/100</f>
        <v>-11.164999999999999</v>
      </c>
      <c r="M11" s="332">
        <f t="shared" ref="M11" si="2">(K11+L11)/F11</f>
        <v>3.218495297805643E-2</v>
      </c>
      <c r="N11" s="330" t="s">
        <v>587</v>
      </c>
      <c r="O11" s="368">
        <v>44711</v>
      </c>
      <c r="P11" s="362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6">
        <v>3</v>
      </c>
      <c r="B12" s="357">
        <v>44708</v>
      </c>
      <c r="C12" s="358"/>
      <c r="D12" s="359" t="s">
        <v>488</v>
      </c>
      <c r="E12" s="360" t="s">
        <v>589</v>
      </c>
      <c r="F12" s="356">
        <v>131</v>
      </c>
      <c r="G12" s="356">
        <v>123</v>
      </c>
      <c r="H12" s="356">
        <v>136</v>
      </c>
      <c r="I12" s="361" t="s">
        <v>882</v>
      </c>
      <c r="J12" s="330" t="s">
        <v>894</v>
      </c>
      <c r="K12" s="330">
        <f t="shared" ref="K12" si="3">H12-F12</f>
        <v>5</v>
      </c>
      <c r="L12" s="331">
        <f t="shared" ref="L12" si="4">(F12*-0.7)/100</f>
        <v>-0.91699999999999993</v>
      </c>
      <c r="M12" s="332">
        <f t="shared" ref="M12" si="5">(K12+L12)/F12</f>
        <v>3.1167938931297712E-2</v>
      </c>
      <c r="N12" s="330" t="s">
        <v>587</v>
      </c>
      <c r="O12" s="368">
        <v>44712</v>
      </c>
      <c r="P12" s="362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ht="13.9" customHeight="1">
      <c r="A13" s="251"/>
      <c r="B13" s="248"/>
      <c r="C13" s="320"/>
      <c r="D13" s="317"/>
      <c r="E13" s="318"/>
      <c r="F13" s="251"/>
      <c r="G13" s="251"/>
      <c r="H13" s="251"/>
      <c r="I13" s="319"/>
      <c r="J13" s="346"/>
      <c r="K13" s="284"/>
      <c r="L13" s="285"/>
      <c r="M13" s="286"/>
      <c r="N13" s="284"/>
      <c r="O13" s="309"/>
      <c r="P13" s="28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7"/>
      <c r="B14" s="108"/>
      <c r="C14" s="109"/>
      <c r="D14" s="110"/>
      <c r="E14" s="111"/>
      <c r="F14" s="111"/>
      <c r="H14" s="111"/>
      <c r="I14" s="112"/>
      <c r="J14" s="113"/>
      <c r="K14" s="113"/>
      <c r="L14" s="114"/>
      <c r="M14" s="115"/>
      <c r="N14" s="116"/>
      <c r="O14" s="117"/>
      <c r="P14" s="118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107"/>
      <c r="B15" s="108"/>
      <c r="C15" s="109"/>
      <c r="D15" s="110"/>
      <c r="E15" s="111"/>
      <c r="F15" s="111"/>
      <c r="G15" s="107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2" customHeight="1">
      <c r="A16" s="119" t="s">
        <v>591</v>
      </c>
      <c r="B16" s="120"/>
      <c r="C16" s="121"/>
      <c r="D16" s="122"/>
      <c r="E16" s="123"/>
      <c r="F16" s="123"/>
      <c r="G16" s="123"/>
      <c r="H16" s="123"/>
      <c r="I16" s="123"/>
      <c r="J16" s="124"/>
      <c r="K16" s="123"/>
      <c r="L16" s="125"/>
      <c r="M16" s="56"/>
      <c r="N16" s="124"/>
      <c r="O16" s="12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26" t="s">
        <v>592</v>
      </c>
      <c r="B17" s="119"/>
      <c r="C17" s="119"/>
      <c r="D17" s="119"/>
      <c r="E17" s="41"/>
      <c r="F17" s="127" t="s">
        <v>593</v>
      </c>
      <c r="G17" s="6"/>
      <c r="H17" s="6"/>
      <c r="I17" s="6"/>
      <c r="J17" s="128"/>
      <c r="K17" s="129"/>
      <c r="L17" s="129"/>
      <c r="M17" s="130"/>
      <c r="N17" s="1"/>
      <c r="O17" s="13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9" t="s">
        <v>594</v>
      </c>
      <c r="B18" s="119"/>
      <c r="C18" s="119"/>
      <c r="D18" s="119" t="s">
        <v>850</v>
      </c>
      <c r="E18" s="6"/>
      <c r="F18" s="127" t="s">
        <v>595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/>
      <c r="B19" s="119"/>
      <c r="C19" s="119"/>
      <c r="D19" s="119"/>
      <c r="E19" s="6"/>
      <c r="F19" s="6"/>
      <c r="G19" s="6"/>
      <c r="H19" s="6"/>
      <c r="I19" s="6"/>
      <c r="J19" s="132"/>
      <c r="K19" s="129"/>
      <c r="L19" s="129"/>
      <c r="M19" s="6"/>
      <c r="N19" s="133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34" t="s">
        <v>596</v>
      </c>
      <c r="C20" s="134"/>
      <c r="D20" s="134"/>
      <c r="E20" s="134"/>
      <c r="F20" s="135"/>
      <c r="G20" s="6"/>
      <c r="H20" s="6"/>
      <c r="I20" s="136"/>
      <c r="J20" s="137"/>
      <c r="K20" s="138"/>
      <c r="L20" s="137"/>
      <c r="M20" s="6"/>
      <c r="N20" s="1"/>
      <c r="O20" s="1"/>
      <c r="P20" s="1"/>
      <c r="R20" s="56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95" t="s">
        <v>16</v>
      </c>
      <c r="B21" s="96" t="s">
        <v>564</v>
      </c>
      <c r="C21" s="98"/>
      <c r="D21" s="97" t="s">
        <v>575</v>
      </c>
      <c r="E21" s="96" t="s">
        <v>576</v>
      </c>
      <c r="F21" s="96" t="s">
        <v>577</v>
      </c>
      <c r="G21" s="96" t="s">
        <v>597</v>
      </c>
      <c r="H21" s="96" t="s">
        <v>579</v>
      </c>
      <c r="I21" s="96" t="s">
        <v>580</v>
      </c>
      <c r="J21" s="96" t="s">
        <v>581</v>
      </c>
      <c r="K21" s="96" t="s">
        <v>598</v>
      </c>
      <c r="L21" s="140" t="s">
        <v>583</v>
      </c>
      <c r="M21" s="98" t="s">
        <v>584</v>
      </c>
      <c r="N21" s="95" t="s">
        <v>585</v>
      </c>
      <c r="O21" s="291" t="s">
        <v>586</v>
      </c>
      <c r="P21" s="271"/>
      <c r="Q21" s="1"/>
      <c r="R21" s="288"/>
      <c r="S21" s="288"/>
      <c r="T21" s="288"/>
      <c r="U21" s="281"/>
      <c r="V21" s="281"/>
      <c r="W21" s="281"/>
      <c r="X21" s="281"/>
      <c r="Y21" s="28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57" customFormat="1" ht="15" customHeight="1">
      <c r="A22" s="321">
        <v>1</v>
      </c>
      <c r="B22" s="248">
        <v>44709</v>
      </c>
      <c r="C22" s="322"/>
      <c r="D22" s="323" t="s">
        <v>189</v>
      </c>
      <c r="E22" s="251" t="s">
        <v>589</v>
      </c>
      <c r="F22" s="251" t="s">
        <v>880</v>
      </c>
      <c r="G22" s="251">
        <v>457</v>
      </c>
      <c r="H22" s="251"/>
      <c r="I22" s="251" t="s">
        <v>881</v>
      </c>
      <c r="J22" s="284" t="s">
        <v>590</v>
      </c>
      <c r="K22" s="284"/>
      <c r="L22" s="285"/>
      <c r="M22" s="286"/>
      <c r="N22" s="284"/>
      <c r="O22" s="309"/>
      <c r="P22" s="289"/>
      <c r="Q22" s="289"/>
      <c r="R22" s="290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87"/>
      <c r="AJ22" s="280"/>
      <c r="AK22" s="280"/>
      <c r="AL22" s="280"/>
    </row>
    <row r="23" spans="1:38" s="257" customFormat="1" ht="15" customHeight="1">
      <c r="A23" s="321">
        <v>2</v>
      </c>
      <c r="B23" s="248">
        <v>44711</v>
      </c>
      <c r="C23" s="322"/>
      <c r="D23" s="323" t="s">
        <v>206</v>
      </c>
      <c r="E23" s="251" t="s">
        <v>589</v>
      </c>
      <c r="F23" s="251" t="s">
        <v>888</v>
      </c>
      <c r="G23" s="251">
        <v>1079</v>
      </c>
      <c r="H23" s="251"/>
      <c r="I23" s="251" t="s">
        <v>889</v>
      </c>
      <c r="J23" s="284" t="s">
        <v>590</v>
      </c>
      <c r="K23" s="284"/>
      <c r="L23" s="285"/>
      <c r="M23" s="286"/>
      <c r="N23" s="284"/>
      <c r="O23" s="309"/>
      <c r="P23" s="289"/>
      <c r="Q23" s="289"/>
      <c r="R23" s="290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87"/>
      <c r="AJ23" s="280"/>
      <c r="AK23" s="280"/>
      <c r="AL23" s="280"/>
    </row>
    <row r="24" spans="1:38" s="257" customFormat="1" ht="15" customHeight="1">
      <c r="A24" s="321">
        <v>3</v>
      </c>
      <c r="B24" s="248">
        <v>44713</v>
      </c>
      <c r="C24" s="322"/>
      <c r="D24" s="323" t="s">
        <v>82</v>
      </c>
      <c r="E24" s="251" t="s">
        <v>589</v>
      </c>
      <c r="F24" s="251" t="s">
        <v>919</v>
      </c>
      <c r="G24" s="251">
        <v>199</v>
      </c>
      <c r="H24" s="251"/>
      <c r="I24" s="251" t="s">
        <v>920</v>
      </c>
      <c r="J24" s="284" t="s">
        <v>590</v>
      </c>
      <c r="K24" s="284"/>
      <c r="L24" s="285"/>
      <c r="M24" s="286"/>
      <c r="N24" s="284"/>
      <c r="O24" s="309"/>
      <c r="P24" s="289"/>
      <c r="Q24" s="289"/>
      <c r="R24" s="290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87"/>
      <c r="AJ24" s="280"/>
      <c r="AK24" s="280"/>
      <c r="AL24" s="280"/>
    </row>
    <row r="25" spans="1:38" s="257" customFormat="1" ht="15" customHeight="1">
      <c r="A25" s="321">
        <v>4</v>
      </c>
      <c r="B25" s="248">
        <v>44713</v>
      </c>
      <c r="C25" s="322"/>
      <c r="D25" s="323" t="s">
        <v>117</v>
      </c>
      <c r="E25" s="251" t="s">
        <v>589</v>
      </c>
      <c r="F25" s="251" t="s">
        <v>921</v>
      </c>
      <c r="G25" s="251">
        <v>584</v>
      </c>
      <c r="H25" s="251"/>
      <c r="I25" s="251" t="s">
        <v>855</v>
      </c>
      <c r="J25" s="284" t="s">
        <v>590</v>
      </c>
      <c r="K25" s="284"/>
      <c r="L25" s="285"/>
      <c r="M25" s="286"/>
      <c r="N25" s="284"/>
      <c r="O25" s="309"/>
      <c r="P25" s="289"/>
      <c r="Q25" s="289"/>
      <c r="R25" s="290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87"/>
      <c r="AJ25" s="280"/>
      <c r="AK25" s="280"/>
      <c r="AL25" s="280"/>
    </row>
    <row r="26" spans="1:38" s="257" customFormat="1" ht="15" customHeight="1">
      <c r="A26" s="321"/>
      <c r="B26" s="248"/>
      <c r="C26" s="322"/>
      <c r="D26" s="323"/>
      <c r="E26" s="251"/>
      <c r="F26" s="251"/>
      <c r="G26" s="251"/>
      <c r="H26" s="251"/>
      <c r="I26" s="251"/>
      <c r="J26" s="284"/>
      <c r="K26" s="284"/>
      <c r="L26" s="285"/>
      <c r="M26" s="286"/>
      <c r="N26" s="284"/>
      <c r="O26" s="309"/>
      <c r="P26" s="289"/>
      <c r="Q26" s="289"/>
      <c r="R26" s="290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21"/>
      <c r="B27" s="248"/>
      <c r="C27" s="322"/>
      <c r="D27" s="323"/>
      <c r="E27" s="251"/>
      <c r="F27" s="251"/>
      <c r="G27" s="251"/>
      <c r="H27" s="251"/>
      <c r="I27" s="251"/>
      <c r="J27" s="284"/>
      <c r="K27" s="284"/>
      <c r="L27" s="285"/>
      <c r="M27" s="286"/>
      <c r="N27" s="284"/>
      <c r="O27" s="309"/>
      <c r="P27" s="289"/>
      <c r="Q27" s="289"/>
      <c r="R27" s="290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ht="15" customHeight="1">
      <c r="A28" s="292"/>
      <c r="B28" s="293"/>
      <c r="C28" s="294"/>
      <c r="D28" s="295"/>
      <c r="E28" s="296"/>
      <c r="F28" s="296"/>
      <c r="G28" s="296"/>
      <c r="H28" s="296"/>
      <c r="I28" s="296"/>
      <c r="J28" s="297"/>
      <c r="K28" s="297"/>
      <c r="L28" s="298"/>
      <c r="M28" s="299"/>
      <c r="N28" s="297"/>
      <c r="O28" s="300"/>
      <c r="P28" s="1"/>
      <c r="Q28" s="1"/>
      <c r="R28" s="30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44.25" customHeight="1">
      <c r="A29" s="119" t="s">
        <v>591</v>
      </c>
      <c r="B29" s="142"/>
      <c r="C29" s="142"/>
      <c r="D29" s="1"/>
      <c r="E29" s="6"/>
      <c r="F29" s="6"/>
      <c r="G29" s="6"/>
      <c r="H29" s="6" t="s">
        <v>603</v>
      </c>
      <c r="I29" s="6"/>
      <c r="J29" s="6"/>
      <c r="K29" s="115"/>
      <c r="L29" s="144"/>
      <c r="M29" s="115"/>
      <c r="N29" s="116"/>
      <c r="O29" s="115"/>
      <c r="P29" s="1"/>
      <c r="Q29" s="1"/>
      <c r="R29" s="6"/>
      <c r="S29" s="1"/>
      <c r="T29" s="1"/>
      <c r="U29" s="1"/>
      <c r="V29" s="1"/>
      <c r="W29" s="1"/>
      <c r="X29" s="1"/>
      <c r="Y29" s="1"/>
      <c r="Z29" s="1"/>
      <c r="AA29" s="1"/>
      <c r="AB29" s="1"/>
      <c r="AC29" s="283"/>
      <c r="AD29" s="283"/>
      <c r="AE29" s="283"/>
      <c r="AF29" s="283"/>
      <c r="AG29" s="283"/>
      <c r="AH29" s="283"/>
    </row>
    <row r="30" spans="1:38" ht="12.75" customHeight="1">
      <c r="A30" s="126" t="s">
        <v>592</v>
      </c>
      <c r="B30" s="119"/>
      <c r="C30" s="119"/>
      <c r="D30" s="119"/>
      <c r="E30" s="41"/>
      <c r="F30" s="127" t="s">
        <v>593</v>
      </c>
      <c r="G30" s="56"/>
      <c r="H30" s="41"/>
      <c r="I30" s="56"/>
      <c r="J30" s="6"/>
      <c r="K30" s="145"/>
      <c r="L30" s="146"/>
      <c r="M30" s="6"/>
      <c r="N30" s="109"/>
      <c r="O30" s="147"/>
      <c r="P30" s="41"/>
      <c r="Q30" s="41"/>
      <c r="R30" s="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126"/>
      <c r="B31" s="119"/>
      <c r="C31" s="119"/>
      <c r="D31" s="119"/>
      <c r="E31" s="6"/>
      <c r="F31" s="127" t="s">
        <v>595</v>
      </c>
      <c r="G31" s="56"/>
      <c r="H31" s="41"/>
      <c r="I31" s="56"/>
      <c r="J31" s="6"/>
      <c r="K31" s="145"/>
      <c r="L31" s="146"/>
      <c r="M31" s="6"/>
      <c r="N31" s="109"/>
      <c r="O31" s="147"/>
      <c r="P31" s="4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19"/>
      <c r="B32" s="119"/>
      <c r="C32" s="119"/>
      <c r="D32" s="119"/>
      <c r="E32" s="6"/>
      <c r="F32" s="6"/>
      <c r="G32" s="6"/>
      <c r="H32" s="6"/>
      <c r="I32" s="6"/>
      <c r="J32" s="132"/>
      <c r="K32" s="129"/>
      <c r="L32" s="130"/>
      <c r="M32" s="6"/>
      <c r="N32" s="133"/>
      <c r="O32" s="1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48" t="s">
        <v>604</v>
      </c>
      <c r="B33" s="148"/>
      <c r="C33" s="148"/>
      <c r="D33" s="148"/>
      <c r="E33" s="6"/>
      <c r="F33" s="6"/>
      <c r="G33" s="6"/>
      <c r="H33" s="6"/>
      <c r="I33" s="6"/>
      <c r="J33" s="6"/>
      <c r="K33" s="6"/>
      <c r="L33" s="6"/>
      <c r="M33" s="6"/>
      <c r="N33" s="6"/>
      <c r="O33" s="2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38.25" customHeight="1">
      <c r="A34" s="96" t="s">
        <v>16</v>
      </c>
      <c r="B34" s="96" t="s">
        <v>564</v>
      </c>
      <c r="C34" s="96"/>
      <c r="D34" s="97" t="s">
        <v>575</v>
      </c>
      <c r="E34" s="96" t="s">
        <v>576</v>
      </c>
      <c r="F34" s="96" t="s">
        <v>577</v>
      </c>
      <c r="G34" s="96" t="s">
        <v>597</v>
      </c>
      <c r="H34" s="96" t="s">
        <v>579</v>
      </c>
      <c r="I34" s="96" t="s">
        <v>580</v>
      </c>
      <c r="J34" s="95" t="s">
        <v>581</v>
      </c>
      <c r="K34" s="149" t="s">
        <v>605</v>
      </c>
      <c r="L34" s="98" t="s">
        <v>583</v>
      </c>
      <c r="M34" s="149" t="s">
        <v>606</v>
      </c>
      <c r="N34" s="96" t="s">
        <v>607</v>
      </c>
      <c r="O34" s="95" t="s">
        <v>585</v>
      </c>
      <c r="P34" s="97" t="s">
        <v>586</v>
      </c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247" customFormat="1" ht="13.15" customHeight="1">
      <c r="A35" s="340">
        <v>1</v>
      </c>
      <c r="B35" s="338">
        <v>44706</v>
      </c>
      <c r="C35" s="363"/>
      <c r="D35" s="339" t="s">
        <v>877</v>
      </c>
      <c r="E35" s="340" t="s">
        <v>589</v>
      </c>
      <c r="F35" s="340">
        <v>261.5</v>
      </c>
      <c r="G35" s="340">
        <v>254</v>
      </c>
      <c r="H35" s="335">
        <v>254</v>
      </c>
      <c r="I35" s="335" t="s">
        <v>870</v>
      </c>
      <c r="J35" s="334" t="s">
        <v>871</v>
      </c>
      <c r="K35" s="335">
        <f t="shared" ref="K35" si="6">H35-F35</f>
        <v>-7.5</v>
      </c>
      <c r="L35" s="336">
        <f t="shared" ref="L35" si="7">(H35*N35)*0.07%</f>
        <v>302.26000000000005</v>
      </c>
      <c r="M35" s="337">
        <f t="shared" ref="M35" si="8">(K35*N35)-L35</f>
        <v>-13052.26</v>
      </c>
      <c r="N35" s="335">
        <v>1700</v>
      </c>
      <c r="O35" s="344" t="s">
        <v>599</v>
      </c>
      <c r="P35" s="338">
        <v>44713</v>
      </c>
      <c r="Q35" s="249"/>
      <c r="R35" s="253" t="s">
        <v>864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96"/>
      <c r="AG35" s="293"/>
      <c r="AH35" s="249"/>
      <c r="AI35" s="249"/>
      <c r="AJ35" s="296"/>
      <c r="AK35" s="296"/>
      <c r="AL35" s="296"/>
    </row>
    <row r="36" spans="1:38" s="247" customFormat="1" ht="12.75" customHeight="1">
      <c r="A36" s="251">
        <v>2</v>
      </c>
      <c r="B36" s="248">
        <v>44713</v>
      </c>
      <c r="C36" s="257"/>
      <c r="D36" s="310" t="s">
        <v>914</v>
      </c>
      <c r="E36" s="251" t="s">
        <v>589</v>
      </c>
      <c r="F36" s="251" t="s">
        <v>915</v>
      </c>
      <c r="G36" s="251">
        <v>2700</v>
      </c>
      <c r="H36" s="252"/>
      <c r="I36" s="252" t="s">
        <v>916</v>
      </c>
      <c r="J36" s="284" t="s">
        <v>590</v>
      </c>
      <c r="K36" s="310"/>
      <c r="L36" s="251"/>
      <c r="M36" s="251"/>
      <c r="N36" s="251"/>
      <c r="O36" s="252"/>
      <c r="P36" s="252"/>
      <c r="Q36" s="249"/>
      <c r="R36" s="253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96"/>
      <c r="AG36" s="293"/>
      <c r="AH36" s="249"/>
      <c r="AI36" s="249"/>
      <c r="AJ36" s="296"/>
      <c r="AK36" s="296"/>
      <c r="AL36" s="296"/>
    </row>
    <row r="37" spans="1:38" s="247" customFormat="1" ht="12.75" customHeight="1">
      <c r="A37" s="251">
        <v>3</v>
      </c>
      <c r="B37" s="248">
        <v>44713</v>
      </c>
      <c r="C37" s="257"/>
      <c r="D37" s="310" t="s">
        <v>917</v>
      </c>
      <c r="E37" s="251" t="s">
        <v>589</v>
      </c>
      <c r="F37" s="251" t="s">
        <v>918</v>
      </c>
      <c r="G37" s="251">
        <v>16350</v>
      </c>
      <c r="H37" s="252"/>
      <c r="I37" s="252">
        <v>16800</v>
      </c>
      <c r="J37" s="284" t="s">
        <v>590</v>
      </c>
      <c r="K37" s="310"/>
      <c r="L37" s="251"/>
      <c r="M37" s="251"/>
      <c r="N37" s="251"/>
      <c r="O37" s="252"/>
      <c r="P37" s="252"/>
      <c r="Q37" s="249"/>
      <c r="R37" s="25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96"/>
      <c r="AG37" s="293"/>
      <c r="AH37" s="249"/>
      <c r="AI37" s="249"/>
      <c r="AJ37" s="296"/>
      <c r="AK37" s="296"/>
      <c r="AL37" s="296"/>
    </row>
    <row r="38" spans="1:38" s="247" customFormat="1" ht="12.75" customHeight="1">
      <c r="A38" s="251"/>
      <c r="B38" s="248"/>
      <c r="C38" s="257"/>
      <c r="D38" s="310"/>
      <c r="E38" s="251"/>
      <c r="F38" s="251"/>
      <c r="G38" s="251"/>
      <c r="H38" s="252"/>
      <c r="I38" s="252"/>
      <c r="J38" s="284"/>
      <c r="K38" s="310"/>
      <c r="L38" s="251"/>
      <c r="M38" s="251"/>
      <c r="N38" s="251"/>
      <c r="O38" s="252"/>
      <c r="P38" s="252"/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96"/>
      <c r="AG38" s="293"/>
      <c r="AH38" s="249"/>
      <c r="AI38" s="249"/>
      <c r="AJ38" s="296"/>
      <c r="AK38" s="296"/>
      <c r="AL38" s="296"/>
    </row>
    <row r="39" spans="1:38" s="247" customFormat="1" ht="13.15" customHeight="1">
      <c r="A39" s="251"/>
      <c r="B39" s="248"/>
      <c r="C39" s="310"/>
      <c r="D39" s="310"/>
      <c r="E39" s="251"/>
      <c r="F39" s="251"/>
      <c r="G39" s="251"/>
      <c r="H39" s="252"/>
      <c r="I39" s="252"/>
      <c r="J39" s="284"/>
      <c r="K39" s="310"/>
      <c r="L39" s="251"/>
      <c r="M39" s="251"/>
      <c r="N39" s="251"/>
      <c r="O39" s="252"/>
      <c r="P39" s="252"/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96"/>
      <c r="AG39" s="293"/>
      <c r="AH39" s="249"/>
      <c r="AI39" s="249"/>
      <c r="AJ39" s="296"/>
      <c r="AK39" s="296"/>
      <c r="AL39" s="296"/>
    </row>
    <row r="40" spans="1:38" s="247" customFormat="1" ht="13.15" customHeight="1">
      <c r="A40" s="296"/>
      <c r="B40" s="293"/>
      <c r="C40" s="249"/>
      <c r="D40" s="249"/>
      <c r="E40" s="296"/>
      <c r="F40" s="296"/>
      <c r="G40" s="296"/>
      <c r="H40" s="297"/>
      <c r="I40" s="297"/>
      <c r="J40" s="352"/>
      <c r="K40" s="297"/>
      <c r="L40" s="298"/>
      <c r="M40" s="353"/>
      <c r="N40" s="297"/>
      <c r="O40" s="354"/>
      <c r="P40" s="300"/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96"/>
      <c r="AG40" s="293"/>
      <c r="AH40" s="249"/>
      <c r="AI40" s="249"/>
      <c r="AJ40" s="296"/>
      <c r="AK40" s="296"/>
      <c r="AL40" s="296"/>
    </row>
    <row r="41" spans="1:38" ht="13.5" customHeight="1">
      <c r="A41" s="107"/>
      <c r="B41" s="108"/>
      <c r="C41" s="142"/>
      <c r="D41" s="150"/>
      <c r="E41" s="151"/>
      <c r="F41" s="107"/>
      <c r="G41" s="107"/>
      <c r="H41" s="107"/>
      <c r="I41" s="143"/>
      <c r="J41" s="143"/>
      <c r="K41" s="143"/>
      <c r="L41" s="143"/>
      <c r="M41" s="143"/>
      <c r="N41" s="143"/>
      <c r="O41" s="143"/>
      <c r="P41" s="143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>
      <c r="A42" s="152"/>
      <c r="B42" s="108"/>
      <c r="C42" s="109"/>
      <c r="D42" s="153"/>
      <c r="E42" s="112"/>
      <c r="F42" s="112"/>
      <c r="G42" s="112"/>
      <c r="H42" s="112"/>
      <c r="I42" s="112"/>
      <c r="J42" s="6"/>
      <c r="K42" s="112"/>
      <c r="L42" s="112"/>
      <c r="M42" s="6"/>
      <c r="N42" s="1"/>
      <c r="O42" s="109"/>
      <c r="P42" s="41"/>
      <c r="Q42" s="4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54" t="s">
        <v>609</v>
      </c>
      <c r="B43" s="154"/>
      <c r="C43" s="154"/>
      <c r="D43" s="154"/>
      <c r="E43" s="155"/>
      <c r="F43" s="112"/>
      <c r="G43" s="112"/>
      <c r="H43" s="112"/>
      <c r="I43" s="112"/>
      <c r="J43" s="1"/>
      <c r="K43" s="6"/>
      <c r="L43" s="6"/>
      <c r="M43" s="6"/>
      <c r="N43" s="1"/>
      <c r="O43" s="1"/>
      <c r="P43" s="41"/>
      <c r="Q43" s="4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96" t="s">
        <v>16</v>
      </c>
      <c r="B44" s="96" t="s">
        <v>564</v>
      </c>
      <c r="C44" s="96"/>
      <c r="D44" s="97" t="s">
        <v>575</v>
      </c>
      <c r="E44" s="96" t="s">
        <v>576</v>
      </c>
      <c r="F44" s="96" t="s">
        <v>577</v>
      </c>
      <c r="G44" s="96" t="s">
        <v>597</v>
      </c>
      <c r="H44" s="96" t="s">
        <v>579</v>
      </c>
      <c r="I44" s="96" t="s">
        <v>580</v>
      </c>
      <c r="J44" s="95" t="s">
        <v>581</v>
      </c>
      <c r="K44" s="95" t="s">
        <v>610</v>
      </c>
      <c r="L44" s="98" t="s">
        <v>583</v>
      </c>
      <c r="M44" s="149" t="s">
        <v>606</v>
      </c>
      <c r="N44" s="96" t="s">
        <v>607</v>
      </c>
      <c r="O44" s="96" t="s">
        <v>585</v>
      </c>
      <c r="P44" s="97" t="s">
        <v>586</v>
      </c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s="247" customFormat="1" ht="12.75" customHeight="1">
      <c r="A45" s="251"/>
      <c r="B45" s="248"/>
      <c r="C45" s="310"/>
      <c r="D45" s="310"/>
      <c r="E45" s="251"/>
      <c r="F45" s="251"/>
      <c r="G45" s="251"/>
      <c r="H45" s="252"/>
      <c r="I45" s="252"/>
      <c r="J45" s="284"/>
      <c r="K45" s="252"/>
      <c r="L45" s="272"/>
      <c r="M45" s="273"/>
      <c r="N45" s="252"/>
      <c r="O45" s="284"/>
      <c r="P45" s="248"/>
      <c r="Q45" s="249"/>
      <c r="R45" s="250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</row>
    <row r="46" spans="1:38" s="247" customFormat="1" ht="12.75" customHeight="1">
      <c r="A46" s="347"/>
      <c r="B46" s="248"/>
      <c r="C46" s="348"/>
      <c r="D46" s="349"/>
      <c r="E46" s="347"/>
      <c r="F46" s="347"/>
      <c r="G46" s="347"/>
      <c r="H46" s="350"/>
      <c r="I46" s="351"/>
      <c r="J46" s="284"/>
      <c r="K46" s="252"/>
      <c r="L46" s="272"/>
      <c r="M46" s="273"/>
      <c r="N46" s="252"/>
      <c r="O46" s="284"/>
      <c r="P46" s="248"/>
      <c r="Q46" s="249"/>
      <c r="R46" s="250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</row>
    <row r="47" spans="1:38" ht="14.25" customHeight="1">
      <c r="A47" s="151"/>
      <c r="B47" s="156"/>
      <c r="C47" s="156"/>
      <c r="D47" s="157"/>
      <c r="E47" s="151"/>
      <c r="F47" s="158"/>
      <c r="G47" s="151"/>
      <c r="H47" s="151"/>
      <c r="I47" s="151"/>
      <c r="J47" s="156"/>
      <c r="K47" s="159"/>
      <c r="L47" s="151"/>
      <c r="M47" s="151"/>
      <c r="N47" s="151"/>
      <c r="O47" s="160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94" t="s">
        <v>611</v>
      </c>
      <c r="B48" s="161"/>
      <c r="C48" s="161"/>
      <c r="D48" s="162"/>
      <c r="E48" s="135"/>
      <c r="F48" s="6"/>
      <c r="G48" s="6"/>
      <c r="H48" s="136"/>
      <c r="I48" s="163"/>
      <c r="J48" s="1"/>
      <c r="K48" s="6"/>
      <c r="L48" s="6"/>
      <c r="M48" s="6"/>
      <c r="N48" s="1"/>
      <c r="O48" s="1"/>
      <c r="Q48" s="1"/>
      <c r="R48" s="6"/>
      <c r="S48" s="1"/>
      <c r="T48" s="1"/>
      <c r="U48" s="1"/>
      <c r="V48" s="1"/>
      <c r="W48" s="1"/>
      <c r="X48" s="1"/>
      <c r="Y48" s="1"/>
      <c r="Z48" s="1"/>
    </row>
    <row r="49" spans="1:38" ht="38.25" customHeight="1">
      <c r="A49" s="95" t="s">
        <v>16</v>
      </c>
      <c r="B49" s="96" t="s">
        <v>564</v>
      </c>
      <c r="C49" s="96"/>
      <c r="D49" s="97" t="s">
        <v>575</v>
      </c>
      <c r="E49" s="96" t="s">
        <v>576</v>
      </c>
      <c r="F49" s="96" t="s">
        <v>577</v>
      </c>
      <c r="G49" s="96" t="s">
        <v>578</v>
      </c>
      <c r="H49" s="96" t="s">
        <v>579</v>
      </c>
      <c r="I49" s="96" t="s">
        <v>580</v>
      </c>
      <c r="J49" s="95" t="s">
        <v>581</v>
      </c>
      <c r="K49" s="139" t="s">
        <v>598</v>
      </c>
      <c r="L49" s="140" t="s">
        <v>583</v>
      </c>
      <c r="M49" s="98" t="s">
        <v>584</v>
      </c>
      <c r="N49" s="96" t="s">
        <v>585</v>
      </c>
      <c r="O49" s="97" t="s">
        <v>586</v>
      </c>
      <c r="P49" s="96" t="s">
        <v>818</v>
      </c>
      <c r="Q49" s="1"/>
      <c r="R49" s="6"/>
      <c r="S49" s="1"/>
      <c r="T49" s="1"/>
      <c r="U49" s="1"/>
      <c r="V49" s="1"/>
      <c r="W49" s="1"/>
      <c r="X49" s="1"/>
      <c r="Y49" s="1"/>
      <c r="Z49" s="1"/>
    </row>
    <row r="50" spans="1:38" s="247" customFormat="1" ht="14.25" customHeight="1">
      <c r="A50" s="355">
        <v>1</v>
      </c>
      <c r="B50" s="341">
        <v>44488</v>
      </c>
      <c r="C50" s="341"/>
      <c r="D50" s="342" t="s">
        <v>874</v>
      </c>
      <c r="E50" s="343" t="s">
        <v>861</v>
      </c>
      <c r="F50" s="343">
        <v>235.25</v>
      </c>
      <c r="G50" s="343">
        <v>198</v>
      </c>
      <c r="H50" s="343">
        <v>273</v>
      </c>
      <c r="I50" s="343" t="s">
        <v>823</v>
      </c>
      <c r="J50" s="330" t="s">
        <v>873</v>
      </c>
      <c r="K50" s="330">
        <f t="shared" ref="K50" si="9">H50-F50</f>
        <v>37.75</v>
      </c>
      <c r="L50" s="331">
        <f t="shared" ref="L50" si="10">(F50*-0.7)/100</f>
        <v>-1.6467499999999999</v>
      </c>
      <c r="M50" s="332">
        <f t="shared" ref="M50" si="11">(K50+L50)/F50</f>
        <v>0.15346758767268864</v>
      </c>
      <c r="N50" s="330" t="s">
        <v>587</v>
      </c>
      <c r="O50" s="333">
        <v>44700</v>
      </c>
      <c r="P50" s="330"/>
      <c r="Q50" s="246"/>
      <c r="R50" s="1" t="s">
        <v>588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</row>
    <row r="51" spans="1:38" s="247" customFormat="1" ht="12.75" customHeight="1">
      <c r="A51" s="369">
        <v>2</v>
      </c>
      <c r="B51" s="370">
        <v>44651</v>
      </c>
      <c r="C51" s="371"/>
      <c r="D51" s="372" t="s">
        <v>437</v>
      </c>
      <c r="E51" s="373" t="s">
        <v>589</v>
      </c>
      <c r="F51" s="373">
        <v>379</v>
      </c>
      <c r="G51" s="373">
        <v>348</v>
      </c>
      <c r="H51" s="373">
        <v>403.5</v>
      </c>
      <c r="I51" s="373" t="s">
        <v>863</v>
      </c>
      <c r="J51" s="326" t="s">
        <v>979</v>
      </c>
      <c r="K51" s="326">
        <f t="shared" ref="K51" si="12">H51-F51</f>
        <v>24.5</v>
      </c>
      <c r="L51" s="327">
        <f t="shared" ref="L51" si="13">(F51*-0.7)/100</f>
        <v>-2.653</v>
      </c>
      <c r="M51" s="328">
        <f t="shared" ref="M51" si="14">(K51+L51)/F51</f>
        <v>5.7643799472295518E-2</v>
      </c>
      <c r="N51" s="326" t="s">
        <v>587</v>
      </c>
      <c r="O51" s="329">
        <v>44713</v>
      </c>
      <c r="P51" s="326"/>
      <c r="Q51" s="246"/>
      <c r="R51" s="246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:38" s="247" customFormat="1" ht="12.75" customHeight="1">
      <c r="A52" s="369">
        <v>3</v>
      </c>
      <c r="B52" s="370">
        <v>44687</v>
      </c>
      <c r="C52" s="371"/>
      <c r="D52" s="372" t="s">
        <v>71</v>
      </c>
      <c r="E52" s="373" t="s">
        <v>589</v>
      </c>
      <c r="F52" s="373">
        <v>228</v>
      </c>
      <c r="G52" s="373">
        <v>206</v>
      </c>
      <c r="H52" s="373">
        <v>244</v>
      </c>
      <c r="I52" s="373" t="s">
        <v>868</v>
      </c>
      <c r="J52" s="326" t="s">
        <v>978</v>
      </c>
      <c r="K52" s="326">
        <f t="shared" ref="K52" si="15">H52-F52</f>
        <v>16</v>
      </c>
      <c r="L52" s="327">
        <f t="shared" ref="L52" si="16">(F52*-0.7)/100</f>
        <v>-1.5959999999999999</v>
      </c>
      <c r="M52" s="328">
        <f t="shared" ref="M52" si="17">(K52+L52)/F52</f>
        <v>6.3175438596491232E-2</v>
      </c>
      <c r="N52" s="326" t="s">
        <v>587</v>
      </c>
      <c r="O52" s="329">
        <v>44713</v>
      </c>
      <c r="P52" s="373"/>
      <c r="Q52" s="246"/>
      <c r="R52" s="246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:38" ht="14.25" customHeight="1">
      <c r="A53" s="164"/>
      <c r="B53" s="141"/>
      <c r="C53" s="165"/>
      <c r="D53" s="100"/>
      <c r="E53" s="166"/>
      <c r="F53" s="166"/>
      <c r="G53" s="166"/>
      <c r="H53" s="166"/>
      <c r="I53" s="166"/>
      <c r="J53" s="166"/>
      <c r="K53" s="167"/>
      <c r="L53" s="168"/>
      <c r="M53" s="166"/>
      <c r="N53" s="169"/>
      <c r="O53" s="170"/>
      <c r="P53" s="170"/>
      <c r="R53" s="6"/>
      <c r="S53" s="41"/>
      <c r="T53" s="1"/>
      <c r="U53" s="1"/>
      <c r="V53" s="1"/>
      <c r="W53" s="1"/>
      <c r="X53" s="1"/>
      <c r="Y53" s="1"/>
      <c r="Z53" s="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19" t="s">
        <v>591</v>
      </c>
      <c r="B54" s="119"/>
      <c r="C54" s="119"/>
      <c r="D54" s="119"/>
      <c r="E54" s="41"/>
      <c r="F54" s="127" t="s">
        <v>593</v>
      </c>
      <c r="G54" s="56"/>
      <c r="H54" s="56"/>
      <c r="I54" s="56"/>
      <c r="J54" s="6"/>
      <c r="K54" s="145"/>
      <c r="L54" s="146"/>
      <c r="M54" s="6"/>
      <c r="N54" s="109"/>
      <c r="O54" s="171"/>
      <c r="P54" s="1"/>
      <c r="Q54" s="1"/>
      <c r="R54" s="6"/>
      <c r="S54" s="1"/>
      <c r="T54" s="1"/>
      <c r="U54" s="1"/>
      <c r="V54" s="1"/>
      <c r="W54" s="1"/>
      <c r="X54" s="1"/>
      <c r="Y54" s="1"/>
    </row>
    <row r="55" spans="1:38" ht="12.75" customHeight="1">
      <c r="A55" s="126" t="s">
        <v>592</v>
      </c>
      <c r="B55" s="119"/>
      <c r="C55" s="119"/>
      <c r="D55" s="119"/>
      <c r="E55" s="6"/>
      <c r="F55" s="127" t="s">
        <v>595</v>
      </c>
      <c r="G55" s="6"/>
      <c r="H55" s="6" t="s">
        <v>814</v>
      </c>
      <c r="I55" s="6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12.75" customHeight="1">
      <c r="A56" s="126"/>
      <c r="B56" s="119"/>
      <c r="C56" s="119"/>
      <c r="D56" s="119"/>
      <c r="E56" s="6"/>
      <c r="F56" s="127"/>
      <c r="G56" s="6"/>
      <c r="H56" s="6"/>
      <c r="I56" s="6"/>
      <c r="J56" s="1"/>
      <c r="K56" s="6"/>
      <c r="L56" s="6"/>
      <c r="M56" s="6"/>
      <c r="N56" s="1"/>
      <c r="O56" s="1"/>
      <c r="Q56" s="1"/>
      <c r="R56" s="56"/>
      <c r="S56" s="1"/>
      <c r="T56" s="1"/>
      <c r="U56" s="1"/>
      <c r="V56" s="1"/>
      <c r="W56" s="1"/>
      <c r="X56" s="1"/>
      <c r="Y56" s="1"/>
      <c r="Z56" s="1"/>
    </row>
    <row r="57" spans="1:38" ht="12.75" customHeight="1">
      <c r="A57" s="1"/>
      <c r="B57" s="134" t="s">
        <v>612</v>
      </c>
      <c r="C57" s="134"/>
      <c r="D57" s="134"/>
      <c r="E57" s="134"/>
      <c r="F57" s="135"/>
      <c r="G57" s="6"/>
      <c r="H57" s="6"/>
      <c r="I57" s="136"/>
      <c r="J57" s="137"/>
      <c r="K57" s="138"/>
      <c r="L57" s="137"/>
      <c r="M57" s="6"/>
      <c r="N57" s="1"/>
      <c r="O57" s="1"/>
      <c r="Q57" s="1"/>
      <c r="R57" s="56"/>
      <c r="S57" s="1"/>
      <c r="T57" s="1"/>
      <c r="U57" s="1"/>
      <c r="V57" s="1"/>
      <c r="W57" s="1"/>
      <c r="X57" s="1"/>
      <c r="Y57" s="1"/>
      <c r="Z57" s="1"/>
    </row>
    <row r="58" spans="1:38" ht="38.25" customHeight="1">
      <c r="A58" s="95" t="s">
        <v>16</v>
      </c>
      <c r="B58" s="96" t="s">
        <v>564</v>
      </c>
      <c r="C58" s="96"/>
      <c r="D58" s="97" t="s">
        <v>575</v>
      </c>
      <c r="E58" s="96" t="s">
        <v>576</v>
      </c>
      <c r="F58" s="96" t="s">
        <v>577</v>
      </c>
      <c r="G58" s="96" t="s">
        <v>597</v>
      </c>
      <c r="H58" s="96" t="s">
        <v>579</v>
      </c>
      <c r="I58" s="96" t="s">
        <v>580</v>
      </c>
      <c r="J58" s="172" t="s">
        <v>581</v>
      </c>
      <c r="K58" s="139" t="s">
        <v>598</v>
      </c>
      <c r="L58" s="149" t="s">
        <v>606</v>
      </c>
      <c r="M58" s="96" t="s">
        <v>607</v>
      </c>
      <c r="N58" s="140" t="s">
        <v>583</v>
      </c>
      <c r="O58" s="98" t="s">
        <v>584</v>
      </c>
      <c r="P58" s="96" t="s">
        <v>585</v>
      </c>
      <c r="Q58" s="97" t="s">
        <v>586</v>
      </c>
      <c r="R58" s="56"/>
      <c r="S58" s="1"/>
      <c r="T58" s="1"/>
      <c r="U58" s="1"/>
      <c r="V58" s="1"/>
      <c r="W58" s="1"/>
      <c r="X58" s="1"/>
      <c r="Y58" s="1"/>
      <c r="Z58" s="1"/>
    </row>
    <row r="59" spans="1:38" ht="14.25" customHeight="1">
      <c r="A59" s="101"/>
      <c r="B59" s="102"/>
      <c r="C59" s="173"/>
      <c r="D59" s="103"/>
      <c r="E59" s="104"/>
      <c r="F59" s="174"/>
      <c r="G59" s="101"/>
      <c r="H59" s="104"/>
      <c r="I59" s="105"/>
      <c r="J59" s="175"/>
      <c r="K59" s="175"/>
      <c r="L59" s="176"/>
      <c r="M59" s="99"/>
      <c r="N59" s="176"/>
      <c r="O59" s="177"/>
      <c r="P59" s="178"/>
      <c r="Q59" s="179"/>
      <c r="R59" s="144"/>
      <c r="S59" s="113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4.25" customHeight="1">
      <c r="A60" s="101"/>
      <c r="B60" s="102"/>
      <c r="C60" s="173"/>
      <c r="D60" s="103"/>
      <c r="E60" s="104"/>
      <c r="F60" s="174"/>
      <c r="G60" s="101"/>
      <c r="H60" s="104"/>
      <c r="I60" s="105"/>
      <c r="J60" s="175"/>
      <c r="K60" s="175"/>
      <c r="L60" s="176"/>
      <c r="M60" s="99"/>
      <c r="N60" s="176"/>
      <c r="O60" s="177"/>
      <c r="P60" s="178"/>
      <c r="Q60" s="179"/>
      <c r="R60" s="144"/>
      <c r="S60" s="113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4.25" customHeight="1">
      <c r="A61" s="101"/>
      <c r="B61" s="102"/>
      <c r="C61" s="173"/>
      <c r="D61" s="103"/>
      <c r="E61" s="104"/>
      <c r="F61" s="174"/>
      <c r="G61" s="101"/>
      <c r="H61" s="104"/>
      <c r="I61" s="105"/>
      <c r="J61" s="175"/>
      <c r="K61" s="175"/>
      <c r="L61" s="176"/>
      <c r="M61" s="99"/>
      <c r="N61" s="176"/>
      <c r="O61" s="177"/>
      <c r="P61" s="178"/>
      <c r="Q61" s="179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4.25" customHeight="1">
      <c r="A62" s="101"/>
      <c r="B62" s="102"/>
      <c r="C62" s="173"/>
      <c r="D62" s="103"/>
      <c r="E62" s="104"/>
      <c r="F62" s="175"/>
      <c r="G62" s="101"/>
      <c r="H62" s="104"/>
      <c r="I62" s="105"/>
      <c r="J62" s="175"/>
      <c r="K62" s="175"/>
      <c r="L62" s="176"/>
      <c r="M62" s="99"/>
      <c r="N62" s="176"/>
      <c r="O62" s="177"/>
      <c r="P62" s="178"/>
      <c r="Q62" s="179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4.25" customHeight="1">
      <c r="A63" s="101"/>
      <c r="B63" s="102"/>
      <c r="C63" s="173"/>
      <c r="D63" s="103"/>
      <c r="E63" s="104"/>
      <c r="F63" s="175"/>
      <c r="G63" s="101"/>
      <c r="H63" s="104"/>
      <c r="I63" s="105"/>
      <c r="J63" s="175"/>
      <c r="K63" s="175"/>
      <c r="L63" s="176"/>
      <c r="M63" s="99"/>
      <c r="N63" s="176"/>
      <c r="O63" s="177"/>
      <c r="P63" s="178"/>
      <c r="Q63" s="179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4.25" customHeight="1">
      <c r="A64" s="101"/>
      <c r="B64" s="102"/>
      <c r="C64" s="173"/>
      <c r="D64" s="103"/>
      <c r="E64" s="104"/>
      <c r="F64" s="174"/>
      <c r="G64" s="101"/>
      <c r="H64" s="104"/>
      <c r="I64" s="105"/>
      <c r="J64" s="175"/>
      <c r="K64" s="175"/>
      <c r="L64" s="176"/>
      <c r="M64" s="99"/>
      <c r="N64" s="176"/>
      <c r="O64" s="177"/>
      <c r="P64" s="178"/>
      <c r="Q64" s="179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4.25" customHeight="1">
      <c r="A65" s="101"/>
      <c r="B65" s="102"/>
      <c r="C65" s="173"/>
      <c r="D65" s="103"/>
      <c r="E65" s="104"/>
      <c r="F65" s="174"/>
      <c r="G65" s="101"/>
      <c r="H65" s="104"/>
      <c r="I65" s="105"/>
      <c r="J65" s="175"/>
      <c r="K65" s="175"/>
      <c r="L65" s="175"/>
      <c r="M65" s="175"/>
      <c r="N65" s="176"/>
      <c r="O65" s="180"/>
      <c r="P65" s="178"/>
      <c r="Q65" s="179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4.25" customHeight="1">
      <c r="A66" s="101"/>
      <c r="B66" s="102"/>
      <c r="C66" s="173"/>
      <c r="D66" s="103"/>
      <c r="E66" s="104"/>
      <c r="F66" s="175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144"/>
      <c r="S66" s="113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01"/>
      <c r="B67" s="102"/>
      <c r="C67" s="173"/>
      <c r="D67" s="103"/>
      <c r="E67" s="104"/>
      <c r="F67" s="174"/>
      <c r="G67" s="101"/>
      <c r="H67" s="104"/>
      <c r="I67" s="105"/>
      <c r="J67" s="181"/>
      <c r="K67" s="181"/>
      <c r="L67" s="181"/>
      <c r="M67" s="181"/>
      <c r="N67" s="182"/>
      <c r="O67" s="177"/>
      <c r="P67" s="106"/>
      <c r="Q67" s="179"/>
      <c r="R67" s="144"/>
      <c r="S67" s="113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26"/>
      <c r="B68" s="119"/>
      <c r="C68" s="119"/>
      <c r="D68" s="119"/>
      <c r="E68" s="6"/>
      <c r="F68" s="127"/>
      <c r="G68" s="6"/>
      <c r="H68" s="6"/>
      <c r="I68" s="6"/>
      <c r="J68" s="1"/>
      <c r="K68" s="6"/>
      <c r="L68" s="6"/>
      <c r="M68" s="6"/>
      <c r="N68" s="1"/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26"/>
      <c r="B69" s="119"/>
      <c r="C69" s="119"/>
      <c r="D69" s="119"/>
      <c r="E69" s="6"/>
      <c r="F69" s="127"/>
      <c r="G69" s="56"/>
      <c r="H69" s="41"/>
      <c r="I69" s="56"/>
      <c r="J69" s="6"/>
      <c r="K69" s="145"/>
      <c r="L69" s="146"/>
      <c r="M69" s="6"/>
      <c r="N69" s="109"/>
      <c r="O69" s="147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56"/>
      <c r="B70" s="108"/>
      <c r="C70" s="108"/>
      <c r="D70" s="41"/>
      <c r="E70" s="56"/>
      <c r="F70" s="56"/>
      <c r="G70" s="56"/>
      <c r="H70" s="41"/>
      <c r="I70" s="56"/>
      <c r="J70" s="6"/>
      <c r="K70" s="145"/>
      <c r="L70" s="146"/>
      <c r="M70" s="6"/>
      <c r="N70" s="109"/>
      <c r="O70" s="147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41"/>
      <c r="B71" s="183" t="s">
        <v>613</v>
      </c>
      <c r="C71" s="183"/>
      <c r="D71" s="183"/>
      <c r="E71" s="183"/>
      <c r="F71" s="6"/>
      <c r="G71" s="6"/>
      <c r="H71" s="137"/>
      <c r="I71" s="6"/>
      <c r="J71" s="137"/>
      <c r="K71" s="138"/>
      <c r="L71" s="6"/>
      <c r="M71" s="6"/>
      <c r="N71" s="1"/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38.25" customHeight="1">
      <c r="A72" s="95" t="s">
        <v>16</v>
      </c>
      <c r="B72" s="96" t="s">
        <v>564</v>
      </c>
      <c r="C72" s="96"/>
      <c r="D72" s="97" t="s">
        <v>575</v>
      </c>
      <c r="E72" s="96" t="s">
        <v>576</v>
      </c>
      <c r="F72" s="96" t="s">
        <v>577</v>
      </c>
      <c r="G72" s="96" t="s">
        <v>614</v>
      </c>
      <c r="H72" s="96" t="s">
        <v>615</v>
      </c>
      <c r="I72" s="96" t="s">
        <v>580</v>
      </c>
      <c r="J72" s="184" t="s">
        <v>581</v>
      </c>
      <c r="K72" s="96" t="s">
        <v>582</v>
      </c>
      <c r="L72" s="96" t="s">
        <v>616</v>
      </c>
      <c r="M72" s="96" t="s">
        <v>585</v>
      </c>
      <c r="N72" s="97" t="s">
        <v>586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85">
        <v>1</v>
      </c>
      <c r="B73" s="186">
        <v>41579</v>
      </c>
      <c r="C73" s="186"/>
      <c r="D73" s="187" t="s">
        <v>617</v>
      </c>
      <c r="E73" s="188" t="s">
        <v>618</v>
      </c>
      <c r="F73" s="189">
        <v>82</v>
      </c>
      <c r="G73" s="188" t="s">
        <v>619</v>
      </c>
      <c r="H73" s="188">
        <v>100</v>
      </c>
      <c r="I73" s="190">
        <v>100</v>
      </c>
      <c r="J73" s="191" t="s">
        <v>620</v>
      </c>
      <c r="K73" s="192">
        <f t="shared" ref="K73:K125" si="18">H73-F73</f>
        <v>18</v>
      </c>
      <c r="L73" s="193">
        <f t="shared" ref="L73:L125" si="19">K73/F73</f>
        <v>0.21951219512195122</v>
      </c>
      <c r="M73" s="188" t="s">
        <v>587</v>
      </c>
      <c r="N73" s="194">
        <v>42657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85">
        <v>2</v>
      </c>
      <c r="B74" s="186">
        <v>41794</v>
      </c>
      <c r="C74" s="186"/>
      <c r="D74" s="187" t="s">
        <v>621</v>
      </c>
      <c r="E74" s="188" t="s">
        <v>589</v>
      </c>
      <c r="F74" s="189">
        <v>257</v>
      </c>
      <c r="G74" s="188" t="s">
        <v>619</v>
      </c>
      <c r="H74" s="188">
        <v>300</v>
      </c>
      <c r="I74" s="190">
        <v>300</v>
      </c>
      <c r="J74" s="191" t="s">
        <v>620</v>
      </c>
      <c r="K74" s="192">
        <f t="shared" si="18"/>
        <v>43</v>
      </c>
      <c r="L74" s="193">
        <f t="shared" si="19"/>
        <v>0.16731517509727625</v>
      </c>
      <c r="M74" s="188" t="s">
        <v>587</v>
      </c>
      <c r="N74" s="194">
        <v>41822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85">
        <v>3</v>
      </c>
      <c r="B75" s="186">
        <v>41828</v>
      </c>
      <c r="C75" s="186"/>
      <c r="D75" s="187" t="s">
        <v>622</v>
      </c>
      <c r="E75" s="188" t="s">
        <v>589</v>
      </c>
      <c r="F75" s="189">
        <v>393</v>
      </c>
      <c r="G75" s="188" t="s">
        <v>619</v>
      </c>
      <c r="H75" s="188">
        <v>468</v>
      </c>
      <c r="I75" s="190">
        <v>468</v>
      </c>
      <c r="J75" s="191" t="s">
        <v>620</v>
      </c>
      <c r="K75" s="192">
        <f t="shared" si="18"/>
        <v>75</v>
      </c>
      <c r="L75" s="193">
        <f t="shared" si="19"/>
        <v>0.19083969465648856</v>
      </c>
      <c r="M75" s="188" t="s">
        <v>587</v>
      </c>
      <c r="N75" s="194">
        <v>41863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85">
        <v>4</v>
      </c>
      <c r="B76" s="186">
        <v>41857</v>
      </c>
      <c r="C76" s="186"/>
      <c r="D76" s="187" t="s">
        <v>623</v>
      </c>
      <c r="E76" s="188" t="s">
        <v>589</v>
      </c>
      <c r="F76" s="189">
        <v>205</v>
      </c>
      <c r="G76" s="188" t="s">
        <v>619</v>
      </c>
      <c r="H76" s="188">
        <v>275</v>
      </c>
      <c r="I76" s="190">
        <v>250</v>
      </c>
      <c r="J76" s="191" t="s">
        <v>620</v>
      </c>
      <c r="K76" s="192">
        <f t="shared" si="18"/>
        <v>70</v>
      </c>
      <c r="L76" s="193">
        <f t="shared" si="19"/>
        <v>0.34146341463414637</v>
      </c>
      <c r="M76" s="188" t="s">
        <v>587</v>
      </c>
      <c r="N76" s="194">
        <v>41962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85">
        <v>5</v>
      </c>
      <c r="B77" s="186">
        <v>41886</v>
      </c>
      <c r="C77" s="186"/>
      <c r="D77" s="187" t="s">
        <v>624</v>
      </c>
      <c r="E77" s="188" t="s">
        <v>589</v>
      </c>
      <c r="F77" s="189">
        <v>162</v>
      </c>
      <c r="G77" s="188" t="s">
        <v>619</v>
      </c>
      <c r="H77" s="188">
        <v>190</v>
      </c>
      <c r="I77" s="190">
        <v>190</v>
      </c>
      <c r="J77" s="191" t="s">
        <v>620</v>
      </c>
      <c r="K77" s="192">
        <f t="shared" si="18"/>
        <v>28</v>
      </c>
      <c r="L77" s="193">
        <f t="shared" si="19"/>
        <v>0.1728395061728395</v>
      </c>
      <c r="M77" s="188" t="s">
        <v>587</v>
      </c>
      <c r="N77" s="194">
        <v>42006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85">
        <v>6</v>
      </c>
      <c r="B78" s="186">
        <v>41886</v>
      </c>
      <c r="C78" s="186"/>
      <c r="D78" s="187" t="s">
        <v>625</v>
      </c>
      <c r="E78" s="188" t="s">
        <v>589</v>
      </c>
      <c r="F78" s="189">
        <v>75</v>
      </c>
      <c r="G78" s="188" t="s">
        <v>619</v>
      </c>
      <c r="H78" s="188">
        <v>91.5</v>
      </c>
      <c r="I78" s="190" t="s">
        <v>626</v>
      </c>
      <c r="J78" s="191" t="s">
        <v>627</v>
      </c>
      <c r="K78" s="192">
        <f t="shared" si="18"/>
        <v>16.5</v>
      </c>
      <c r="L78" s="193">
        <f t="shared" si="19"/>
        <v>0.22</v>
      </c>
      <c r="M78" s="188" t="s">
        <v>587</v>
      </c>
      <c r="N78" s="194">
        <v>41954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7</v>
      </c>
      <c r="B79" s="186">
        <v>41913</v>
      </c>
      <c r="C79" s="186"/>
      <c r="D79" s="187" t="s">
        <v>628</v>
      </c>
      <c r="E79" s="188" t="s">
        <v>589</v>
      </c>
      <c r="F79" s="189">
        <v>850</v>
      </c>
      <c r="G79" s="188" t="s">
        <v>619</v>
      </c>
      <c r="H79" s="188">
        <v>982.5</v>
      </c>
      <c r="I79" s="190">
        <v>1050</v>
      </c>
      <c r="J79" s="191" t="s">
        <v>629</v>
      </c>
      <c r="K79" s="192">
        <f t="shared" si="18"/>
        <v>132.5</v>
      </c>
      <c r="L79" s="193">
        <f t="shared" si="19"/>
        <v>0.15588235294117647</v>
      </c>
      <c r="M79" s="188" t="s">
        <v>587</v>
      </c>
      <c r="N79" s="194">
        <v>42039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8</v>
      </c>
      <c r="B80" s="186">
        <v>41913</v>
      </c>
      <c r="C80" s="186"/>
      <c r="D80" s="187" t="s">
        <v>630</v>
      </c>
      <c r="E80" s="188" t="s">
        <v>589</v>
      </c>
      <c r="F80" s="189">
        <v>475</v>
      </c>
      <c r="G80" s="188" t="s">
        <v>619</v>
      </c>
      <c r="H80" s="188">
        <v>515</v>
      </c>
      <c r="I80" s="190">
        <v>600</v>
      </c>
      <c r="J80" s="191" t="s">
        <v>631</v>
      </c>
      <c r="K80" s="192">
        <f t="shared" si="18"/>
        <v>40</v>
      </c>
      <c r="L80" s="193">
        <f t="shared" si="19"/>
        <v>8.4210526315789472E-2</v>
      </c>
      <c r="M80" s="188" t="s">
        <v>587</v>
      </c>
      <c r="N80" s="19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9</v>
      </c>
      <c r="B81" s="186">
        <v>41913</v>
      </c>
      <c r="C81" s="186"/>
      <c r="D81" s="187" t="s">
        <v>632</v>
      </c>
      <c r="E81" s="188" t="s">
        <v>589</v>
      </c>
      <c r="F81" s="189">
        <v>86</v>
      </c>
      <c r="G81" s="188" t="s">
        <v>619</v>
      </c>
      <c r="H81" s="188">
        <v>99</v>
      </c>
      <c r="I81" s="190">
        <v>140</v>
      </c>
      <c r="J81" s="191" t="s">
        <v>633</v>
      </c>
      <c r="K81" s="192">
        <f t="shared" si="18"/>
        <v>13</v>
      </c>
      <c r="L81" s="193">
        <f t="shared" si="19"/>
        <v>0.15116279069767441</v>
      </c>
      <c r="M81" s="188" t="s">
        <v>587</v>
      </c>
      <c r="N81" s="194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10</v>
      </c>
      <c r="B82" s="186">
        <v>41926</v>
      </c>
      <c r="C82" s="186"/>
      <c r="D82" s="187" t="s">
        <v>634</v>
      </c>
      <c r="E82" s="188" t="s">
        <v>589</v>
      </c>
      <c r="F82" s="189">
        <v>496.6</v>
      </c>
      <c r="G82" s="188" t="s">
        <v>619</v>
      </c>
      <c r="H82" s="188">
        <v>621</v>
      </c>
      <c r="I82" s="190">
        <v>580</v>
      </c>
      <c r="J82" s="191" t="s">
        <v>620</v>
      </c>
      <c r="K82" s="192">
        <f t="shared" si="18"/>
        <v>124.39999999999998</v>
      </c>
      <c r="L82" s="193">
        <f t="shared" si="19"/>
        <v>0.25050342327829234</v>
      </c>
      <c r="M82" s="188" t="s">
        <v>587</v>
      </c>
      <c r="N82" s="194">
        <v>42605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11</v>
      </c>
      <c r="B83" s="186">
        <v>41926</v>
      </c>
      <c r="C83" s="186"/>
      <c r="D83" s="187" t="s">
        <v>635</v>
      </c>
      <c r="E83" s="188" t="s">
        <v>589</v>
      </c>
      <c r="F83" s="189">
        <v>2481.9</v>
      </c>
      <c r="G83" s="188" t="s">
        <v>619</v>
      </c>
      <c r="H83" s="188">
        <v>2840</v>
      </c>
      <c r="I83" s="190">
        <v>2870</v>
      </c>
      <c r="J83" s="191" t="s">
        <v>636</v>
      </c>
      <c r="K83" s="192">
        <f t="shared" si="18"/>
        <v>358.09999999999991</v>
      </c>
      <c r="L83" s="193">
        <f t="shared" si="19"/>
        <v>0.14428462065353154</v>
      </c>
      <c r="M83" s="188" t="s">
        <v>587</v>
      </c>
      <c r="N83" s="194">
        <v>42017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12</v>
      </c>
      <c r="B84" s="186">
        <v>41928</v>
      </c>
      <c r="C84" s="186"/>
      <c r="D84" s="187" t="s">
        <v>637</v>
      </c>
      <c r="E84" s="188" t="s">
        <v>589</v>
      </c>
      <c r="F84" s="189">
        <v>84.5</v>
      </c>
      <c r="G84" s="188" t="s">
        <v>619</v>
      </c>
      <c r="H84" s="188">
        <v>93</v>
      </c>
      <c r="I84" s="190">
        <v>110</v>
      </c>
      <c r="J84" s="191" t="s">
        <v>638</v>
      </c>
      <c r="K84" s="192">
        <f t="shared" si="18"/>
        <v>8.5</v>
      </c>
      <c r="L84" s="193">
        <f t="shared" si="19"/>
        <v>0.10059171597633136</v>
      </c>
      <c r="M84" s="188" t="s">
        <v>587</v>
      </c>
      <c r="N84" s="19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13</v>
      </c>
      <c r="B85" s="186">
        <v>41928</v>
      </c>
      <c r="C85" s="186"/>
      <c r="D85" s="187" t="s">
        <v>639</v>
      </c>
      <c r="E85" s="188" t="s">
        <v>589</v>
      </c>
      <c r="F85" s="189">
        <v>401</v>
      </c>
      <c r="G85" s="188" t="s">
        <v>619</v>
      </c>
      <c r="H85" s="188">
        <v>428</v>
      </c>
      <c r="I85" s="190">
        <v>450</v>
      </c>
      <c r="J85" s="191" t="s">
        <v>640</v>
      </c>
      <c r="K85" s="192">
        <f t="shared" si="18"/>
        <v>27</v>
      </c>
      <c r="L85" s="193">
        <f t="shared" si="19"/>
        <v>6.7331670822942641E-2</v>
      </c>
      <c r="M85" s="188" t="s">
        <v>587</v>
      </c>
      <c r="N85" s="194">
        <v>42020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14</v>
      </c>
      <c r="B86" s="186">
        <v>41928</v>
      </c>
      <c r="C86" s="186"/>
      <c r="D86" s="187" t="s">
        <v>641</v>
      </c>
      <c r="E86" s="188" t="s">
        <v>589</v>
      </c>
      <c r="F86" s="189">
        <v>101</v>
      </c>
      <c r="G86" s="188" t="s">
        <v>619</v>
      </c>
      <c r="H86" s="188">
        <v>112</v>
      </c>
      <c r="I86" s="190">
        <v>120</v>
      </c>
      <c r="J86" s="191" t="s">
        <v>642</v>
      </c>
      <c r="K86" s="192">
        <f t="shared" si="18"/>
        <v>11</v>
      </c>
      <c r="L86" s="193">
        <f t="shared" si="19"/>
        <v>0.10891089108910891</v>
      </c>
      <c r="M86" s="188" t="s">
        <v>587</v>
      </c>
      <c r="N86" s="19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15</v>
      </c>
      <c r="B87" s="186">
        <v>41954</v>
      </c>
      <c r="C87" s="186"/>
      <c r="D87" s="187" t="s">
        <v>643</v>
      </c>
      <c r="E87" s="188" t="s">
        <v>589</v>
      </c>
      <c r="F87" s="189">
        <v>59</v>
      </c>
      <c r="G87" s="188" t="s">
        <v>619</v>
      </c>
      <c r="H87" s="188">
        <v>76</v>
      </c>
      <c r="I87" s="190">
        <v>76</v>
      </c>
      <c r="J87" s="191" t="s">
        <v>620</v>
      </c>
      <c r="K87" s="192">
        <f t="shared" si="18"/>
        <v>17</v>
      </c>
      <c r="L87" s="193">
        <f t="shared" si="19"/>
        <v>0.28813559322033899</v>
      </c>
      <c r="M87" s="188" t="s">
        <v>587</v>
      </c>
      <c r="N87" s="194">
        <v>43032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16</v>
      </c>
      <c r="B88" s="186">
        <v>41954</v>
      </c>
      <c r="C88" s="186"/>
      <c r="D88" s="187" t="s">
        <v>632</v>
      </c>
      <c r="E88" s="188" t="s">
        <v>589</v>
      </c>
      <c r="F88" s="189">
        <v>99</v>
      </c>
      <c r="G88" s="188" t="s">
        <v>619</v>
      </c>
      <c r="H88" s="188">
        <v>120</v>
      </c>
      <c r="I88" s="190">
        <v>120</v>
      </c>
      <c r="J88" s="191" t="s">
        <v>600</v>
      </c>
      <c r="K88" s="192">
        <f t="shared" si="18"/>
        <v>21</v>
      </c>
      <c r="L88" s="193">
        <f t="shared" si="19"/>
        <v>0.21212121212121213</v>
      </c>
      <c r="M88" s="188" t="s">
        <v>587</v>
      </c>
      <c r="N88" s="194">
        <v>41960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17</v>
      </c>
      <c r="B89" s="186">
        <v>41956</v>
      </c>
      <c r="C89" s="186"/>
      <c r="D89" s="187" t="s">
        <v>644</v>
      </c>
      <c r="E89" s="188" t="s">
        <v>589</v>
      </c>
      <c r="F89" s="189">
        <v>22</v>
      </c>
      <c r="G89" s="188" t="s">
        <v>619</v>
      </c>
      <c r="H89" s="188">
        <v>33.549999999999997</v>
      </c>
      <c r="I89" s="190">
        <v>32</v>
      </c>
      <c r="J89" s="191" t="s">
        <v>645</v>
      </c>
      <c r="K89" s="192">
        <f t="shared" si="18"/>
        <v>11.549999999999997</v>
      </c>
      <c r="L89" s="193">
        <f t="shared" si="19"/>
        <v>0.52499999999999991</v>
      </c>
      <c r="M89" s="188" t="s">
        <v>587</v>
      </c>
      <c r="N89" s="194">
        <v>42188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18</v>
      </c>
      <c r="B90" s="186">
        <v>41976</v>
      </c>
      <c r="C90" s="186"/>
      <c r="D90" s="187" t="s">
        <v>646</v>
      </c>
      <c r="E90" s="188" t="s">
        <v>589</v>
      </c>
      <c r="F90" s="189">
        <v>440</v>
      </c>
      <c r="G90" s="188" t="s">
        <v>619</v>
      </c>
      <c r="H90" s="188">
        <v>520</v>
      </c>
      <c r="I90" s="190">
        <v>520</v>
      </c>
      <c r="J90" s="191" t="s">
        <v>647</v>
      </c>
      <c r="K90" s="192">
        <f t="shared" si="18"/>
        <v>80</v>
      </c>
      <c r="L90" s="193">
        <f t="shared" si="19"/>
        <v>0.18181818181818182</v>
      </c>
      <c r="M90" s="188" t="s">
        <v>587</v>
      </c>
      <c r="N90" s="194">
        <v>42208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19</v>
      </c>
      <c r="B91" s="186">
        <v>41976</v>
      </c>
      <c r="C91" s="186"/>
      <c r="D91" s="187" t="s">
        <v>648</v>
      </c>
      <c r="E91" s="188" t="s">
        <v>589</v>
      </c>
      <c r="F91" s="189">
        <v>360</v>
      </c>
      <c r="G91" s="188" t="s">
        <v>619</v>
      </c>
      <c r="H91" s="188">
        <v>427</v>
      </c>
      <c r="I91" s="190">
        <v>425</v>
      </c>
      <c r="J91" s="191" t="s">
        <v>649</v>
      </c>
      <c r="K91" s="192">
        <f t="shared" si="18"/>
        <v>67</v>
      </c>
      <c r="L91" s="193">
        <f t="shared" si="19"/>
        <v>0.18611111111111112</v>
      </c>
      <c r="M91" s="188" t="s">
        <v>587</v>
      </c>
      <c r="N91" s="194">
        <v>42058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20</v>
      </c>
      <c r="B92" s="186">
        <v>42012</v>
      </c>
      <c r="C92" s="186"/>
      <c r="D92" s="187" t="s">
        <v>650</v>
      </c>
      <c r="E92" s="188" t="s">
        <v>589</v>
      </c>
      <c r="F92" s="189">
        <v>360</v>
      </c>
      <c r="G92" s="188" t="s">
        <v>619</v>
      </c>
      <c r="H92" s="188">
        <v>455</v>
      </c>
      <c r="I92" s="190">
        <v>420</v>
      </c>
      <c r="J92" s="191" t="s">
        <v>651</v>
      </c>
      <c r="K92" s="192">
        <f t="shared" si="18"/>
        <v>95</v>
      </c>
      <c r="L92" s="193">
        <f t="shared" si="19"/>
        <v>0.2638888888888889</v>
      </c>
      <c r="M92" s="188" t="s">
        <v>587</v>
      </c>
      <c r="N92" s="194">
        <v>42024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21</v>
      </c>
      <c r="B93" s="186">
        <v>42012</v>
      </c>
      <c r="C93" s="186"/>
      <c r="D93" s="187" t="s">
        <v>652</v>
      </c>
      <c r="E93" s="188" t="s">
        <v>589</v>
      </c>
      <c r="F93" s="189">
        <v>130</v>
      </c>
      <c r="G93" s="188"/>
      <c r="H93" s="188">
        <v>175.5</v>
      </c>
      <c r="I93" s="190">
        <v>165</v>
      </c>
      <c r="J93" s="191" t="s">
        <v>653</v>
      </c>
      <c r="K93" s="192">
        <f t="shared" si="18"/>
        <v>45.5</v>
      </c>
      <c r="L93" s="193">
        <f t="shared" si="19"/>
        <v>0.35</v>
      </c>
      <c r="M93" s="188" t="s">
        <v>587</v>
      </c>
      <c r="N93" s="194">
        <v>43088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22</v>
      </c>
      <c r="B94" s="186">
        <v>42040</v>
      </c>
      <c r="C94" s="186"/>
      <c r="D94" s="187" t="s">
        <v>381</v>
      </c>
      <c r="E94" s="188" t="s">
        <v>618</v>
      </c>
      <c r="F94" s="189">
        <v>98</v>
      </c>
      <c r="G94" s="188"/>
      <c r="H94" s="188">
        <v>120</v>
      </c>
      <c r="I94" s="190">
        <v>120</v>
      </c>
      <c r="J94" s="191" t="s">
        <v>620</v>
      </c>
      <c r="K94" s="192">
        <f t="shared" si="18"/>
        <v>22</v>
      </c>
      <c r="L94" s="193">
        <f t="shared" si="19"/>
        <v>0.22448979591836735</v>
      </c>
      <c r="M94" s="188" t="s">
        <v>587</v>
      </c>
      <c r="N94" s="194">
        <v>42753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23</v>
      </c>
      <c r="B95" s="186">
        <v>42040</v>
      </c>
      <c r="C95" s="186"/>
      <c r="D95" s="187" t="s">
        <v>654</v>
      </c>
      <c r="E95" s="188" t="s">
        <v>618</v>
      </c>
      <c r="F95" s="189">
        <v>196</v>
      </c>
      <c r="G95" s="188"/>
      <c r="H95" s="188">
        <v>262</v>
      </c>
      <c r="I95" s="190">
        <v>255</v>
      </c>
      <c r="J95" s="191" t="s">
        <v>620</v>
      </c>
      <c r="K95" s="192">
        <f t="shared" si="18"/>
        <v>66</v>
      </c>
      <c r="L95" s="193">
        <f t="shared" si="19"/>
        <v>0.33673469387755101</v>
      </c>
      <c r="M95" s="188" t="s">
        <v>587</v>
      </c>
      <c r="N95" s="194">
        <v>42599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95">
        <v>24</v>
      </c>
      <c r="B96" s="196">
        <v>42067</v>
      </c>
      <c r="C96" s="196"/>
      <c r="D96" s="197" t="s">
        <v>380</v>
      </c>
      <c r="E96" s="198" t="s">
        <v>618</v>
      </c>
      <c r="F96" s="199">
        <v>235</v>
      </c>
      <c r="G96" s="199"/>
      <c r="H96" s="200">
        <v>77</v>
      </c>
      <c r="I96" s="200" t="s">
        <v>655</v>
      </c>
      <c r="J96" s="201" t="s">
        <v>656</v>
      </c>
      <c r="K96" s="202">
        <f t="shared" si="18"/>
        <v>-158</v>
      </c>
      <c r="L96" s="203">
        <f t="shared" si="19"/>
        <v>-0.67234042553191486</v>
      </c>
      <c r="M96" s="199" t="s">
        <v>599</v>
      </c>
      <c r="N96" s="196">
        <v>43522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25</v>
      </c>
      <c r="B97" s="186">
        <v>42067</v>
      </c>
      <c r="C97" s="186"/>
      <c r="D97" s="187" t="s">
        <v>657</v>
      </c>
      <c r="E97" s="188" t="s">
        <v>618</v>
      </c>
      <c r="F97" s="189">
        <v>185</v>
      </c>
      <c r="G97" s="188"/>
      <c r="H97" s="188">
        <v>224</v>
      </c>
      <c r="I97" s="190" t="s">
        <v>658</v>
      </c>
      <c r="J97" s="191" t="s">
        <v>620</v>
      </c>
      <c r="K97" s="192">
        <f t="shared" si="18"/>
        <v>39</v>
      </c>
      <c r="L97" s="193">
        <f t="shared" si="19"/>
        <v>0.21081081081081082</v>
      </c>
      <c r="M97" s="188" t="s">
        <v>587</v>
      </c>
      <c r="N97" s="194">
        <v>42647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5">
        <v>26</v>
      </c>
      <c r="B98" s="196">
        <v>42090</v>
      </c>
      <c r="C98" s="196"/>
      <c r="D98" s="204" t="s">
        <v>659</v>
      </c>
      <c r="E98" s="199" t="s">
        <v>618</v>
      </c>
      <c r="F98" s="199">
        <v>49.5</v>
      </c>
      <c r="G98" s="200"/>
      <c r="H98" s="200">
        <v>15.85</v>
      </c>
      <c r="I98" s="200">
        <v>67</v>
      </c>
      <c r="J98" s="201" t="s">
        <v>660</v>
      </c>
      <c r="K98" s="200">
        <f t="shared" si="18"/>
        <v>-33.65</v>
      </c>
      <c r="L98" s="205">
        <f t="shared" si="19"/>
        <v>-0.67979797979797973</v>
      </c>
      <c r="M98" s="199" t="s">
        <v>599</v>
      </c>
      <c r="N98" s="206">
        <v>43627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27</v>
      </c>
      <c r="B99" s="186">
        <v>42093</v>
      </c>
      <c r="C99" s="186"/>
      <c r="D99" s="187" t="s">
        <v>661</v>
      </c>
      <c r="E99" s="188" t="s">
        <v>618</v>
      </c>
      <c r="F99" s="189">
        <v>183.5</v>
      </c>
      <c r="G99" s="188"/>
      <c r="H99" s="188">
        <v>219</v>
      </c>
      <c r="I99" s="190">
        <v>218</v>
      </c>
      <c r="J99" s="191" t="s">
        <v>662</v>
      </c>
      <c r="K99" s="192">
        <f t="shared" si="18"/>
        <v>35.5</v>
      </c>
      <c r="L99" s="193">
        <f t="shared" si="19"/>
        <v>0.19346049046321526</v>
      </c>
      <c r="M99" s="188" t="s">
        <v>587</v>
      </c>
      <c r="N99" s="194">
        <v>42103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28</v>
      </c>
      <c r="B100" s="186">
        <v>42114</v>
      </c>
      <c r="C100" s="186"/>
      <c r="D100" s="187" t="s">
        <v>663</v>
      </c>
      <c r="E100" s="188" t="s">
        <v>618</v>
      </c>
      <c r="F100" s="189">
        <f>(227+237)/2</f>
        <v>232</v>
      </c>
      <c r="G100" s="188"/>
      <c r="H100" s="188">
        <v>298</v>
      </c>
      <c r="I100" s="190">
        <v>298</v>
      </c>
      <c r="J100" s="191" t="s">
        <v>620</v>
      </c>
      <c r="K100" s="192">
        <f t="shared" si="18"/>
        <v>66</v>
      </c>
      <c r="L100" s="193">
        <f t="shared" si="19"/>
        <v>0.28448275862068967</v>
      </c>
      <c r="M100" s="188" t="s">
        <v>587</v>
      </c>
      <c r="N100" s="194">
        <v>42823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29</v>
      </c>
      <c r="B101" s="186">
        <v>42128</v>
      </c>
      <c r="C101" s="186"/>
      <c r="D101" s="187" t="s">
        <v>664</v>
      </c>
      <c r="E101" s="188" t="s">
        <v>589</v>
      </c>
      <c r="F101" s="189">
        <v>385</v>
      </c>
      <c r="G101" s="188"/>
      <c r="H101" s="188">
        <f>212.5+331</f>
        <v>543.5</v>
      </c>
      <c r="I101" s="190">
        <v>510</v>
      </c>
      <c r="J101" s="191" t="s">
        <v>665</v>
      </c>
      <c r="K101" s="192">
        <f t="shared" si="18"/>
        <v>158.5</v>
      </c>
      <c r="L101" s="193">
        <f t="shared" si="19"/>
        <v>0.41168831168831171</v>
      </c>
      <c r="M101" s="188" t="s">
        <v>587</v>
      </c>
      <c r="N101" s="194">
        <v>42235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30</v>
      </c>
      <c r="B102" s="186">
        <v>42128</v>
      </c>
      <c r="C102" s="186"/>
      <c r="D102" s="187" t="s">
        <v>666</v>
      </c>
      <c r="E102" s="188" t="s">
        <v>589</v>
      </c>
      <c r="F102" s="189">
        <v>115.5</v>
      </c>
      <c r="G102" s="188"/>
      <c r="H102" s="188">
        <v>146</v>
      </c>
      <c r="I102" s="190">
        <v>142</v>
      </c>
      <c r="J102" s="191" t="s">
        <v>667</v>
      </c>
      <c r="K102" s="192">
        <f t="shared" si="18"/>
        <v>30.5</v>
      </c>
      <c r="L102" s="193">
        <f t="shared" si="19"/>
        <v>0.26406926406926406</v>
      </c>
      <c r="M102" s="188" t="s">
        <v>587</v>
      </c>
      <c r="N102" s="194">
        <v>42202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31</v>
      </c>
      <c r="B103" s="186">
        <v>42151</v>
      </c>
      <c r="C103" s="186"/>
      <c r="D103" s="187" t="s">
        <v>668</v>
      </c>
      <c r="E103" s="188" t="s">
        <v>589</v>
      </c>
      <c r="F103" s="189">
        <v>237.5</v>
      </c>
      <c r="G103" s="188"/>
      <c r="H103" s="188">
        <v>279.5</v>
      </c>
      <c r="I103" s="190">
        <v>278</v>
      </c>
      <c r="J103" s="191" t="s">
        <v>620</v>
      </c>
      <c r="K103" s="192">
        <f t="shared" si="18"/>
        <v>42</v>
      </c>
      <c r="L103" s="193">
        <f t="shared" si="19"/>
        <v>0.17684210526315788</v>
      </c>
      <c r="M103" s="188" t="s">
        <v>587</v>
      </c>
      <c r="N103" s="194">
        <v>42222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32</v>
      </c>
      <c r="B104" s="186">
        <v>42174</v>
      </c>
      <c r="C104" s="186"/>
      <c r="D104" s="187" t="s">
        <v>639</v>
      </c>
      <c r="E104" s="188" t="s">
        <v>618</v>
      </c>
      <c r="F104" s="189">
        <v>340</v>
      </c>
      <c r="G104" s="188"/>
      <c r="H104" s="188">
        <v>448</v>
      </c>
      <c r="I104" s="190">
        <v>448</v>
      </c>
      <c r="J104" s="191" t="s">
        <v>620</v>
      </c>
      <c r="K104" s="192">
        <f t="shared" si="18"/>
        <v>108</v>
      </c>
      <c r="L104" s="193">
        <f t="shared" si="19"/>
        <v>0.31764705882352939</v>
      </c>
      <c r="M104" s="188" t="s">
        <v>587</v>
      </c>
      <c r="N104" s="194">
        <v>43018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33</v>
      </c>
      <c r="B105" s="186">
        <v>42191</v>
      </c>
      <c r="C105" s="186"/>
      <c r="D105" s="187" t="s">
        <v>669</v>
      </c>
      <c r="E105" s="188" t="s">
        <v>618</v>
      </c>
      <c r="F105" s="189">
        <v>390</v>
      </c>
      <c r="G105" s="188"/>
      <c r="H105" s="188">
        <v>460</v>
      </c>
      <c r="I105" s="190">
        <v>460</v>
      </c>
      <c r="J105" s="191" t="s">
        <v>620</v>
      </c>
      <c r="K105" s="192">
        <f t="shared" si="18"/>
        <v>70</v>
      </c>
      <c r="L105" s="193">
        <f t="shared" si="19"/>
        <v>0.17948717948717949</v>
      </c>
      <c r="M105" s="188" t="s">
        <v>587</v>
      </c>
      <c r="N105" s="194">
        <v>42478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5">
        <v>34</v>
      </c>
      <c r="B106" s="196">
        <v>42195</v>
      </c>
      <c r="C106" s="196"/>
      <c r="D106" s="197" t="s">
        <v>670</v>
      </c>
      <c r="E106" s="198" t="s">
        <v>618</v>
      </c>
      <c r="F106" s="199">
        <v>122.5</v>
      </c>
      <c r="G106" s="199"/>
      <c r="H106" s="200">
        <v>61</v>
      </c>
      <c r="I106" s="200">
        <v>172</v>
      </c>
      <c r="J106" s="201" t="s">
        <v>671</v>
      </c>
      <c r="K106" s="202">
        <f t="shared" si="18"/>
        <v>-61.5</v>
      </c>
      <c r="L106" s="203">
        <f t="shared" si="19"/>
        <v>-0.50204081632653064</v>
      </c>
      <c r="M106" s="199" t="s">
        <v>599</v>
      </c>
      <c r="N106" s="196">
        <v>43333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35</v>
      </c>
      <c r="B107" s="186">
        <v>42219</v>
      </c>
      <c r="C107" s="186"/>
      <c r="D107" s="187" t="s">
        <v>672</v>
      </c>
      <c r="E107" s="188" t="s">
        <v>618</v>
      </c>
      <c r="F107" s="189">
        <v>297.5</v>
      </c>
      <c r="G107" s="188"/>
      <c r="H107" s="188">
        <v>350</v>
      </c>
      <c r="I107" s="190">
        <v>360</v>
      </c>
      <c r="J107" s="191" t="s">
        <v>673</v>
      </c>
      <c r="K107" s="192">
        <f t="shared" si="18"/>
        <v>52.5</v>
      </c>
      <c r="L107" s="193">
        <f t="shared" si="19"/>
        <v>0.17647058823529413</v>
      </c>
      <c r="M107" s="188" t="s">
        <v>587</v>
      </c>
      <c r="N107" s="194">
        <v>42232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36</v>
      </c>
      <c r="B108" s="186">
        <v>42219</v>
      </c>
      <c r="C108" s="186"/>
      <c r="D108" s="187" t="s">
        <v>674</v>
      </c>
      <c r="E108" s="188" t="s">
        <v>618</v>
      </c>
      <c r="F108" s="189">
        <v>115.5</v>
      </c>
      <c r="G108" s="188"/>
      <c r="H108" s="188">
        <v>149</v>
      </c>
      <c r="I108" s="190">
        <v>140</v>
      </c>
      <c r="J108" s="191" t="s">
        <v>675</v>
      </c>
      <c r="K108" s="192">
        <f t="shared" si="18"/>
        <v>33.5</v>
      </c>
      <c r="L108" s="193">
        <f t="shared" si="19"/>
        <v>0.29004329004329005</v>
      </c>
      <c r="M108" s="188" t="s">
        <v>587</v>
      </c>
      <c r="N108" s="194">
        <v>42740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37</v>
      </c>
      <c r="B109" s="186">
        <v>42251</v>
      </c>
      <c r="C109" s="186"/>
      <c r="D109" s="187" t="s">
        <v>668</v>
      </c>
      <c r="E109" s="188" t="s">
        <v>618</v>
      </c>
      <c r="F109" s="189">
        <v>226</v>
      </c>
      <c r="G109" s="188"/>
      <c r="H109" s="188">
        <v>292</v>
      </c>
      <c r="I109" s="190">
        <v>292</v>
      </c>
      <c r="J109" s="191" t="s">
        <v>676</v>
      </c>
      <c r="K109" s="192">
        <f t="shared" si="18"/>
        <v>66</v>
      </c>
      <c r="L109" s="193">
        <f t="shared" si="19"/>
        <v>0.29203539823008851</v>
      </c>
      <c r="M109" s="188" t="s">
        <v>587</v>
      </c>
      <c r="N109" s="194">
        <v>42286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38</v>
      </c>
      <c r="B110" s="186">
        <v>42254</v>
      </c>
      <c r="C110" s="186"/>
      <c r="D110" s="187" t="s">
        <v>663</v>
      </c>
      <c r="E110" s="188" t="s">
        <v>618</v>
      </c>
      <c r="F110" s="189">
        <v>232.5</v>
      </c>
      <c r="G110" s="188"/>
      <c r="H110" s="188">
        <v>312.5</v>
      </c>
      <c r="I110" s="190">
        <v>310</v>
      </c>
      <c r="J110" s="191" t="s">
        <v>620</v>
      </c>
      <c r="K110" s="192">
        <f t="shared" si="18"/>
        <v>80</v>
      </c>
      <c r="L110" s="193">
        <f t="shared" si="19"/>
        <v>0.34408602150537637</v>
      </c>
      <c r="M110" s="188" t="s">
        <v>587</v>
      </c>
      <c r="N110" s="194">
        <v>42823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39</v>
      </c>
      <c r="B111" s="186">
        <v>42268</v>
      </c>
      <c r="C111" s="186"/>
      <c r="D111" s="187" t="s">
        <v>677</v>
      </c>
      <c r="E111" s="188" t="s">
        <v>618</v>
      </c>
      <c r="F111" s="189">
        <v>196.5</v>
      </c>
      <c r="G111" s="188"/>
      <c r="H111" s="188">
        <v>238</v>
      </c>
      <c r="I111" s="190">
        <v>238</v>
      </c>
      <c r="J111" s="191" t="s">
        <v>676</v>
      </c>
      <c r="K111" s="192">
        <f t="shared" si="18"/>
        <v>41.5</v>
      </c>
      <c r="L111" s="193">
        <f t="shared" si="19"/>
        <v>0.21119592875318066</v>
      </c>
      <c r="M111" s="188" t="s">
        <v>587</v>
      </c>
      <c r="N111" s="194">
        <v>42291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40</v>
      </c>
      <c r="B112" s="186">
        <v>42271</v>
      </c>
      <c r="C112" s="186"/>
      <c r="D112" s="187" t="s">
        <v>617</v>
      </c>
      <c r="E112" s="188" t="s">
        <v>618</v>
      </c>
      <c r="F112" s="189">
        <v>65</v>
      </c>
      <c r="G112" s="188"/>
      <c r="H112" s="188">
        <v>82</v>
      </c>
      <c r="I112" s="190">
        <v>82</v>
      </c>
      <c r="J112" s="191" t="s">
        <v>676</v>
      </c>
      <c r="K112" s="192">
        <f t="shared" si="18"/>
        <v>17</v>
      </c>
      <c r="L112" s="193">
        <f t="shared" si="19"/>
        <v>0.26153846153846155</v>
      </c>
      <c r="M112" s="188" t="s">
        <v>587</v>
      </c>
      <c r="N112" s="194">
        <v>42578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41</v>
      </c>
      <c r="B113" s="186">
        <v>42291</v>
      </c>
      <c r="C113" s="186"/>
      <c r="D113" s="187" t="s">
        <v>678</v>
      </c>
      <c r="E113" s="188" t="s">
        <v>618</v>
      </c>
      <c r="F113" s="189">
        <v>144</v>
      </c>
      <c r="G113" s="188"/>
      <c r="H113" s="188">
        <v>182.5</v>
      </c>
      <c r="I113" s="190">
        <v>181</v>
      </c>
      <c r="J113" s="191" t="s">
        <v>676</v>
      </c>
      <c r="K113" s="192">
        <f t="shared" si="18"/>
        <v>38.5</v>
      </c>
      <c r="L113" s="193">
        <f t="shared" si="19"/>
        <v>0.2673611111111111</v>
      </c>
      <c r="M113" s="188" t="s">
        <v>587</v>
      </c>
      <c r="N113" s="194">
        <v>42817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42</v>
      </c>
      <c r="B114" s="186">
        <v>42291</v>
      </c>
      <c r="C114" s="186"/>
      <c r="D114" s="187" t="s">
        <v>679</v>
      </c>
      <c r="E114" s="188" t="s">
        <v>618</v>
      </c>
      <c r="F114" s="189">
        <v>264</v>
      </c>
      <c r="G114" s="188"/>
      <c r="H114" s="188">
        <v>311</v>
      </c>
      <c r="I114" s="190">
        <v>311</v>
      </c>
      <c r="J114" s="191" t="s">
        <v>676</v>
      </c>
      <c r="K114" s="192">
        <f t="shared" si="18"/>
        <v>47</v>
      </c>
      <c r="L114" s="193">
        <f t="shared" si="19"/>
        <v>0.17803030303030304</v>
      </c>
      <c r="M114" s="188" t="s">
        <v>587</v>
      </c>
      <c r="N114" s="194">
        <v>42604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43</v>
      </c>
      <c r="B115" s="186">
        <v>42318</v>
      </c>
      <c r="C115" s="186"/>
      <c r="D115" s="187" t="s">
        <v>680</v>
      </c>
      <c r="E115" s="188" t="s">
        <v>589</v>
      </c>
      <c r="F115" s="189">
        <v>549.5</v>
      </c>
      <c r="G115" s="188"/>
      <c r="H115" s="188">
        <v>630</v>
      </c>
      <c r="I115" s="190">
        <v>630</v>
      </c>
      <c r="J115" s="191" t="s">
        <v>676</v>
      </c>
      <c r="K115" s="192">
        <f t="shared" si="18"/>
        <v>80.5</v>
      </c>
      <c r="L115" s="193">
        <f t="shared" si="19"/>
        <v>0.1464968152866242</v>
      </c>
      <c r="M115" s="188" t="s">
        <v>587</v>
      </c>
      <c r="N115" s="194">
        <v>42419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44</v>
      </c>
      <c r="B116" s="186">
        <v>42342</v>
      </c>
      <c r="C116" s="186"/>
      <c r="D116" s="187" t="s">
        <v>681</v>
      </c>
      <c r="E116" s="188" t="s">
        <v>618</v>
      </c>
      <c r="F116" s="189">
        <v>1027.5</v>
      </c>
      <c r="G116" s="188"/>
      <c r="H116" s="188">
        <v>1315</v>
      </c>
      <c r="I116" s="190">
        <v>1250</v>
      </c>
      <c r="J116" s="191" t="s">
        <v>676</v>
      </c>
      <c r="K116" s="192">
        <f t="shared" si="18"/>
        <v>287.5</v>
      </c>
      <c r="L116" s="193">
        <f t="shared" si="19"/>
        <v>0.27980535279805352</v>
      </c>
      <c r="M116" s="188" t="s">
        <v>587</v>
      </c>
      <c r="N116" s="194">
        <v>43244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45</v>
      </c>
      <c r="B117" s="186">
        <v>42367</v>
      </c>
      <c r="C117" s="186"/>
      <c r="D117" s="187" t="s">
        <v>682</v>
      </c>
      <c r="E117" s="188" t="s">
        <v>618</v>
      </c>
      <c r="F117" s="189">
        <v>465</v>
      </c>
      <c r="G117" s="188"/>
      <c r="H117" s="188">
        <v>540</v>
      </c>
      <c r="I117" s="190">
        <v>540</v>
      </c>
      <c r="J117" s="191" t="s">
        <v>676</v>
      </c>
      <c r="K117" s="192">
        <f t="shared" si="18"/>
        <v>75</v>
      </c>
      <c r="L117" s="193">
        <f t="shared" si="19"/>
        <v>0.16129032258064516</v>
      </c>
      <c r="M117" s="188" t="s">
        <v>587</v>
      </c>
      <c r="N117" s="194">
        <v>42530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46</v>
      </c>
      <c r="B118" s="186">
        <v>42380</v>
      </c>
      <c r="C118" s="186"/>
      <c r="D118" s="187" t="s">
        <v>381</v>
      </c>
      <c r="E118" s="188" t="s">
        <v>589</v>
      </c>
      <c r="F118" s="189">
        <v>81</v>
      </c>
      <c r="G118" s="188"/>
      <c r="H118" s="188">
        <v>110</v>
      </c>
      <c r="I118" s="190">
        <v>110</v>
      </c>
      <c r="J118" s="191" t="s">
        <v>676</v>
      </c>
      <c r="K118" s="192">
        <f t="shared" si="18"/>
        <v>29</v>
      </c>
      <c r="L118" s="193">
        <f t="shared" si="19"/>
        <v>0.35802469135802467</v>
      </c>
      <c r="M118" s="188" t="s">
        <v>587</v>
      </c>
      <c r="N118" s="194">
        <v>42745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47</v>
      </c>
      <c r="B119" s="186">
        <v>42382</v>
      </c>
      <c r="C119" s="186"/>
      <c r="D119" s="187" t="s">
        <v>683</v>
      </c>
      <c r="E119" s="188" t="s">
        <v>589</v>
      </c>
      <c r="F119" s="189">
        <v>417.5</v>
      </c>
      <c r="G119" s="188"/>
      <c r="H119" s="188">
        <v>547</v>
      </c>
      <c r="I119" s="190">
        <v>535</v>
      </c>
      <c r="J119" s="191" t="s">
        <v>676</v>
      </c>
      <c r="K119" s="192">
        <f t="shared" si="18"/>
        <v>129.5</v>
      </c>
      <c r="L119" s="193">
        <f t="shared" si="19"/>
        <v>0.31017964071856285</v>
      </c>
      <c r="M119" s="188" t="s">
        <v>587</v>
      </c>
      <c r="N119" s="194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48</v>
      </c>
      <c r="B120" s="186">
        <v>42408</v>
      </c>
      <c r="C120" s="186"/>
      <c r="D120" s="187" t="s">
        <v>684</v>
      </c>
      <c r="E120" s="188" t="s">
        <v>618</v>
      </c>
      <c r="F120" s="189">
        <v>650</v>
      </c>
      <c r="G120" s="188"/>
      <c r="H120" s="188">
        <v>800</v>
      </c>
      <c r="I120" s="190">
        <v>800</v>
      </c>
      <c r="J120" s="191" t="s">
        <v>676</v>
      </c>
      <c r="K120" s="192">
        <f t="shared" si="18"/>
        <v>150</v>
      </c>
      <c r="L120" s="193">
        <f t="shared" si="19"/>
        <v>0.23076923076923078</v>
      </c>
      <c r="M120" s="188" t="s">
        <v>587</v>
      </c>
      <c r="N120" s="194">
        <v>43154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49</v>
      </c>
      <c r="B121" s="186">
        <v>42433</v>
      </c>
      <c r="C121" s="186"/>
      <c r="D121" s="187" t="s">
        <v>210</v>
      </c>
      <c r="E121" s="188" t="s">
        <v>618</v>
      </c>
      <c r="F121" s="189">
        <v>437.5</v>
      </c>
      <c r="G121" s="188"/>
      <c r="H121" s="188">
        <v>504.5</v>
      </c>
      <c r="I121" s="190">
        <v>522</v>
      </c>
      <c r="J121" s="191" t="s">
        <v>685</v>
      </c>
      <c r="K121" s="192">
        <f t="shared" si="18"/>
        <v>67</v>
      </c>
      <c r="L121" s="193">
        <f t="shared" si="19"/>
        <v>0.15314285714285714</v>
      </c>
      <c r="M121" s="188" t="s">
        <v>587</v>
      </c>
      <c r="N121" s="194">
        <v>42480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50</v>
      </c>
      <c r="B122" s="186">
        <v>42438</v>
      </c>
      <c r="C122" s="186"/>
      <c r="D122" s="187" t="s">
        <v>686</v>
      </c>
      <c r="E122" s="188" t="s">
        <v>618</v>
      </c>
      <c r="F122" s="189">
        <v>189.5</v>
      </c>
      <c r="G122" s="188"/>
      <c r="H122" s="188">
        <v>218</v>
      </c>
      <c r="I122" s="190">
        <v>218</v>
      </c>
      <c r="J122" s="191" t="s">
        <v>676</v>
      </c>
      <c r="K122" s="192">
        <f t="shared" si="18"/>
        <v>28.5</v>
      </c>
      <c r="L122" s="193">
        <f t="shared" si="19"/>
        <v>0.15039577836411611</v>
      </c>
      <c r="M122" s="188" t="s">
        <v>587</v>
      </c>
      <c r="N122" s="194">
        <v>43034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51</v>
      </c>
      <c r="B123" s="196">
        <v>42471</v>
      </c>
      <c r="C123" s="196"/>
      <c r="D123" s="204" t="s">
        <v>687</v>
      </c>
      <c r="E123" s="199" t="s">
        <v>618</v>
      </c>
      <c r="F123" s="199">
        <v>36.5</v>
      </c>
      <c r="G123" s="200"/>
      <c r="H123" s="200">
        <v>15.85</v>
      </c>
      <c r="I123" s="200">
        <v>60</v>
      </c>
      <c r="J123" s="201" t="s">
        <v>688</v>
      </c>
      <c r="K123" s="202">
        <f t="shared" si="18"/>
        <v>-20.65</v>
      </c>
      <c r="L123" s="203">
        <f t="shared" si="19"/>
        <v>-0.5657534246575342</v>
      </c>
      <c r="M123" s="199" t="s">
        <v>599</v>
      </c>
      <c r="N123" s="207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52</v>
      </c>
      <c r="B124" s="186">
        <v>42472</v>
      </c>
      <c r="C124" s="186"/>
      <c r="D124" s="187" t="s">
        <v>689</v>
      </c>
      <c r="E124" s="188" t="s">
        <v>618</v>
      </c>
      <c r="F124" s="189">
        <v>93</v>
      </c>
      <c r="G124" s="188"/>
      <c r="H124" s="188">
        <v>149</v>
      </c>
      <c r="I124" s="190">
        <v>140</v>
      </c>
      <c r="J124" s="191" t="s">
        <v>690</v>
      </c>
      <c r="K124" s="192">
        <f t="shared" si="18"/>
        <v>56</v>
      </c>
      <c r="L124" s="193">
        <f t="shared" si="19"/>
        <v>0.60215053763440862</v>
      </c>
      <c r="M124" s="188" t="s">
        <v>587</v>
      </c>
      <c r="N124" s="19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53</v>
      </c>
      <c r="B125" s="186">
        <v>42472</v>
      </c>
      <c r="C125" s="186"/>
      <c r="D125" s="187" t="s">
        <v>691</v>
      </c>
      <c r="E125" s="188" t="s">
        <v>618</v>
      </c>
      <c r="F125" s="189">
        <v>130</v>
      </c>
      <c r="G125" s="188"/>
      <c r="H125" s="188">
        <v>150</v>
      </c>
      <c r="I125" s="190" t="s">
        <v>692</v>
      </c>
      <c r="J125" s="191" t="s">
        <v>676</v>
      </c>
      <c r="K125" s="192">
        <f t="shared" si="18"/>
        <v>20</v>
      </c>
      <c r="L125" s="193">
        <f t="shared" si="19"/>
        <v>0.15384615384615385</v>
      </c>
      <c r="M125" s="188" t="s">
        <v>587</v>
      </c>
      <c r="N125" s="194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54</v>
      </c>
      <c r="B126" s="186">
        <v>42473</v>
      </c>
      <c r="C126" s="186"/>
      <c r="D126" s="187" t="s">
        <v>693</v>
      </c>
      <c r="E126" s="188" t="s">
        <v>618</v>
      </c>
      <c r="F126" s="189">
        <v>196</v>
      </c>
      <c r="G126" s="188"/>
      <c r="H126" s="188">
        <v>299</v>
      </c>
      <c r="I126" s="190">
        <v>299</v>
      </c>
      <c r="J126" s="191" t="s">
        <v>676</v>
      </c>
      <c r="K126" s="192">
        <v>103</v>
      </c>
      <c r="L126" s="193">
        <v>0.52551020408163296</v>
      </c>
      <c r="M126" s="188" t="s">
        <v>587</v>
      </c>
      <c r="N126" s="194">
        <v>42620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55</v>
      </c>
      <c r="B127" s="186">
        <v>42473</v>
      </c>
      <c r="C127" s="186"/>
      <c r="D127" s="187" t="s">
        <v>694</v>
      </c>
      <c r="E127" s="188" t="s">
        <v>618</v>
      </c>
      <c r="F127" s="189">
        <v>88</v>
      </c>
      <c r="G127" s="188"/>
      <c r="H127" s="188">
        <v>103</v>
      </c>
      <c r="I127" s="190">
        <v>103</v>
      </c>
      <c r="J127" s="191" t="s">
        <v>676</v>
      </c>
      <c r="K127" s="192">
        <v>15</v>
      </c>
      <c r="L127" s="193">
        <v>0.170454545454545</v>
      </c>
      <c r="M127" s="188" t="s">
        <v>587</v>
      </c>
      <c r="N127" s="194">
        <v>42530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56</v>
      </c>
      <c r="B128" s="186">
        <v>42492</v>
      </c>
      <c r="C128" s="186"/>
      <c r="D128" s="187" t="s">
        <v>695</v>
      </c>
      <c r="E128" s="188" t="s">
        <v>618</v>
      </c>
      <c r="F128" s="189">
        <v>127.5</v>
      </c>
      <c r="G128" s="188"/>
      <c r="H128" s="188">
        <v>148</v>
      </c>
      <c r="I128" s="190" t="s">
        <v>696</v>
      </c>
      <c r="J128" s="191" t="s">
        <v>676</v>
      </c>
      <c r="K128" s="192">
        <f>H128-F128</f>
        <v>20.5</v>
      </c>
      <c r="L128" s="193">
        <f>K128/F128</f>
        <v>0.16078431372549021</v>
      </c>
      <c r="M128" s="188" t="s">
        <v>587</v>
      </c>
      <c r="N128" s="19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57</v>
      </c>
      <c r="B129" s="186">
        <v>42493</v>
      </c>
      <c r="C129" s="186"/>
      <c r="D129" s="187" t="s">
        <v>697</v>
      </c>
      <c r="E129" s="188" t="s">
        <v>618</v>
      </c>
      <c r="F129" s="189">
        <v>675</v>
      </c>
      <c r="G129" s="188"/>
      <c r="H129" s="188">
        <v>815</v>
      </c>
      <c r="I129" s="190" t="s">
        <v>698</v>
      </c>
      <c r="J129" s="191" t="s">
        <v>676</v>
      </c>
      <c r="K129" s="192">
        <f>H129-F129</f>
        <v>140</v>
      </c>
      <c r="L129" s="193">
        <f>K129/F129</f>
        <v>0.2074074074074074</v>
      </c>
      <c r="M129" s="188" t="s">
        <v>587</v>
      </c>
      <c r="N129" s="194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58</v>
      </c>
      <c r="B130" s="196">
        <v>42522</v>
      </c>
      <c r="C130" s="196"/>
      <c r="D130" s="197" t="s">
        <v>699</v>
      </c>
      <c r="E130" s="198" t="s">
        <v>618</v>
      </c>
      <c r="F130" s="199">
        <v>500</v>
      </c>
      <c r="G130" s="199"/>
      <c r="H130" s="200">
        <v>232.5</v>
      </c>
      <c r="I130" s="200" t="s">
        <v>700</v>
      </c>
      <c r="J130" s="201" t="s">
        <v>701</v>
      </c>
      <c r="K130" s="202">
        <f>H130-F130</f>
        <v>-267.5</v>
      </c>
      <c r="L130" s="203">
        <f>K130/F130</f>
        <v>-0.53500000000000003</v>
      </c>
      <c r="M130" s="199" t="s">
        <v>599</v>
      </c>
      <c r="N130" s="196">
        <v>43735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59</v>
      </c>
      <c r="B131" s="186">
        <v>42527</v>
      </c>
      <c r="C131" s="186"/>
      <c r="D131" s="187" t="s">
        <v>539</v>
      </c>
      <c r="E131" s="188" t="s">
        <v>618</v>
      </c>
      <c r="F131" s="189">
        <v>110</v>
      </c>
      <c r="G131" s="188"/>
      <c r="H131" s="188">
        <v>126.5</v>
      </c>
      <c r="I131" s="190">
        <v>125</v>
      </c>
      <c r="J131" s="191" t="s">
        <v>627</v>
      </c>
      <c r="K131" s="192">
        <f>H131-F131</f>
        <v>16.5</v>
      </c>
      <c r="L131" s="193">
        <f>K131/F131</f>
        <v>0.15</v>
      </c>
      <c r="M131" s="188" t="s">
        <v>587</v>
      </c>
      <c r="N131" s="194">
        <v>42552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60</v>
      </c>
      <c r="B132" s="186">
        <v>42538</v>
      </c>
      <c r="C132" s="186"/>
      <c r="D132" s="187" t="s">
        <v>702</v>
      </c>
      <c r="E132" s="188" t="s">
        <v>618</v>
      </c>
      <c r="F132" s="189">
        <v>44</v>
      </c>
      <c r="G132" s="188"/>
      <c r="H132" s="188">
        <v>69.5</v>
      </c>
      <c r="I132" s="190">
        <v>69.5</v>
      </c>
      <c r="J132" s="191" t="s">
        <v>703</v>
      </c>
      <c r="K132" s="192">
        <f>H132-F132</f>
        <v>25.5</v>
      </c>
      <c r="L132" s="193">
        <f>K132/F132</f>
        <v>0.57954545454545459</v>
      </c>
      <c r="M132" s="188" t="s">
        <v>587</v>
      </c>
      <c r="N132" s="194">
        <v>42977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61</v>
      </c>
      <c r="B133" s="186">
        <v>42549</v>
      </c>
      <c r="C133" s="186"/>
      <c r="D133" s="187" t="s">
        <v>704</v>
      </c>
      <c r="E133" s="188" t="s">
        <v>618</v>
      </c>
      <c r="F133" s="189">
        <v>262.5</v>
      </c>
      <c r="G133" s="188"/>
      <c r="H133" s="188">
        <v>340</v>
      </c>
      <c r="I133" s="190">
        <v>333</v>
      </c>
      <c r="J133" s="191" t="s">
        <v>705</v>
      </c>
      <c r="K133" s="192">
        <v>77.5</v>
      </c>
      <c r="L133" s="193">
        <v>0.29523809523809502</v>
      </c>
      <c r="M133" s="188" t="s">
        <v>587</v>
      </c>
      <c r="N133" s="194">
        <v>43017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62</v>
      </c>
      <c r="B134" s="186">
        <v>42549</v>
      </c>
      <c r="C134" s="186"/>
      <c r="D134" s="187" t="s">
        <v>706</v>
      </c>
      <c r="E134" s="188" t="s">
        <v>618</v>
      </c>
      <c r="F134" s="189">
        <v>840</v>
      </c>
      <c r="G134" s="188"/>
      <c r="H134" s="188">
        <v>1230</v>
      </c>
      <c r="I134" s="190">
        <v>1230</v>
      </c>
      <c r="J134" s="191" t="s">
        <v>676</v>
      </c>
      <c r="K134" s="192">
        <v>390</v>
      </c>
      <c r="L134" s="193">
        <v>0.46428571428571402</v>
      </c>
      <c r="M134" s="188" t="s">
        <v>587</v>
      </c>
      <c r="N134" s="194">
        <v>42649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8">
        <v>63</v>
      </c>
      <c r="B135" s="209">
        <v>42556</v>
      </c>
      <c r="C135" s="209"/>
      <c r="D135" s="210" t="s">
        <v>707</v>
      </c>
      <c r="E135" s="211" t="s">
        <v>618</v>
      </c>
      <c r="F135" s="211">
        <v>395</v>
      </c>
      <c r="G135" s="212"/>
      <c r="H135" s="212">
        <f>(468.5+342.5)/2</f>
        <v>405.5</v>
      </c>
      <c r="I135" s="212">
        <v>510</v>
      </c>
      <c r="J135" s="213" t="s">
        <v>708</v>
      </c>
      <c r="K135" s="214">
        <f t="shared" ref="K135:K141" si="20">H135-F135</f>
        <v>10.5</v>
      </c>
      <c r="L135" s="215">
        <f t="shared" ref="L135:L141" si="21">K135/F135</f>
        <v>2.6582278481012658E-2</v>
      </c>
      <c r="M135" s="211" t="s">
        <v>709</v>
      </c>
      <c r="N135" s="209">
        <v>43606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64</v>
      </c>
      <c r="B136" s="196">
        <v>42584</v>
      </c>
      <c r="C136" s="196"/>
      <c r="D136" s="197" t="s">
        <v>710</v>
      </c>
      <c r="E136" s="198" t="s">
        <v>589</v>
      </c>
      <c r="F136" s="199">
        <f>169.5-12.8</f>
        <v>156.69999999999999</v>
      </c>
      <c r="G136" s="199"/>
      <c r="H136" s="200">
        <v>77</v>
      </c>
      <c r="I136" s="200" t="s">
        <v>711</v>
      </c>
      <c r="J136" s="201" t="s">
        <v>712</v>
      </c>
      <c r="K136" s="202">
        <f t="shared" si="20"/>
        <v>-79.699999999999989</v>
      </c>
      <c r="L136" s="203">
        <f t="shared" si="21"/>
        <v>-0.50861518825781749</v>
      </c>
      <c r="M136" s="199" t="s">
        <v>599</v>
      </c>
      <c r="N136" s="196">
        <v>43522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65</v>
      </c>
      <c r="B137" s="196">
        <v>42586</v>
      </c>
      <c r="C137" s="196"/>
      <c r="D137" s="197" t="s">
        <v>713</v>
      </c>
      <c r="E137" s="198" t="s">
        <v>618</v>
      </c>
      <c r="F137" s="199">
        <v>400</v>
      </c>
      <c r="G137" s="199"/>
      <c r="H137" s="200">
        <v>305</v>
      </c>
      <c r="I137" s="200">
        <v>475</v>
      </c>
      <c r="J137" s="201" t="s">
        <v>714</v>
      </c>
      <c r="K137" s="202">
        <f t="shared" si="20"/>
        <v>-95</v>
      </c>
      <c r="L137" s="203">
        <f t="shared" si="21"/>
        <v>-0.23749999999999999</v>
      </c>
      <c r="M137" s="199" t="s">
        <v>599</v>
      </c>
      <c r="N137" s="196">
        <v>43606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66</v>
      </c>
      <c r="B138" s="186">
        <v>42593</v>
      </c>
      <c r="C138" s="186"/>
      <c r="D138" s="187" t="s">
        <v>715</v>
      </c>
      <c r="E138" s="188" t="s">
        <v>618</v>
      </c>
      <c r="F138" s="189">
        <v>86.5</v>
      </c>
      <c r="G138" s="188"/>
      <c r="H138" s="188">
        <v>130</v>
      </c>
      <c r="I138" s="190">
        <v>130</v>
      </c>
      <c r="J138" s="191" t="s">
        <v>716</v>
      </c>
      <c r="K138" s="192">
        <f t="shared" si="20"/>
        <v>43.5</v>
      </c>
      <c r="L138" s="193">
        <f t="shared" si="21"/>
        <v>0.50289017341040465</v>
      </c>
      <c r="M138" s="188" t="s">
        <v>587</v>
      </c>
      <c r="N138" s="194">
        <v>43091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67</v>
      </c>
      <c r="B139" s="196">
        <v>42600</v>
      </c>
      <c r="C139" s="196"/>
      <c r="D139" s="197" t="s">
        <v>109</v>
      </c>
      <c r="E139" s="198" t="s">
        <v>618</v>
      </c>
      <c r="F139" s="199">
        <v>133.5</v>
      </c>
      <c r="G139" s="199"/>
      <c r="H139" s="200">
        <v>126.5</v>
      </c>
      <c r="I139" s="200">
        <v>178</v>
      </c>
      <c r="J139" s="201" t="s">
        <v>717</v>
      </c>
      <c r="K139" s="202">
        <f t="shared" si="20"/>
        <v>-7</v>
      </c>
      <c r="L139" s="203">
        <f t="shared" si="21"/>
        <v>-5.2434456928838954E-2</v>
      </c>
      <c r="M139" s="199" t="s">
        <v>599</v>
      </c>
      <c r="N139" s="196">
        <v>42615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68</v>
      </c>
      <c r="B140" s="186">
        <v>42613</v>
      </c>
      <c r="C140" s="186"/>
      <c r="D140" s="187" t="s">
        <v>718</v>
      </c>
      <c r="E140" s="188" t="s">
        <v>618</v>
      </c>
      <c r="F140" s="189">
        <v>560</v>
      </c>
      <c r="G140" s="188"/>
      <c r="H140" s="188">
        <v>725</v>
      </c>
      <c r="I140" s="190">
        <v>725</v>
      </c>
      <c r="J140" s="191" t="s">
        <v>620</v>
      </c>
      <c r="K140" s="192">
        <f t="shared" si="20"/>
        <v>165</v>
      </c>
      <c r="L140" s="193">
        <f t="shared" si="21"/>
        <v>0.29464285714285715</v>
      </c>
      <c r="M140" s="188" t="s">
        <v>587</v>
      </c>
      <c r="N140" s="194">
        <v>42456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69</v>
      </c>
      <c r="B141" s="186">
        <v>42614</v>
      </c>
      <c r="C141" s="186"/>
      <c r="D141" s="187" t="s">
        <v>719</v>
      </c>
      <c r="E141" s="188" t="s">
        <v>618</v>
      </c>
      <c r="F141" s="189">
        <v>160.5</v>
      </c>
      <c r="G141" s="188"/>
      <c r="H141" s="188">
        <v>210</v>
      </c>
      <c r="I141" s="190">
        <v>210</v>
      </c>
      <c r="J141" s="191" t="s">
        <v>620</v>
      </c>
      <c r="K141" s="192">
        <f t="shared" si="20"/>
        <v>49.5</v>
      </c>
      <c r="L141" s="193">
        <f t="shared" si="21"/>
        <v>0.30841121495327101</v>
      </c>
      <c r="M141" s="188" t="s">
        <v>587</v>
      </c>
      <c r="N141" s="194">
        <v>42871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70</v>
      </c>
      <c r="B142" s="186">
        <v>42646</v>
      </c>
      <c r="C142" s="186"/>
      <c r="D142" s="187" t="s">
        <v>395</v>
      </c>
      <c r="E142" s="188" t="s">
        <v>618</v>
      </c>
      <c r="F142" s="189">
        <v>430</v>
      </c>
      <c r="G142" s="188"/>
      <c r="H142" s="188">
        <v>596</v>
      </c>
      <c r="I142" s="190">
        <v>575</v>
      </c>
      <c r="J142" s="191" t="s">
        <v>720</v>
      </c>
      <c r="K142" s="192">
        <v>166</v>
      </c>
      <c r="L142" s="193">
        <v>0.38604651162790699</v>
      </c>
      <c r="M142" s="188" t="s">
        <v>587</v>
      </c>
      <c r="N142" s="194">
        <v>42769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71</v>
      </c>
      <c r="B143" s="186">
        <v>42657</v>
      </c>
      <c r="C143" s="186"/>
      <c r="D143" s="187" t="s">
        <v>721</v>
      </c>
      <c r="E143" s="188" t="s">
        <v>618</v>
      </c>
      <c r="F143" s="189">
        <v>280</v>
      </c>
      <c r="G143" s="188"/>
      <c r="H143" s="188">
        <v>345</v>
      </c>
      <c r="I143" s="190">
        <v>345</v>
      </c>
      <c r="J143" s="191" t="s">
        <v>620</v>
      </c>
      <c r="K143" s="192">
        <f t="shared" ref="K143:K148" si="22">H143-F143</f>
        <v>65</v>
      </c>
      <c r="L143" s="193">
        <f>K143/F143</f>
        <v>0.23214285714285715</v>
      </c>
      <c r="M143" s="188" t="s">
        <v>587</v>
      </c>
      <c r="N143" s="194">
        <v>42814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72</v>
      </c>
      <c r="B144" s="186">
        <v>42657</v>
      </c>
      <c r="C144" s="186"/>
      <c r="D144" s="187" t="s">
        <v>722</v>
      </c>
      <c r="E144" s="188" t="s">
        <v>618</v>
      </c>
      <c r="F144" s="189">
        <v>245</v>
      </c>
      <c r="G144" s="188"/>
      <c r="H144" s="188">
        <v>325.5</v>
      </c>
      <c r="I144" s="190">
        <v>330</v>
      </c>
      <c r="J144" s="191" t="s">
        <v>723</v>
      </c>
      <c r="K144" s="192">
        <f t="shared" si="22"/>
        <v>80.5</v>
      </c>
      <c r="L144" s="193">
        <f>K144/F144</f>
        <v>0.32857142857142857</v>
      </c>
      <c r="M144" s="188" t="s">
        <v>587</v>
      </c>
      <c r="N144" s="194">
        <v>42769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73</v>
      </c>
      <c r="B145" s="186">
        <v>42660</v>
      </c>
      <c r="C145" s="186"/>
      <c r="D145" s="187" t="s">
        <v>345</v>
      </c>
      <c r="E145" s="188" t="s">
        <v>618</v>
      </c>
      <c r="F145" s="189">
        <v>125</v>
      </c>
      <c r="G145" s="188"/>
      <c r="H145" s="188">
        <v>160</v>
      </c>
      <c r="I145" s="190">
        <v>160</v>
      </c>
      <c r="J145" s="191" t="s">
        <v>676</v>
      </c>
      <c r="K145" s="192">
        <f t="shared" si="22"/>
        <v>35</v>
      </c>
      <c r="L145" s="193">
        <v>0.28000000000000003</v>
      </c>
      <c r="M145" s="188" t="s">
        <v>587</v>
      </c>
      <c r="N145" s="194">
        <v>42803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74</v>
      </c>
      <c r="B146" s="186">
        <v>42660</v>
      </c>
      <c r="C146" s="186"/>
      <c r="D146" s="187" t="s">
        <v>468</v>
      </c>
      <c r="E146" s="188" t="s">
        <v>618</v>
      </c>
      <c r="F146" s="189">
        <v>114</v>
      </c>
      <c r="G146" s="188"/>
      <c r="H146" s="188">
        <v>145</v>
      </c>
      <c r="I146" s="190">
        <v>145</v>
      </c>
      <c r="J146" s="191" t="s">
        <v>676</v>
      </c>
      <c r="K146" s="192">
        <f t="shared" si="22"/>
        <v>31</v>
      </c>
      <c r="L146" s="193">
        <f>K146/F146</f>
        <v>0.27192982456140352</v>
      </c>
      <c r="M146" s="188" t="s">
        <v>587</v>
      </c>
      <c r="N146" s="194">
        <v>42859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75</v>
      </c>
      <c r="B147" s="186">
        <v>42660</v>
      </c>
      <c r="C147" s="186"/>
      <c r="D147" s="187" t="s">
        <v>724</v>
      </c>
      <c r="E147" s="188" t="s">
        <v>618</v>
      </c>
      <c r="F147" s="189">
        <v>212</v>
      </c>
      <c r="G147" s="188"/>
      <c r="H147" s="188">
        <v>280</v>
      </c>
      <c r="I147" s="190">
        <v>276</v>
      </c>
      <c r="J147" s="191" t="s">
        <v>725</v>
      </c>
      <c r="K147" s="192">
        <f t="shared" si="22"/>
        <v>68</v>
      </c>
      <c r="L147" s="193">
        <f>K147/F147</f>
        <v>0.32075471698113206</v>
      </c>
      <c r="M147" s="188" t="s">
        <v>587</v>
      </c>
      <c r="N147" s="194">
        <v>42858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76</v>
      </c>
      <c r="B148" s="186">
        <v>42678</v>
      </c>
      <c r="C148" s="186"/>
      <c r="D148" s="187" t="s">
        <v>456</v>
      </c>
      <c r="E148" s="188" t="s">
        <v>618</v>
      </c>
      <c r="F148" s="189">
        <v>155</v>
      </c>
      <c r="G148" s="188"/>
      <c r="H148" s="188">
        <v>210</v>
      </c>
      <c r="I148" s="190">
        <v>210</v>
      </c>
      <c r="J148" s="191" t="s">
        <v>726</v>
      </c>
      <c r="K148" s="192">
        <f t="shared" si="22"/>
        <v>55</v>
      </c>
      <c r="L148" s="193">
        <f>K148/F148</f>
        <v>0.35483870967741937</v>
      </c>
      <c r="M148" s="188" t="s">
        <v>587</v>
      </c>
      <c r="N148" s="194">
        <v>42944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77</v>
      </c>
      <c r="B149" s="196">
        <v>42710</v>
      </c>
      <c r="C149" s="196"/>
      <c r="D149" s="197" t="s">
        <v>727</v>
      </c>
      <c r="E149" s="198" t="s">
        <v>618</v>
      </c>
      <c r="F149" s="199">
        <v>150.5</v>
      </c>
      <c r="G149" s="199"/>
      <c r="H149" s="200">
        <v>72.5</v>
      </c>
      <c r="I149" s="200">
        <v>174</v>
      </c>
      <c r="J149" s="201" t="s">
        <v>728</v>
      </c>
      <c r="K149" s="202">
        <v>-78</v>
      </c>
      <c r="L149" s="203">
        <v>-0.51827242524916906</v>
      </c>
      <c r="M149" s="199" t="s">
        <v>599</v>
      </c>
      <c r="N149" s="196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78</v>
      </c>
      <c r="B150" s="186">
        <v>42712</v>
      </c>
      <c r="C150" s="186"/>
      <c r="D150" s="187" t="s">
        <v>729</v>
      </c>
      <c r="E150" s="188" t="s">
        <v>618</v>
      </c>
      <c r="F150" s="189">
        <v>380</v>
      </c>
      <c r="G150" s="188"/>
      <c r="H150" s="188">
        <v>478</v>
      </c>
      <c r="I150" s="190">
        <v>468</v>
      </c>
      <c r="J150" s="191" t="s">
        <v>676</v>
      </c>
      <c r="K150" s="192">
        <f>H150-F150</f>
        <v>98</v>
      </c>
      <c r="L150" s="193">
        <f>K150/F150</f>
        <v>0.25789473684210529</v>
      </c>
      <c r="M150" s="188" t="s">
        <v>587</v>
      </c>
      <c r="N150" s="194">
        <v>43025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79</v>
      </c>
      <c r="B151" s="186">
        <v>42734</v>
      </c>
      <c r="C151" s="186"/>
      <c r="D151" s="187" t="s">
        <v>108</v>
      </c>
      <c r="E151" s="188" t="s">
        <v>618</v>
      </c>
      <c r="F151" s="189">
        <v>305</v>
      </c>
      <c r="G151" s="188"/>
      <c r="H151" s="188">
        <v>375</v>
      </c>
      <c r="I151" s="190">
        <v>375</v>
      </c>
      <c r="J151" s="191" t="s">
        <v>676</v>
      </c>
      <c r="K151" s="192">
        <f>H151-F151</f>
        <v>70</v>
      </c>
      <c r="L151" s="193">
        <f>K151/F151</f>
        <v>0.22950819672131148</v>
      </c>
      <c r="M151" s="188" t="s">
        <v>587</v>
      </c>
      <c r="N151" s="194">
        <v>42768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80</v>
      </c>
      <c r="B152" s="186">
        <v>42739</v>
      </c>
      <c r="C152" s="186"/>
      <c r="D152" s="187" t="s">
        <v>94</v>
      </c>
      <c r="E152" s="188" t="s">
        <v>618</v>
      </c>
      <c r="F152" s="189">
        <v>99.5</v>
      </c>
      <c r="G152" s="188"/>
      <c r="H152" s="188">
        <v>158</v>
      </c>
      <c r="I152" s="190">
        <v>158</v>
      </c>
      <c r="J152" s="191" t="s">
        <v>676</v>
      </c>
      <c r="K152" s="192">
        <f>H152-F152</f>
        <v>58.5</v>
      </c>
      <c r="L152" s="193">
        <f>K152/F152</f>
        <v>0.5879396984924623</v>
      </c>
      <c r="M152" s="188" t="s">
        <v>587</v>
      </c>
      <c r="N152" s="194">
        <v>42898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81</v>
      </c>
      <c r="B153" s="186">
        <v>42739</v>
      </c>
      <c r="C153" s="186"/>
      <c r="D153" s="187" t="s">
        <v>94</v>
      </c>
      <c r="E153" s="188" t="s">
        <v>618</v>
      </c>
      <c r="F153" s="189">
        <v>99.5</v>
      </c>
      <c r="G153" s="188"/>
      <c r="H153" s="188">
        <v>158</v>
      </c>
      <c r="I153" s="190">
        <v>158</v>
      </c>
      <c r="J153" s="191" t="s">
        <v>676</v>
      </c>
      <c r="K153" s="192">
        <v>58.5</v>
      </c>
      <c r="L153" s="193">
        <v>0.58793969849246197</v>
      </c>
      <c r="M153" s="188" t="s">
        <v>587</v>
      </c>
      <c r="N153" s="194">
        <v>42898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82</v>
      </c>
      <c r="B154" s="186">
        <v>42786</v>
      </c>
      <c r="C154" s="186"/>
      <c r="D154" s="187" t="s">
        <v>185</v>
      </c>
      <c r="E154" s="188" t="s">
        <v>618</v>
      </c>
      <c r="F154" s="189">
        <v>140.5</v>
      </c>
      <c r="G154" s="188"/>
      <c r="H154" s="188">
        <v>220</v>
      </c>
      <c r="I154" s="190">
        <v>220</v>
      </c>
      <c r="J154" s="191" t="s">
        <v>676</v>
      </c>
      <c r="K154" s="192">
        <f>H154-F154</f>
        <v>79.5</v>
      </c>
      <c r="L154" s="193">
        <f>K154/F154</f>
        <v>0.5658362989323843</v>
      </c>
      <c r="M154" s="188" t="s">
        <v>587</v>
      </c>
      <c r="N154" s="194">
        <v>42864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83</v>
      </c>
      <c r="B155" s="186">
        <v>42786</v>
      </c>
      <c r="C155" s="186"/>
      <c r="D155" s="187" t="s">
        <v>730</v>
      </c>
      <c r="E155" s="188" t="s">
        <v>618</v>
      </c>
      <c r="F155" s="189">
        <v>202.5</v>
      </c>
      <c r="G155" s="188"/>
      <c r="H155" s="188">
        <v>234</v>
      </c>
      <c r="I155" s="190">
        <v>234</v>
      </c>
      <c r="J155" s="191" t="s">
        <v>676</v>
      </c>
      <c r="K155" s="192">
        <v>31.5</v>
      </c>
      <c r="L155" s="193">
        <v>0.155555555555556</v>
      </c>
      <c r="M155" s="188" t="s">
        <v>587</v>
      </c>
      <c r="N155" s="194">
        <v>42836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84</v>
      </c>
      <c r="B156" s="186">
        <v>42818</v>
      </c>
      <c r="C156" s="186"/>
      <c r="D156" s="187" t="s">
        <v>731</v>
      </c>
      <c r="E156" s="188" t="s">
        <v>618</v>
      </c>
      <c r="F156" s="189">
        <v>300.5</v>
      </c>
      <c r="G156" s="188"/>
      <c r="H156" s="188">
        <v>417.5</v>
      </c>
      <c r="I156" s="190">
        <v>420</v>
      </c>
      <c r="J156" s="191" t="s">
        <v>732</v>
      </c>
      <c r="K156" s="192">
        <f>H156-F156</f>
        <v>117</v>
      </c>
      <c r="L156" s="193">
        <f>K156/F156</f>
        <v>0.38935108153078202</v>
      </c>
      <c r="M156" s="188" t="s">
        <v>587</v>
      </c>
      <c r="N156" s="194">
        <v>43070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85</v>
      </c>
      <c r="B157" s="186">
        <v>42818</v>
      </c>
      <c r="C157" s="186"/>
      <c r="D157" s="187" t="s">
        <v>706</v>
      </c>
      <c r="E157" s="188" t="s">
        <v>618</v>
      </c>
      <c r="F157" s="189">
        <v>850</v>
      </c>
      <c r="G157" s="188"/>
      <c r="H157" s="188">
        <v>1042.5</v>
      </c>
      <c r="I157" s="190">
        <v>1023</v>
      </c>
      <c r="J157" s="191" t="s">
        <v>733</v>
      </c>
      <c r="K157" s="192">
        <v>192.5</v>
      </c>
      <c r="L157" s="193">
        <v>0.22647058823529401</v>
      </c>
      <c r="M157" s="188" t="s">
        <v>587</v>
      </c>
      <c r="N157" s="194">
        <v>42830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86</v>
      </c>
      <c r="B158" s="186">
        <v>42830</v>
      </c>
      <c r="C158" s="186"/>
      <c r="D158" s="187" t="s">
        <v>487</v>
      </c>
      <c r="E158" s="188" t="s">
        <v>618</v>
      </c>
      <c r="F158" s="189">
        <v>785</v>
      </c>
      <c r="G158" s="188"/>
      <c r="H158" s="188">
        <v>930</v>
      </c>
      <c r="I158" s="190">
        <v>920</v>
      </c>
      <c r="J158" s="191" t="s">
        <v>734</v>
      </c>
      <c r="K158" s="192">
        <f>H158-F158</f>
        <v>145</v>
      </c>
      <c r="L158" s="193">
        <f>K158/F158</f>
        <v>0.18471337579617833</v>
      </c>
      <c r="M158" s="188" t="s">
        <v>587</v>
      </c>
      <c r="N158" s="194">
        <v>42976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87</v>
      </c>
      <c r="B159" s="196">
        <v>42831</v>
      </c>
      <c r="C159" s="196"/>
      <c r="D159" s="197" t="s">
        <v>735</v>
      </c>
      <c r="E159" s="198" t="s">
        <v>618</v>
      </c>
      <c r="F159" s="199">
        <v>40</v>
      </c>
      <c r="G159" s="199"/>
      <c r="H159" s="200">
        <v>13.1</v>
      </c>
      <c r="I159" s="200">
        <v>60</v>
      </c>
      <c r="J159" s="201" t="s">
        <v>736</v>
      </c>
      <c r="K159" s="202">
        <v>-26.9</v>
      </c>
      <c r="L159" s="203">
        <v>-0.67249999999999999</v>
      </c>
      <c r="M159" s="199" t="s">
        <v>599</v>
      </c>
      <c r="N159" s="196">
        <v>43138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88</v>
      </c>
      <c r="B160" s="186">
        <v>42837</v>
      </c>
      <c r="C160" s="186"/>
      <c r="D160" s="187" t="s">
        <v>93</v>
      </c>
      <c r="E160" s="188" t="s">
        <v>618</v>
      </c>
      <c r="F160" s="189">
        <v>289.5</v>
      </c>
      <c r="G160" s="188"/>
      <c r="H160" s="188">
        <v>354</v>
      </c>
      <c r="I160" s="190">
        <v>360</v>
      </c>
      <c r="J160" s="191" t="s">
        <v>737</v>
      </c>
      <c r="K160" s="192">
        <f t="shared" ref="K160:K168" si="23">H160-F160</f>
        <v>64.5</v>
      </c>
      <c r="L160" s="193">
        <f t="shared" ref="L160:L168" si="24">K160/F160</f>
        <v>0.22279792746113988</v>
      </c>
      <c r="M160" s="188" t="s">
        <v>587</v>
      </c>
      <c r="N160" s="194">
        <v>43040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89</v>
      </c>
      <c r="B161" s="186">
        <v>42845</v>
      </c>
      <c r="C161" s="186"/>
      <c r="D161" s="187" t="s">
        <v>426</v>
      </c>
      <c r="E161" s="188" t="s">
        <v>618</v>
      </c>
      <c r="F161" s="189">
        <v>700</v>
      </c>
      <c r="G161" s="188"/>
      <c r="H161" s="188">
        <v>840</v>
      </c>
      <c r="I161" s="190">
        <v>840</v>
      </c>
      <c r="J161" s="191" t="s">
        <v>738</v>
      </c>
      <c r="K161" s="192">
        <f t="shared" si="23"/>
        <v>140</v>
      </c>
      <c r="L161" s="193">
        <f t="shared" si="24"/>
        <v>0.2</v>
      </c>
      <c r="M161" s="188" t="s">
        <v>587</v>
      </c>
      <c r="N161" s="194">
        <v>42893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90</v>
      </c>
      <c r="B162" s="186">
        <v>42887</v>
      </c>
      <c r="C162" s="186"/>
      <c r="D162" s="187" t="s">
        <v>739</v>
      </c>
      <c r="E162" s="188" t="s">
        <v>618</v>
      </c>
      <c r="F162" s="189">
        <v>130</v>
      </c>
      <c r="G162" s="188"/>
      <c r="H162" s="188">
        <v>144.25</v>
      </c>
      <c r="I162" s="190">
        <v>170</v>
      </c>
      <c r="J162" s="191" t="s">
        <v>740</v>
      </c>
      <c r="K162" s="192">
        <f t="shared" si="23"/>
        <v>14.25</v>
      </c>
      <c r="L162" s="193">
        <f t="shared" si="24"/>
        <v>0.10961538461538461</v>
      </c>
      <c r="M162" s="188" t="s">
        <v>587</v>
      </c>
      <c r="N162" s="194">
        <v>43675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91</v>
      </c>
      <c r="B163" s="186">
        <v>42901</v>
      </c>
      <c r="C163" s="186"/>
      <c r="D163" s="187" t="s">
        <v>741</v>
      </c>
      <c r="E163" s="188" t="s">
        <v>618</v>
      </c>
      <c r="F163" s="189">
        <v>214.5</v>
      </c>
      <c r="G163" s="188"/>
      <c r="H163" s="188">
        <v>262</v>
      </c>
      <c r="I163" s="190">
        <v>262</v>
      </c>
      <c r="J163" s="191" t="s">
        <v>742</v>
      </c>
      <c r="K163" s="192">
        <f t="shared" si="23"/>
        <v>47.5</v>
      </c>
      <c r="L163" s="193">
        <f t="shared" si="24"/>
        <v>0.22144522144522144</v>
      </c>
      <c r="M163" s="188" t="s">
        <v>587</v>
      </c>
      <c r="N163" s="194">
        <v>42977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6">
        <v>92</v>
      </c>
      <c r="B164" s="217">
        <v>42933</v>
      </c>
      <c r="C164" s="217"/>
      <c r="D164" s="218" t="s">
        <v>743</v>
      </c>
      <c r="E164" s="219" t="s">
        <v>618</v>
      </c>
      <c r="F164" s="220">
        <v>370</v>
      </c>
      <c r="G164" s="219"/>
      <c r="H164" s="219">
        <v>447.5</v>
      </c>
      <c r="I164" s="221">
        <v>450</v>
      </c>
      <c r="J164" s="222" t="s">
        <v>676</v>
      </c>
      <c r="K164" s="192">
        <f t="shared" si="23"/>
        <v>77.5</v>
      </c>
      <c r="L164" s="223">
        <f t="shared" si="24"/>
        <v>0.20945945945945946</v>
      </c>
      <c r="M164" s="219" t="s">
        <v>587</v>
      </c>
      <c r="N164" s="224">
        <v>43035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6">
        <v>93</v>
      </c>
      <c r="B165" s="217">
        <v>42943</v>
      </c>
      <c r="C165" s="217"/>
      <c r="D165" s="218" t="s">
        <v>183</v>
      </c>
      <c r="E165" s="219" t="s">
        <v>618</v>
      </c>
      <c r="F165" s="220">
        <v>657.5</v>
      </c>
      <c r="G165" s="219"/>
      <c r="H165" s="219">
        <v>825</v>
      </c>
      <c r="I165" s="221">
        <v>820</v>
      </c>
      <c r="J165" s="222" t="s">
        <v>676</v>
      </c>
      <c r="K165" s="192">
        <f t="shared" si="23"/>
        <v>167.5</v>
      </c>
      <c r="L165" s="223">
        <f t="shared" si="24"/>
        <v>0.25475285171102663</v>
      </c>
      <c r="M165" s="219" t="s">
        <v>587</v>
      </c>
      <c r="N165" s="224">
        <v>43090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94</v>
      </c>
      <c r="B166" s="186">
        <v>42964</v>
      </c>
      <c r="C166" s="186"/>
      <c r="D166" s="187" t="s">
        <v>361</v>
      </c>
      <c r="E166" s="188" t="s">
        <v>618</v>
      </c>
      <c r="F166" s="189">
        <v>605</v>
      </c>
      <c r="G166" s="188"/>
      <c r="H166" s="188">
        <v>750</v>
      </c>
      <c r="I166" s="190">
        <v>750</v>
      </c>
      <c r="J166" s="191" t="s">
        <v>734</v>
      </c>
      <c r="K166" s="192">
        <f t="shared" si="23"/>
        <v>145</v>
      </c>
      <c r="L166" s="193">
        <f t="shared" si="24"/>
        <v>0.23966942148760331</v>
      </c>
      <c r="M166" s="188" t="s">
        <v>587</v>
      </c>
      <c r="N166" s="194">
        <v>43027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95</v>
      </c>
      <c r="B167" s="196">
        <v>42979</v>
      </c>
      <c r="C167" s="196"/>
      <c r="D167" s="204" t="s">
        <v>744</v>
      </c>
      <c r="E167" s="199" t="s">
        <v>618</v>
      </c>
      <c r="F167" s="199">
        <v>255</v>
      </c>
      <c r="G167" s="200"/>
      <c r="H167" s="200">
        <v>217.25</v>
      </c>
      <c r="I167" s="200">
        <v>320</v>
      </c>
      <c r="J167" s="201" t="s">
        <v>745</v>
      </c>
      <c r="K167" s="202">
        <f t="shared" si="23"/>
        <v>-37.75</v>
      </c>
      <c r="L167" s="205">
        <f t="shared" si="24"/>
        <v>-0.14803921568627451</v>
      </c>
      <c r="M167" s="199" t="s">
        <v>599</v>
      </c>
      <c r="N167" s="196">
        <v>43661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96</v>
      </c>
      <c r="B168" s="186">
        <v>42997</v>
      </c>
      <c r="C168" s="186"/>
      <c r="D168" s="187" t="s">
        <v>746</v>
      </c>
      <c r="E168" s="188" t="s">
        <v>618</v>
      </c>
      <c r="F168" s="189">
        <v>215</v>
      </c>
      <c r="G168" s="188"/>
      <c r="H168" s="188">
        <v>258</v>
      </c>
      <c r="I168" s="190">
        <v>258</v>
      </c>
      <c r="J168" s="191" t="s">
        <v>676</v>
      </c>
      <c r="K168" s="192">
        <f t="shared" si="23"/>
        <v>43</v>
      </c>
      <c r="L168" s="193">
        <f t="shared" si="24"/>
        <v>0.2</v>
      </c>
      <c r="M168" s="188" t="s">
        <v>587</v>
      </c>
      <c r="N168" s="194">
        <v>43040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97</v>
      </c>
      <c r="B169" s="186">
        <v>42997</v>
      </c>
      <c r="C169" s="186"/>
      <c r="D169" s="187" t="s">
        <v>746</v>
      </c>
      <c r="E169" s="188" t="s">
        <v>618</v>
      </c>
      <c r="F169" s="189">
        <v>215</v>
      </c>
      <c r="G169" s="188"/>
      <c r="H169" s="188">
        <v>258</v>
      </c>
      <c r="I169" s="190">
        <v>258</v>
      </c>
      <c r="J169" s="222" t="s">
        <v>676</v>
      </c>
      <c r="K169" s="192">
        <v>43</v>
      </c>
      <c r="L169" s="193">
        <v>0.2</v>
      </c>
      <c r="M169" s="188" t="s">
        <v>587</v>
      </c>
      <c r="N169" s="194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6">
        <v>98</v>
      </c>
      <c r="B170" s="217">
        <v>42998</v>
      </c>
      <c r="C170" s="217"/>
      <c r="D170" s="218" t="s">
        <v>747</v>
      </c>
      <c r="E170" s="219" t="s">
        <v>618</v>
      </c>
      <c r="F170" s="189">
        <v>75</v>
      </c>
      <c r="G170" s="219"/>
      <c r="H170" s="219">
        <v>90</v>
      </c>
      <c r="I170" s="221">
        <v>90</v>
      </c>
      <c r="J170" s="191" t="s">
        <v>748</v>
      </c>
      <c r="K170" s="192">
        <f t="shared" ref="K170:K175" si="25">H170-F170</f>
        <v>15</v>
      </c>
      <c r="L170" s="193">
        <f t="shared" ref="L170:L175" si="26">K170/F170</f>
        <v>0.2</v>
      </c>
      <c r="M170" s="188" t="s">
        <v>587</v>
      </c>
      <c r="N170" s="194">
        <v>43019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6">
        <v>99</v>
      </c>
      <c r="B171" s="217">
        <v>43011</v>
      </c>
      <c r="C171" s="217"/>
      <c r="D171" s="218" t="s">
        <v>601</v>
      </c>
      <c r="E171" s="219" t="s">
        <v>618</v>
      </c>
      <c r="F171" s="220">
        <v>315</v>
      </c>
      <c r="G171" s="219"/>
      <c r="H171" s="219">
        <v>392</v>
      </c>
      <c r="I171" s="221">
        <v>384</v>
      </c>
      <c r="J171" s="222" t="s">
        <v>749</v>
      </c>
      <c r="K171" s="192">
        <f t="shared" si="25"/>
        <v>77</v>
      </c>
      <c r="L171" s="223">
        <f t="shared" si="26"/>
        <v>0.24444444444444444</v>
      </c>
      <c r="M171" s="219" t="s">
        <v>587</v>
      </c>
      <c r="N171" s="224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6">
        <v>100</v>
      </c>
      <c r="B172" s="217">
        <v>43013</v>
      </c>
      <c r="C172" s="217"/>
      <c r="D172" s="218" t="s">
        <v>461</v>
      </c>
      <c r="E172" s="219" t="s">
        <v>618</v>
      </c>
      <c r="F172" s="220">
        <v>145</v>
      </c>
      <c r="G172" s="219"/>
      <c r="H172" s="219">
        <v>179</v>
      </c>
      <c r="I172" s="221">
        <v>180</v>
      </c>
      <c r="J172" s="222" t="s">
        <v>750</v>
      </c>
      <c r="K172" s="192">
        <f t="shared" si="25"/>
        <v>34</v>
      </c>
      <c r="L172" s="223">
        <f t="shared" si="26"/>
        <v>0.23448275862068965</v>
      </c>
      <c r="M172" s="219" t="s">
        <v>587</v>
      </c>
      <c r="N172" s="224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6">
        <v>101</v>
      </c>
      <c r="B173" s="217">
        <v>43014</v>
      </c>
      <c r="C173" s="217"/>
      <c r="D173" s="218" t="s">
        <v>335</v>
      </c>
      <c r="E173" s="219" t="s">
        <v>618</v>
      </c>
      <c r="F173" s="220">
        <v>256</v>
      </c>
      <c r="G173" s="219"/>
      <c r="H173" s="219">
        <v>323</v>
      </c>
      <c r="I173" s="221">
        <v>320</v>
      </c>
      <c r="J173" s="222" t="s">
        <v>676</v>
      </c>
      <c r="K173" s="192">
        <f t="shared" si="25"/>
        <v>67</v>
      </c>
      <c r="L173" s="223">
        <f t="shared" si="26"/>
        <v>0.26171875</v>
      </c>
      <c r="M173" s="219" t="s">
        <v>587</v>
      </c>
      <c r="N173" s="224">
        <v>43067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6">
        <v>102</v>
      </c>
      <c r="B174" s="217">
        <v>43017</v>
      </c>
      <c r="C174" s="217"/>
      <c r="D174" s="218" t="s">
        <v>351</v>
      </c>
      <c r="E174" s="219" t="s">
        <v>618</v>
      </c>
      <c r="F174" s="220">
        <v>137.5</v>
      </c>
      <c r="G174" s="219"/>
      <c r="H174" s="219">
        <v>184</v>
      </c>
      <c r="I174" s="221">
        <v>183</v>
      </c>
      <c r="J174" s="222" t="s">
        <v>751</v>
      </c>
      <c r="K174" s="192">
        <f t="shared" si="25"/>
        <v>46.5</v>
      </c>
      <c r="L174" s="223">
        <f t="shared" si="26"/>
        <v>0.33818181818181819</v>
      </c>
      <c r="M174" s="219" t="s">
        <v>587</v>
      </c>
      <c r="N174" s="224">
        <v>43108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103</v>
      </c>
      <c r="B175" s="217">
        <v>43018</v>
      </c>
      <c r="C175" s="217"/>
      <c r="D175" s="218" t="s">
        <v>752</v>
      </c>
      <c r="E175" s="219" t="s">
        <v>618</v>
      </c>
      <c r="F175" s="220">
        <v>125.5</v>
      </c>
      <c r="G175" s="219"/>
      <c r="H175" s="219">
        <v>158</v>
      </c>
      <c r="I175" s="221">
        <v>155</v>
      </c>
      <c r="J175" s="222" t="s">
        <v>753</v>
      </c>
      <c r="K175" s="192">
        <f t="shared" si="25"/>
        <v>32.5</v>
      </c>
      <c r="L175" s="223">
        <f t="shared" si="26"/>
        <v>0.25896414342629481</v>
      </c>
      <c r="M175" s="219" t="s">
        <v>587</v>
      </c>
      <c r="N175" s="224">
        <v>43067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104</v>
      </c>
      <c r="B176" s="217">
        <v>43018</v>
      </c>
      <c r="C176" s="217"/>
      <c r="D176" s="218" t="s">
        <v>754</v>
      </c>
      <c r="E176" s="219" t="s">
        <v>618</v>
      </c>
      <c r="F176" s="220">
        <v>895</v>
      </c>
      <c r="G176" s="219"/>
      <c r="H176" s="219">
        <v>1122.5</v>
      </c>
      <c r="I176" s="221">
        <v>1078</v>
      </c>
      <c r="J176" s="222" t="s">
        <v>755</v>
      </c>
      <c r="K176" s="192">
        <v>227.5</v>
      </c>
      <c r="L176" s="223">
        <v>0.25418994413407803</v>
      </c>
      <c r="M176" s="219" t="s">
        <v>587</v>
      </c>
      <c r="N176" s="224">
        <v>43117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105</v>
      </c>
      <c r="B177" s="217">
        <v>43020</v>
      </c>
      <c r="C177" s="217"/>
      <c r="D177" s="218" t="s">
        <v>344</v>
      </c>
      <c r="E177" s="219" t="s">
        <v>618</v>
      </c>
      <c r="F177" s="220">
        <v>525</v>
      </c>
      <c r="G177" s="219"/>
      <c r="H177" s="219">
        <v>629</v>
      </c>
      <c r="I177" s="221">
        <v>629</v>
      </c>
      <c r="J177" s="222" t="s">
        <v>676</v>
      </c>
      <c r="K177" s="192">
        <v>104</v>
      </c>
      <c r="L177" s="223">
        <v>0.19809523809523799</v>
      </c>
      <c r="M177" s="219" t="s">
        <v>587</v>
      </c>
      <c r="N177" s="224">
        <v>43119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106</v>
      </c>
      <c r="B178" s="217">
        <v>43046</v>
      </c>
      <c r="C178" s="217"/>
      <c r="D178" s="218" t="s">
        <v>386</v>
      </c>
      <c r="E178" s="219" t="s">
        <v>618</v>
      </c>
      <c r="F178" s="220">
        <v>740</v>
      </c>
      <c r="G178" s="219"/>
      <c r="H178" s="219">
        <v>892.5</v>
      </c>
      <c r="I178" s="221">
        <v>900</v>
      </c>
      <c r="J178" s="222" t="s">
        <v>756</v>
      </c>
      <c r="K178" s="192">
        <f>H178-F178</f>
        <v>152.5</v>
      </c>
      <c r="L178" s="223">
        <f>K178/F178</f>
        <v>0.20608108108108109</v>
      </c>
      <c r="M178" s="219" t="s">
        <v>587</v>
      </c>
      <c r="N178" s="224">
        <v>43052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107</v>
      </c>
      <c r="B179" s="186">
        <v>43073</v>
      </c>
      <c r="C179" s="186"/>
      <c r="D179" s="187" t="s">
        <v>757</v>
      </c>
      <c r="E179" s="188" t="s">
        <v>618</v>
      </c>
      <c r="F179" s="189">
        <v>118.5</v>
      </c>
      <c r="G179" s="188"/>
      <c r="H179" s="188">
        <v>143.5</v>
      </c>
      <c r="I179" s="190">
        <v>145</v>
      </c>
      <c r="J179" s="191" t="s">
        <v>608</v>
      </c>
      <c r="K179" s="192">
        <f>H179-F179</f>
        <v>25</v>
      </c>
      <c r="L179" s="193">
        <f>K179/F179</f>
        <v>0.2109704641350211</v>
      </c>
      <c r="M179" s="188" t="s">
        <v>587</v>
      </c>
      <c r="N179" s="194">
        <v>43097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108</v>
      </c>
      <c r="B180" s="196">
        <v>43090</v>
      </c>
      <c r="C180" s="196"/>
      <c r="D180" s="197" t="s">
        <v>432</v>
      </c>
      <c r="E180" s="198" t="s">
        <v>618</v>
      </c>
      <c r="F180" s="199">
        <v>715</v>
      </c>
      <c r="G180" s="199"/>
      <c r="H180" s="200">
        <v>500</v>
      </c>
      <c r="I180" s="200">
        <v>872</v>
      </c>
      <c r="J180" s="201" t="s">
        <v>758</v>
      </c>
      <c r="K180" s="202">
        <f>H180-F180</f>
        <v>-215</v>
      </c>
      <c r="L180" s="203">
        <f>K180/F180</f>
        <v>-0.30069930069930068</v>
      </c>
      <c r="M180" s="199" t="s">
        <v>599</v>
      </c>
      <c r="N180" s="196">
        <v>43670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109</v>
      </c>
      <c r="B181" s="186">
        <v>43098</v>
      </c>
      <c r="C181" s="186"/>
      <c r="D181" s="187" t="s">
        <v>601</v>
      </c>
      <c r="E181" s="188" t="s">
        <v>618</v>
      </c>
      <c r="F181" s="189">
        <v>435</v>
      </c>
      <c r="G181" s="188"/>
      <c r="H181" s="188">
        <v>542.5</v>
      </c>
      <c r="I181" s="190">
        <v>539</v>
      </c>
      <c r="J181" s="191" t="s">
        <v>676</v>
      </c>
      <c r="K181" s="192">
        <v>107.5</v>
      </c>
      <c r="L181" s="193">
        <v>0.247126436781609</v>
      </c>
      <c r="M181" s="188" t="s">
        <v>587</v>
      </c>
      <c r="N181" s="194">
        <v>43206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110</v>
      </c>
      <c r="B182" s="186">
        <v>43098</v>
      </c>
      <c r="C182" s="186"/>
      <c r="D182" s="187" t="s">
        <v>559</v>
      </c>
      <c r="E182" s="188" t="s">
        <v>618</v>
      </c>
      <c r="F182" s="189">
        <v>885</v>
      </c>
      <c r="G182" s="188"/>
      <c r="H182" s="188">
        <v>1090</v>
      </c>
      <c r="I182" s="190">
        <v>1084</v>
      </c>
      <c r="J182" s="191" t="s">
        <v>676</v>
      </c>
      <c r="K182" s="192">
        <v>205</v>
      </c>
      <c r="L182" s="193">
        <v>0.23163841807909599</v>
      </c>
      <c r="M182" s="188" t="s">
        <v>587</v>
      </c>
      <c r="N182" s="194">
        <v>43213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5">
        <v>111</v>
      </c>
      <c r="B183" s="226">
        <v>43192</v>
      </c>
      <c r="C183" s="226"/>
      <c r="D183" s="204" t="s">
        <v>759</v>
      </c>
      <c r="E183" s="199" t="s">
        <v>618</v>
      </c>
      <c r="F183" s="227">
        <v>478.5</v>
      </c>
      <c r="G183" s="199"/>
      <c r="H183" s="199">
        <v>442</v>
      </c>
      <c r="I183" s="200">
        <v>613</v>
      </c>
      <c r="J183" s="201" t="s">
        <v>760</v>
      </c>
      <c r="K183" s="202">
        <f>H183-F183</f>
        <v>-36.5</v>
      </c>
      <c r="L183" s="203">
        <f>K183/F183</f>
        <v>-7.6280041797283177E-2</v>
      </c>
      <c r="M183" s="199" t="s">
        <v>599</v>
      </c>
      <c r="N183" s="196">
        <v>43762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112</v>
      </c>
      <c r="B184" s="196">
        <v>43194</v>
      </c>
      <c r="C184" s="196"/>
      <c r="D184" s="197" t="s">
        <v>761</v>
      </c>
      <c r="E184" s="198" t="s">
        <v>618</v>
      </c>
      <c r="F184" s="199">
        <f>141.5-7.3</f>
        <v>134.19999999999999</v>
      </c>
      <c r="G184" s="199"/>
      <c r="H184" s="200">
        <v>77</v>
      </c>
      <c r="I184" s="200">
        <v>180</v>
      </c>
      <c r="J184" s="201" t="s">
        <v>762</v>
      </c>
      <c r="K184" s="202">
        <f>H184-F184</f>
        <v>-57.199999999999989</v>
      </c>
      <c r="L184" s="203">
        <f>K184/F184</f>
        <v>-0.42622950819672129</v>
      </c>
      <c r="M184" s="199" t="s">
        <v>599</v>
      </c>
      <c r="N184" s="196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113</v>
      </c>
      <c r="B185" s="196">
        <v>43209</v>
      </c>
      <c r="C185" s="196"/>
      <c r="D185" s="197" t="s">
        <v>763</v>
      </c>
      <c r="E185" s="198" t="s">
        <v>618</v>
      </c>
      <c r="F185" s="199">
        <v>430</v>
      </c>
      <c r="G185" s="199"/>
      <c r="H185" s="200">
        <v>220</v>
      </c>
      <c r="I185" s="200">
        <v>537</v>
      </c>
      <c r="J185" s="201" t="s">
        <v>764</v>
      </c>
      <c r="K185" s="202">
        <f>H185-F185</f>
        <v>-210</v>
      </c>
      <c r="L185" s="203">
        <f>K185/F185</f>
        <v>-0.48837209302325579</v>
      </c>
      <c r="M185" s="199" t="s">
        <v>599</v>
      </c>
      <c r="N185" s="196">
        <v>43252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114</v>
      </c>
      <c r="B186" s="217">
        <v>43220</v>
      </c>
      <c r="C186" s="217"/>
      <c r="D186" s="218" t="s">
        <v>387</v>
      </c>
      <c r="E186" s="219" t="s">
        <v>618</v>
      </c>
      <c r="F186" s="219">
        <v>153.5</v>
      </c>
      <c r="G186" s="219"/>
      <c r="H186" s="219">
        <v>196</v>
      </c>
      <c r="I186" s="221">
        <v>196</v>
      </c>
      <c r="J186" s="191" t="s">
        <v>765</v>
      </c>
      <c r="K186" s="192">
        <f>H186-F186</f>
        <v>42.5</v>
      </c>
      <c r="L186" s="193">
        <f>K186/F186</f>
        <v>0.27687296416938112</v>
      </c>
      <c r="M186" s="188" t="s">
        <v>587</v>
      </c>
      <c r="N186" s="194">
        <v>43605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115</v>
      </c>
      <c r="B187" s="196">
        <v>43306</v>
      </c>
      <c r="C187" s="196"/>
      <c r="D187" s="197" t="s">
        <v>735</v>
      </c>
      <c r="E187" s="198" t="s">
        <v>618</v>
      </c>
      <c r="F187" s="199">
        <v>27.5</v>
      </c>
      <c r="G187" s="199"/>
      <c r="H187" s="200">
        <v>13.1</v>
      </c>
      <c r="I187" s="200">
        <v>60</v>
      </c>
      <c r="J187" s="201" t="s">
        <v>766</v>
      </c>
      <c r="K187" s="202">
        <v>-14.4</v>
      </c>
      <c r="L187" s="203">
        <v>-0.52363636363636401</v>
      </c>
      <c r="M187" s="199" t="s">
        <v>599</v>
      </c>
      <c r="N187" s="196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5">
        <v>116</v>
      </c>
      <c r="B188" s="226">
        <v>43318</v>
      </c>
      <c r="C188" s="226"/>
      <c r="D188" s="204" t="s">
        <v>767</v>
      </c>
      <c r="E188" s="199" t="s">
        <v>618</v>
      </c>
      <c r="F188" s="199">
        <v>148.5</v>
      </c>
      <c r="G188" s="199"/>
      <c r="H188" s="199">
        <v>102</v>
      </c>
      <c r="I188" s="200">
        <v>182</v>
      </c>
      <c r="J188" s="201" t="s">
        <v>768</v>
      </c>
      <c r="K188" s="202">
        <f>H188-F188</f>
        <v>-46.5</v>
      </c>
      <c r="L188" s="203">
        <f>K188/F188</f>
        <v>-0.31313131313131315</v>
      </c>
      <c r="M188" s="199" t="s">
        <v>599</v>
      </c>
      <c r="N188" s="196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117</v>
      </c>
      <c r="B189" s="186">
        <v>43335</v>
      </c>
      <c r="C189" s="186"/>
      <c r="D189" s="187" t="s">
        <v>769</v>
      </c>
      <c r="E189" s="188" t="s">
        <v>618</v>
      </c>
      <c r="F189" s="219">
        <v>285</v>
      </c>
      <c r="G189" s="188"/>
      <c r="H189" s="188">
        <v>355</v>
      </c>
      <c r="I189" s="190">
        <v>364</v>
      </c>
      <c r="J189" s="191" t="s">
        <v>770</v>
      </c>
      <c r="K189" s="192">
        <v>70</v>
      </c>
      <c r="L189" s="193">
        <v>0.24561403508771901</v>
      </c>
      <c r="M189" s="188" t="s">
        <v>587</v>
      </c>
      <c r="N189" s="194">
        <v>43455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118</v>
      </c>
      <c r="B190" s="186">
        <v>43341</v>
      </c>
      <c r="C190" s="186"/>
      <c r="D190" s="187" t="s">
        <v>375</v>
      </c>
      <c r="E190" s="188" t="s">
        <v>618</v>
      </c>
      <c r="F190" s="219">
        <v>525</v>
      </c>
      <c r="G190" s="188"/>
      <c r="H190" s="188">
        <v>585</v>
      </c>
      <c r="I190" s="190">
        <v>635</v>
      </c>
      <c r="J190" s="191" t="s">
        <v>771</v>
      </c>
      <c r="K190" s="192">
        <f t="shared" ref="K190:K207" si="27">H190-F190</f>
        <v>60</v>
      </c>
      <c r="L190" s="193">
        <f t="shared" ref="L190:L207" si="28">K190/F190</f>
        <v>0.11428571428571428</v>
      </c>
      <c r="M190" s="188" t="s">
        <v>587</v>
      </c>
      <c r="N190" s="194">
        <v>43662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119</v>
      </c>
      <c r="B191" s="186">
        <v>43395</v>
      </c>
      <c r="C191" s="186"/>
      <c r="D191" s="187" t="s">
        <v>361</v>
      </c>
      <c r="E191" s="188" t="s">
        <v>618</v>
      </c>
      <c r="F191" s="219">
        <v>475</v>
      </c>
      <c r="G191" s="188"/>
      <c r="H191" s="188">
        <v>574</v>
      </c>
      <c r="I191" s="190">
        <v>570</v>
      </c>
      <c r="J191" s="191" t="s">
        <v>676</v>
      </c>
      <c r="K191" s="192">
        <f t="shared" si="27"/>
        <v>99</v>
      </c>
      <c r="L191" s="193">
        <f t="shared" si="28"/>
        <v>0.20842105263157895</v>
      </c>
      <c r="M191" s="188" t="s">
        <v>587</v>
      </c>
      <c r="N191" s="194">
        <v>43403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120</v>
      </c>
      <c r="B192" s="217">
        <v>43397</v>
      </c>
      <c r="C192" s="217"/>
      <c r="D192" s="218" t="s">
        <v>382</v>
      </c>
      <c r="E192" s="219" t="s">
        <v>618</v>
      </c>
      <c r="F192" s="219">
        <v>707.5</v>
      </c>
      <c r="G192" s="219"/>
      <c r="H192" s="219">
        <v>872</v>
      </c>
      <c r="I192" s="221">
        <v>872</v>
      </c>
      <c r="J192" s="222" t="s">
        <v>676</v>
      </c>
      <c r="K192" s="192">
        <f t="shared" si="27"/>
        <v>164.5</v>
      </c>
      <c r="L192" s="223">
        <f t="shared" si="28"/>
        <v>0.23250883392226149</v>
      </c>
      <c r="M192" s="219" t="s">
        <v>587</v>
      </c>
      <c r="N192" s="224">
        <v>43482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121</v>
      </c>
      <c r="B193" s="217">
        <v>43398</v>
      </c>
      <c r="C193" s="217"/>
      <c r="D193" s="218" t="s">
        <v>772</v>
      </c>
      <c r="E193" s="219" t="s">
        <v>618</v>
      </c>
      <c r="F193" s="219">
        <v>162</v>
      </c>
      <c r="G193" s="219"/>
      <c r="H193" s="219">
        <v>204</v>
      </c>
      <c r="I193" s="221">
        <v>209</v>
      </c>
      <c r="J193" s="222" t="s">
        <v>773</v>
      </c>
      <c r="K193" s="192">
        <f t="shared" si="27"/>
        <v>42</v>
      </c>
      <c r="L193" s="223">
        <f t="shared" si="28"/>
        <v>0.25925925925925924</v>
      </c>
      <c r="M193" s="219" t="s">
        <v>587</v>
      </c>
      <c r="N193" s="224">
        <v>43539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122</v>
      </c>
      <c r="B194" s="217">
        <v>43399</v>
      </c>
      <c r="C194" s="217"/>
      <c r="D194" s="218" t="s">
        <v>480</v>
      </c>
      <c r="E194" s="219" t="s">
        <v>618</v>
      </c>
      <c r="F194" s="219">
        <v>240</v>
      </c>
      <c r="G194" s="219"/>
      <c r="H194" s="219">
        <v>297</v>
      </c>
      <c r="I194" s="221">
        <v>297</v>
      </c>
      <c r="J194" s="222" t="s">
        <v>676</v>
      </c>
      <c r="K194" s="228">
        <f t="shared" si="27"/>
        <v>57</v>
      </c>
      <c r="L194" s="223">
        <f t="shared" si="28"/>
        <v>0.23749999999999999</v>
      </c>
      <c r="M194" s="219" t="s">
        <v>587</v>
      </c>
      <c r="N194" s="224">
        <v>43417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123</v>
      </c>
      <c r="B195" s="186">
        <v>43439</v>
      </c>
      <c r="C195" s="186"/>
      <c r="D195" s="187" t="s">
        <v>774</v>
      </c>
      <c r="E195" s="188" t="s">
        <v>618</v>
      </c>
      <c r="F195" s="188">
        <v>202.5</v>
      </c>
      <c r="G195" s="188"/>
      <c r="H195" s="188">
        <v>255</v>
      </c>
      <c r="I195" s="190">
        <v>252</v>
      </c>
      <c r="J195" s="191" t="s">
        <v>676</v>
      </c>
      <c r="K195" s="192">
        <f t="shared" si="27"/>
        <v>52.5</v>
      </c>
      <c r="L195" s="193">
        <f t="shared" si="28"/>
        <v>0.25925925925925924</v>
      </c>
      <c r="M195" s="188" t="s">
        <v>587</v>
      </c>
      <c r="N195" s="194">
        <v>43542</v>
      </c>
      <c r="O195" s="1"/>
      <c r="P195" s="1"/>
      <c r="Q195" s="1"/>
      <c r="R195" s="6" t="s">
        <v>775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124</v>
      </c>
      <c r="B196" s="217">
        <v>43465</v>
      </c>
      <c r="C196" s="186"/>
      <c r="D196" s="218" t="s">
        <v>414</v>
      </c>
      <c r="E196" s="219" t="s">
        <v>618</v>
      </c>
      <c r="F196" s="219">
        <v>710</v>
      </c>
      <c r="G196" s="219"/>
      <c r="H196" s="219">
        <v>866</v>
      </c>
      <c r="I196" s="221">
        <v>866</v>
      </c>
      <c r="J196" s="222" t="s">
        <v>676</v>
      </c>
      <c r="K196" s="192">
        <f t="shared" si="27"/>
        <v>156</v>
      </c>
      <c r="L196" s="193">
        <f t="shared" si="28"/>
        <v>0.21971830985915494</v>
      </c>
      <c r="M196" s="188" t="s">
        <v>587</v>
      </c>
      <c r="N196" s="194">
        <v>43553</v>
      </c>
      <c r="O196" s="1"/>
      <c r="P196" s="1"/>
      <c r="Q196" s="1"/>
      <c r="R196" s="6" t="s">
        <v>775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125</v>
      </c>
      <c r="B197" s="217">
        <v>43522</v>
      </c>
      <c r="C197" s="217"/>
      <c r="D197" s="218" t="s">
        <v>152</v>
      </c>
      <c r="E197" s="219" t="s">
        <v>618</v>
      </c>
      <c r="F197" s="219">
        <v>337.25</v>
      </c>
      <c r="G197" s="219"/>
      <c r="H197" s="219">
        <v>398.5</v>
      </c>
      <c r="I197" s="221">
        <v>411</v>
      </c>
      <c r="J197" s="191" t="s">
        <v>776</v>
      </c>
      <c r="K197" s="192">
        <f t="shared" si="27"/>
        <v>61.25</v>
      </c>
      <c r="L197" s="193">
        <f t="shared" si="28"/>
        <v>0.1816160118606375</v>
      </c>
      <c r="M197" s="188" t="s">
        <v>587</v>
      </c>
      <c r="N197" s="194">
        <v>43760</v>
      </c>
      <c r="O197" s="1"/>
      <c r="P197" s="1"/>
      <c r="Q197" s="1"/>
      <c r="R197" s="6" t="s">
        <v>775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9">
        <v>126</v>
      </c>
      <c r="B198" s="230">
        <v>43559</v>
      </c>
      <c r="C198" s="230"/>
      <c r="D198" s="231" t="s">
        <v>777</v>
      </c>
      <c r="E198" s="232" t="s">
        <v>618</v>
      </c>
      <c r="F198" s="232">
        <v>130</v>
      </c>
      <c r="G198" s="232"/>
      <c r="H198" s="232">
        <v>65</v>
      </c>
      <c r="I198" s="233">
        <v>158</v>
      </c>
      <c r="J198" s="201" t="s">
        <v>778</v>
      </c>
      <c r="K198" s="202">
        <f t="shared" si="27"/>
        <v>-65</v>
      </c>
      <c r="L198" s="203">
        <f t="shared" si="28"/>
        <v>-0.5</v>
      </c>
      <c r="M198" s="199" t="s">
        <v>599</v>
      </c>
      <c r="N198" s="196">
        <v>43726</v>
      </c>
      <c r="O198" s="1"/>
      <c r="P198" s="1"/>
      <c r="Q198" s="1"/>
      <c r="R198" s="6" t="s">
        <v>779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127</v>
      </c>
      <c r="B199" s="217">
        <v>43017</v>
      </c>
      <c r="C199" s="217"/>
      <c r="D199" s="218" t="s">
        <v>185</v>
      </c>
      <c r="E199" s="219" t="s">
        <v>618</v>
      </c>
      <c r="F199" s="219">
        <v>141.5</v>
      </c>
      <c r="G199" s="219"/>
      <c r="H199" s="219">
        <v>183.5</v>
      </c>
      <c r="I199" s="221">
        <v>210</v>
      </c>
      <c r="J199" s="191" t="s">
        <v>773</v>
      </c>
      <c r="K199" s="192">
        <f t="shared" si="27"/>
        <v>42</v>
      </c>
      <c r="L199" s="193">
        <f t="shared" si="28"/>
        <v>0.29681978798586572</v>
      </c>
      <c r="M199" s="188" t="s">
        <v>587</v>
      </c>
      <c r="N199" s="194">
        <v>43042</v>
      </c>
      <c r="O199" s="1"/>
      <c r="P199" s="1"/>
      <c r="Q199" s="1"/>
      <c r="R199" s="6" t="s">
        <v>779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9">
        <v>128</v>
      </c>
      <c r="B200" s="230">
        <v>43074</v>
      </c>
      <c r="C200" s="230"/>
      <c r="D200" s="231" t="s">
        <v>780</v>
      </c>
      <c r="E200" s="232" t="s">
        <v>618</v>
      </c>
      <c r="F200" s="227">
        <v>172</v>
      </c>
      <c r="G200" s="232"/>
      <c r="H200" s="232">
        <v>155.25</v>
      </c>
      <c r="I200" s="233">
        <v>230</v>
      </c>
      <c r="J200" s="201" t="s">
        <v>781</v>
      </c>
      <c r="K200" s="202">
        <f t="shared" si="27"/>
        <v>-16.75</v>
      </c>
      <c r="L200" s="203">
        <f t="shared" si="28"/>
        <v>-9.7383720930232565E-2</v>
      </c>
      <c r="M200" s="199" t="s">
        <v>599</v>
      </c>
      <c r="N200" s="196">
        <v>43787</v>
      </c>
      <c r="O200" s="1"/>
      <c r="P200" s="1"/>
      <c r="Q200" s="1"/>
      <c r="R200" s="6" t="s">
        <v>779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129</v>
      </c>
      <c r="B201" s="217">
        <v>43398</v>
      </c>
      <c r="C201" s="217"/>
      <c r="D201" s="218" t="s">
        <v>107</v>
      </c>
      <c r="E201" s="219" t="s">
        <v>618</v>
      </c>
      <c r="F201" s="219">
        <v>698.5</v>
      </c>
      <c r="G201" s="219"/>
      <c r="H201" s="219">
        <v>890</v>
      </c>
      <c r="I201" s="221">
        <v>890</v>
      </c>
      <c r="J201" s="191" t="s">
        <v>849</v>
      </c>
      <c r="K201" s="192">
        <f t="shared" si="27"/>
        <v>191.5</v>
      </c>
      <c r="L201" s="193">
        <f t="shared" si="28"/>
        <v>0.27415891195418757</v>
      </c>
      <c r="M201" s="188" t="s">
        <v>587</v>
      </c>
      <c r="N201" s="194">
        <v>44328</v>
      </c>
      <c r="O201" s="1"/>
      <c r="P201" s="1"/>
      <c r="Q201" s="1"/>
      <c r="R201" s="6" t="s">
        <v>775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130</v>
      </c>
      <c r="B202" s="217">
        <v>42877</v>
      </c>
      <c r="C202" s="217"/>
      <c r="D202" s="218" t="s">
        <v>374</v>
      </c>
      <c r="E202" s="219" t="s">
        <v>618</v>
      </c>
      <c r="F202" s="219">
        <v>127.6</v>
      </c>
      <c r="G202" s="219"/>
      <c r="H202" s="219">
        <v>138</v>
      </c>
      <c r="I202" s="221">
        <v>190</v>
      </c>
      <c r="J202" s="191" t="s">
        <v>782</v>
      </c>
      <c r="K202" s="192">
        <f t="shared" si="27"/>
        <v>10.400000000000006</v>
      </c>
      <c r="L202" s="193">
        <f t="shared" si="28"/>
        <v>8.1504702194357417E-2</v>
      </c>
      <c r="M202" s="188" t="s">
        <v>587</v>
      </c>
      <c r="N202" s="194">
        <v>43774</v>
      </c>
      <c r="O202" s="1"/>
      <c r="P202" s="1"/>
      <c r="Q202" s="1"/>
      <c r="R202" s="6" t="s">
        <v>779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131</v>
      </c>
      <c r="B203" s="217">
        <v>43158</v>
      </c>
      <c r="C203" s="217"/>
      <c r="D203" s="218" t="s">
        <v>783</v>
      </c>
      <c r="E203" s="219" t="s">
        <v>618</v>
      </c>
      <c r="F203" s="219">
        <v>317</v>
      </c>
      <c r="G203" s="219"/>
      <c r="H203" s="219">
        <v>382.5</v>
      </c>
      <c r="I203" s="221">
        <v>398</v>
      </c>
      <c r="J203" s="191" t="s">
        <v>784</v>
      </c>
      <c r="K203" s="192">
        <f t="shared" si="27"/>
        <v>65.5</v>
      </c>
      <c r="L203" s="193">
        <f t="shared" si="28"/>
        <v>0.20662460567823343</v>
      </c>
      <c r="M203" s="188" t="s">
        <v>587</v>
      </c>
      <c r="N203" s="194">
        <v>44238</v>
      </c>
      <c r="O203" s="1"/>
      <c r="P203" s="1"/>
      <c r="Q203" s="1"/>
      <c r="R203" s="6" t="s">
        <v>779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132</v>
      </c>
      <c r="B204" s="230">
        <v>43164</v>
      </c>
      <c r="C204" s="230"/>
      <c r="D204" s="231" t="s">
        <v>144</v>
      </c>
      <c r="E204" s="232" t="s">
        <v>618</v>
      </c>
      <c r="F204" s="227">
        <f>510-14.4</f>
        <v>495.6</v>
      </c>
      <c r="G204" s="232"/>
      <c r="H204" s="232">
        <v>350</v>
      </c>
      <c r="I204" s="233">
        <v>672</v>
      </c>
      <c r="J204" s="201" t="s">
        <v>785</v>
      </c>
      <c r="K204" s="202">
        <f t="shared" si="27"/>
        <v>-145.60000000000002</v>
      </c>
      <c r="L204" s="203">
        <f t="shared" si="28"/>
        <v>-0.29378531073446329</v>
      </c>
      <c r="M204" s="199" t="s">
        <v>599</v>
      </c>
      <c r="N204" s="196">
        <v>43887</v>
      </c>
      <c r="O204" s="1"/>
      <c r="P204" s="1"/>
      <c r="Q204" s="1"/>
      <c r="R204" s="6" t="s">
        <v>775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9">
        <v>133</v>
      </c>
      <c r="B205" s="230">
        <v>43237</v>
      </c>
      <c r="C205" s="230"/>
      <c r="D205" s="231" t="s">
        <v>472</v>
      </c>
      <c r="E205" s="232" t="s">
        <v>618</v>
      </c>
      <c r="F205" s="227">
        <v>230.3</v>
      </c>
      <c r="G205" s="232"/>
      <c r="H205" s="232">
        <v>102.5</v>
      </c>
      <c r="I205" s="233">
        <v>348</v>
      </c>
      <c r="J205" s="201" t="s">
        <v>786</v>
      </c>
      <c r="K205" s="202">
        <f t="shared" si="27"/>
        <v>-127.80000000000001</v>
      </c>
      <c r="L205" s="203">
        <f t="shared" si="28"/>
        <v>-0.55492835432045162</v>
      </c>
      <c r="M205" s="199" t="s">
        <v>599</v>
      </c>
      <c r="N205" s="196">
        <v>43896</v>
      </c>
      <c r="O205" s="1"/>
      <c r="P205" s="1"/>
      <c r="Q205" s="1"/>
      <c r="R205" s="6" t="s">
        <v>775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134</v>
      </c>
      <c r="B206" s="217">
        <v>43258</v>
      </c>
      <c r="C206" s="217"/>
      <c r="D206" s="218" t="s">
        <v>437</v>
      </c>
      <c r="E206" s="219" t="s">
        <v>618</v>
      </c>
      <c r="F206" s="219">
        <f>342.5-5.1</f>
        <v>337.4</v>
      </c>
      <c r="G206" s="219"/>
      <c r="H206" s="219">
        <v>412.5</v>
      </c>
      <c r="I206" s="221">
        <v>439</v>
      </c>
      <c r="J206" s="191" t="s">
        <v>787</v>
      </c>
      <c r="K206" s="192">
        <f t="shared" si="27"/>
        <v>75.100000000000023</v>
      </c>
      <c r="L206" s="193">
        <f t="shared" si="28"/>
        <v>0.22258446947243635</v>
      </c>
      <c r="M206" s="188" t="s">
        <v>587</v>
      </c>
      <c r="N206" s="194">
        <v>44230</v>
      </c>
      <c r="O206" s="1"/>
      <c r="P206" s="1"/>
      <c r="Q206" s="1"/>
      <c r="R206" s="6" t="s">
        <v>779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0">
        <v>135</v>
      </c>
      <c r="B207" s="209">
        <v>43285</v>
      </c>
      <c r="C207" s="209"/>
      <c r="D207" s="210" t="s">
        <v>55</v>
      </c>
      <c r="E207" s="211" t="s">
        <v>618</v>
      </c>
      <c r="F207" s="211">
        <f>127.5-5.53</f>
        <v>121.97</v>
      </c>
      <c r="G207" s="212"/>
      <c r="H207" s="212">
        <v>122.5</v>
      </c>
      <c r="I207" s="212">
        <v>170</v>
      </c>
      <c r="J207" s="213" t="s">
        <v>816</v>
      </c>
      <c r="K207" s="214">
        <f t="shared" si="27"/>
        <v>0.53000000000000114</v>
      </c>
      <c r="L207" s="215">
        <f t="shared" si="28"/>
        <v>4.3453308190538747E-3</v>
      </c>
      <c r="M207" s="211" t="s">
        <v>709</v>
      </c>
      <c r="N207" s="209">
        <v>44431</v>
      </c>
      <c r="O207" s="1"/>
      <c r="P207" s="1"/>
      <c r="Q207" s="1"/>
      <c r="R207" s="6" t="s">
        <v>775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136</v>
      </c>
      <c r="B208" s="230">
        <v>43294</v>
      </c>
      <c r="C208" s="230"/>
      <c r="D208" s="231" t="s">
        <v>363</v>
      </c>
      <c r="E208" s="232" t="s">
        <v>618</v>
      </c>
      <c r="F208" s="227">
        <v>46.5</v>
      </c>
      <c r="G208" s="232"/>
      <c r="H208" s="232">
        <v>17</v>
      </c>
      <c r="I208" s="233">
        <v>59</v>
      </c>
      <c r="J208" s="201" t="s">
        <v>788</v>
      </c>
      <c r="K208" s="202">
        <f t="shared" ref="K208:K216" si="29">H208-F208</f>
        <v>-29.5</v>
      </c>
      <c r="L208" s="203">
        <f t="shared" ref="L208:L216" si="30">K208/F208</f>
        <v>-0.63440860215053763</v>
      </c>
      <c r="M208" s="199" t="s">
        <v>599</v>
      </c>
      <c r="N208" s="196">
        <v>43887</v>
      </c>
      <c r="O208" s="1"/>
      <c r="P208" s="1"/>
      <c r="Q208" s="1"/>
      <c r="R208" s="6" t="s">
        <v>775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137</v>
      </c>
      <c r="B209" s="217">
        <v>43396</v>
      </c>
      <c r="C209" s="217"/>
      <c r="D209" s="218" t="s">
        <v>416</v>
      </c>
      <c r="E209" s="219" t="s">
        <v>618</v>
      </c>
      <c r="F209" s="219">
        <v>156.5</v>
      </c>
      <c r="G209" s="219"/>
      <c r="H209" s="219">
        <v>207.5</v>
      </c>
      <c r="I209" s="221">
        <v>191</v>
      </c>
      <c r="J209" s="191" t="s">
        <v>676</v>
      </c>
      <c r="K209" s="192">
        <f t="shared" si="29"/>
        <v>51</v>
      </c>
      <c r="L209" s="193">
        <f t="shared" si="30"/>
        <v>0.32587859424920129</v>
      </c>
      <c r="M209" s="188" t="s">
        <v>587</v>
      </c>
      <c r="N209" s="194">
        <v>44369</v>
      </c>
      <c r="O209" s="1"/>
      <c r="P209" s="1"/>
      <c r="Q209" s="1"/>
      <c r="R209" s="6" t="s">
        <v>775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138</v>
      </c>
      <c r="B210" s="217">
        <v>43439</v>
      </c>
      <c r="C210" s="217"/>
      <c r="D210" s="218" t="s">
        <v>325</v>
      </c>
      <c r="E210" s="219" t="s">
        <v>618</v>
      </c>
      <c r="F210" s="219">
        <v>259.5</v>
      </c>
      <c r="G210" s="219"/>
      <c r="H210" s="219">
        <v>320</v>
      </c>
      <c r="I210" s="221">
        <v>320</v>
      </c>
      <c r="J210" s="191" t="s">
        <v>676</v>
      </c>
      <c r="K210" s="192">
        <f t="shared" si="29"/>
        <v>60.5</v>
      </c>
      <c r="L210" s="193">
        <f t="shared" si="30"/>
        <v>0.23314065510597304</v>
      </c>
      <c r="M210" s="188" t="s">
        <v>587</v>
      </c>
      <c r="N210" s="194">
        <v>44323</v>
      </c>
      <c r="O210" s="1"/>
      <c r="P210" s="1"/>
      <c r="Q210" s="1"/>
      <c r="R210" s="6" t="s">
        <v>775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139</v>
      </c>
      <c r="B211" s="230">
        <v>43439</v>
      </c>
      <c r="C211" s="230"/>
      <c r="D211" s="231" t="s">
        <v>789</v>
      </c>
      <c r="E211" s="232" t="s">
        <v>618</v>
      </c>
      <c r="F211" s="232">
        <v>715</v>
      </c>
      <c r="G211" s="232"/>
      <c r="H211" s="232">
        <v>445</v>
      </c>
      <c r="I211" s="233">
        <v>840</v>
      </c>
      <c r="J211" s="201" t="s">
        <v>790</v>
      </c>
      <c r="K211" s="202">
        <f t="shared" si="29"/>
        <v>-270</v>
      </c>
      <c r="L211" s="203">
        <f t="shared" si="30"/>
        <v>-0.3776223776223776</v>
      </c>
      <c r="M211" s="199" t="s">
        <v>599</v>
      </c>
      <c r="N211" s="196">
        <v>43800</v>
      </c>
      <c r="O211" s="1"/>
      <c r="P211" s="1"/>
      <c r="Q211" s="1"/>
      <c r="R211" s="6" t="s">
        <v>775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140</v>
      </c>
      <c r="B212" s="217">
        <v>43469</v>
      </c>
      <c r="C212" s="217"/>
      <c r="D212" s="218" t="s">
        <v>157</v>
      </c>
      <c r="E212" s="219" t="s">
        <v>618</v>
      </c>
      <c r="F212" s="219">
        <v>875</v>
      </c>
      <c r="G212" s="219"/>
      <c r="H212" s="219">
        <v>1165</v>
      </c>
      <c r="I212" s="221">
        <v>1185</v>
      </c>
      <c r="J212" s="191" t="s">
        <v>791</v>
      </c>
      <c r="K212" s="192">
        <f t="shared" si="29"/>
        <v>290</v>
      </c>
      <c r="L212" s="193">
        <f t="shared" si="30"/>
        <v>0.33142857142857141</v>
      </c>
      <c r="M212" s="188" t="s">
        <v>587</v>
      </c>
      <c r="N212" s="194">
        <v>43847</v>
      </c>
      <c r="O212" s="1"/>
      <c r="P212" s="1"/>
      <c r="Q212" s="1"/>
      <c r="R212" s="6" t="s">
        <v>775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141</v>
      </c>
      <c r="B213" s="217">
        <v>43559</v>
      </c>
      <c r="C213" s="217"/>
      <c r="D213" s="218" t="s">
        <v>341</v>
      </c>
      <c r="E213" s="219" t="s">
        <v>618</v>
      </c>
      <c r="F213" s="219">
        <f>387-14.63</f>
        <v>372.37</v>
      </c>
      <c r="G213" s="219"/>
      <c r="H213" s="219">
        <v>490</v>
      </c>
      <c r="I213" s="221">
        <v>490</v>
      </c>
      <c r="J213" s="191" t="s">
        <v>676</v>
      </c>
      <c r="K213" s="192">
        <f t="shared" si="29"/>
        <v>117.63</v>
      </c>
      <c r="L213" s="193">
        <f t="shared" si="30"/>
        <v>0.31589548030185027</v>
      </c>
      <c r="M213" s="188" t="s">
        <v>587</v>
      </c>
      <c r="N213" s="194">
        <v>43850</v>
      </c>
      <c r="O213" s="1"/>
      <c r="P213" s="1"/>
      <c r="Q213" s="1"/>
      <c r="R213" s="6" t="s">
        <v>775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142</v>
      </c>
      <c r="B214" s="230">
        <v>43578</v>
      </c>
      <c r="C214" s="230"/>
      <c r="D214" s="231" t="s">
        <v>792</v>
      </c>
      <c r="E214" s="232" t="s">
        <v>589</v>
      </c>
      <c r="F214" s="232">
        <v>220</v>
      </c>
      <c r="G214" s="232"/>
      <c r="H214" s="232">
        <v>127.5</v>
      </c>
      <c r="I214" s="233">
        <v>284</v>
      </c>
      <c r="J214" s="201" t="s">
        <v>793</v>
      </c>
      <c r="K214" s="202">
        <f t="shared" si="29"/>
        <v>-92.5</v>
      </c>
      <c r="L214" s="203">
        <f t="shared" si="30"/>
        <v>-0.42045454545454547</v>
      </c>
      <c r="M214" s="199" t="s">
        <v>599</v>
      </c>
      <c r="N214" s="196">
        <v>43896</v>
      </c>
      <c r="O214" s="1"/>
      <c r="P214" s="1"/>
      <c r="Q214" s="1"/>
      <c r="R214" s="6" t="s">
        <v>775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143</v>
      </c>
      <c r="B215" s="217">
        <v>43622</v>
      </c>
      <c r="C215" s="217"/>
      <c r="D215" s="218" t="s">
        <v>481</v>
      </c>
      <c r="E215" s="219" t="s">
        <v>589</v>
      </c>
      <c r="F215" s="219">
        <v>332.8</v>
      </c>
      <c r="G215" s="219"/>
      <c r="H215" s="219">
        <v>405</v>
      </c>
      <c r="I215" s="221">
        <v>419</v>
      </c>
      <c r="J215" s="191" t="s">
        <v>794</v>
      </c>
      <c r="K215" s="192">
        <f t="shared" si="29"/>
        <v>72.199999999999989</v>
      </c>
      <c r="L215" s="193">
        <f t="shared" si="30"/>
        <v>0.21694711538461534</v>
      </c>
      <c r="M215" s="188" t="s">
        <v>587</v>
      </c>
      <c r="N215" s="194">
        <v>43860</v>
      </c>
      <c r="O215" s="1"/>
      <c r="P215" s="1"/>
      <c r="Q215" s="1"/>
      <c r="R215" s="6" t="s">
        <v>779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0">
        <v>144</v>
      </c>
      <c r="B216" s="209">
        <v>43641</v>
      </c>
      <c r="C216" s="209"/>
      <c r="D216" s="210" t="s">
        <v>150</v>
      </c>
      <c r="E216" s="211" t="s">
        <v>618</v>
      </c>
      <c r="F216" s="211">
        <v>386</v>
      </c>
      <c r="G216" s="212"/>
      <c r="H216" s="212">
        <v>395</v>
      </c>
      <c r="I216" s="212">
        <v>452</v>
      </c>
      <c r="J216" s="213" t="s">
        <v>795</v>
      </c>
      <c r="K216" s="214">
        <f t="shared" si="29"/>
        <v>9</v>
      </c>
      <c r="L216" s="215">
        <f t="shared" si="30"/>
        <v>2.3316062176165803E-2</v>
      </c>
      <c r="M216" s="211" t="s">
        <v>709</v>
      </c>
      <c r="N216" s="209">
        <v>43868</v>
      </c>
      <c r="O216" s="1"/>
      <c r="P216" s="1"/>
      <c r="Q216" s="1"/>
      <c r="R216" s="6" t="s">
        <v>779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0">
        <v>145</v>
      </c>
      <c r="B217" s="209">
        <v>43707</v>
      </c>
      <c r="C217" s="209"/>
      <c r="D217" s="210" t="s">
        <v>130</v>
      </c>
      <c r="E217" s="211" t="s">
        <v>618</v>
      </c>
      <c r="F217" s="211">
        <v>137.5</v>
      </c>
      <c r="G217" s="212"/>
      <c r="H217" s="212">
        <v>138.5</v>
      </c>
      <c r="I217" s="212">
        <v>190</v>
      </c>
      <c r="J217" s="213" t="s">
        <v>815</v>
      </c>
      <c r="K217" s="214">
        <f>H217-F217</f>
        <v>1</v>
      </c>
      <c r="L217" s="215">
        <f>K217/F217</f>
        <v>7.2727272727272727E-3</v>
      </c>
      <c r="M217" s="211" t="s">
        <v>709</v>
      </c>
      <c r="N217" s="209">
        <v>44432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146</v>
      </c>
      <c r="B218" s="217">
        <v>43731</v>
      </c>
      <c r="C218" s="217"/>
      <c r="D218" s="218" t="s">
        <v>428</v>
      </c>
      <c r="E218" s="219" t="s">
        <v>618</v>
      </c>
      <c r="F218" s="219">
        <v>235</v>
      </c>
      <c r="G218" s="219"/>
      <c r="H218" s="219">
        <v>295</v>
      </c>
      <c r="I218" s="221">
        <v>296</v>
      </c>
      <c r="J218" s="191" t="s">
        <v>796</v>
      </c>
      <c r="K218" s="192">
        <f t="shared" ref="K218:K224" si="31">H218-F218</f>
        <v>60</v>
      </c>
      <c r="L218" s="193">
        <f t="shared" ref="L218:L224" si="32">K218/F218</f>
        <v>0.25531914893617019</v>
      </c>
      <c r="M218" s="188" t="s">
        <v>587</v>
      </c>
      <c r="N218" s="194">
        <v>43844</v>
      </c>
      <c r="O218" s="1"/>
      <c r="P218" s="1"/>
      <c r="Q218" s="1"/>
      <c r="R218" s="6" t="s">
        <v>779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147</v>
      </c>
      <c r="B219" s="217">
        <v>43752</v>
      </c>
      <c r="C219" s="217"/>
      <c r="D219" s="218" t="s">
        <v>797</v>
      </c>
      <c r="E219" s="219" t="s">
        <v>618</v>
      </c>
      <c r="F219" s="219">
        <v>277.5</v>
      </c>
      <c r="G219" s="219"/>
      <c r="H219" s="219">
        <v>333</v>
      </c>
      <c r="I219" s="221">
        <v>333</v>
      </c>
      <c r="J219" s="191" t="s">
        <v>798</v>
      </c>
      <c r="K219" s="192">
        <f t="shared" si="31"/>
        <v>55.5</v>
      </c>
      <c r="L219" s="193">
        <f t="shared" si="32"/>
        <v>0.2</v>
      </c>
      <c r="M219" s="188" t="s">
        <v>587</v>
      </c>
      <c r="N219" s="194">
        <v>43846</v>
      </c>
      <c r="O219" s="1"/>
      <c r="P219" s="1"/>
      <c r="Q219" s="1"/>
      <c r="R219" s="6" t="s">
        <v>775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148</v>
      </c>
      <c r="B220" s="217">
        <v>43752</v>
      </c>
      <c r="C220" s="217"/>
      <c r="D220" s="218" t="s">
        <v>799</v>
      </c>
      <c r="E220" s="219" t="s">
        <v>618</v>
      </c>
      <c r="F220" s="219">
        <v>930</v>
      </c>
      <c r="G220" s="219"/>
      <c r="H220" s="219">
        <v>1165</v>
      </c>
      <c r="I220" s="221">
        <v>1200</v>
      </c>
      <c r="J220" s="191" t="s">
        <v>800</v>
      </c>
      <c r="K220" s="192">
        <f t="shared" si="31"/>
        <v>235</v>
      </c>
      <c r="L220" s="193">
        <f t="shared" si="32"/>
        <v>0.25268817204301075</v>
      </c>
      <c r="M220" s="188" t="s">
        <v>587</v>
      </c>
      <c r="N220" s="194">
        <v>43847</v>
      </c>
      <c r="O220" s="1"/>
      <c r="P220" s="1"/>
      <c r="Q220" s="1"/>
      <c r="R220" s="6" t="s">
        <v>779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149</v>
      </c>
      <c r="B221" s="217">
        <v>43753</v>
      </c>
      <c r="C221" s="217"/>
      <c r="D221" s="218" t="s">
        <v>801</v>
      </c>
      <c r="E221" s="219" t="s">
        <v>618</v>
      </c>
      <c r="F221" s="189">
        <v>111</v>
      </c>
      <c r="G221" s="219"/>
      <c r="H221" s="219">
        <v>141</v>
      </c>
      <c r="I221" s="221">
        <v>141</v>
      </c>
      <c r="J221" s="191" t="s">
        <v>602</v>
      </c>
      <c r="K221" s="192">
        <f t="shared" si="31"/>
        <v>30</v>
      </c>
      <c r="L221" s="193">
        <f t="shared" si="32"/>
        <v>0.27027027027027029</v>
      </c>
      <c r="M221" s="188" t="s">
        <v>587</v>
      </c>
      <c r="N221" s="194">
        <v>44328</v>
      </c>
      <c r="O221" s="1"/>
      <c r="P221" s="1"/>
      <c r="Q221" s="1"/>
      <c r="R221" s="6" t="s">
        <v>779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150</v>
      </c>
      <c r="B222" s="217">
        <v>43753</v>
      </c>
      <c r="C222" s="217"/>
      <c r="D222" s="218" t="s">
        <v>802</v>
      </c>
      <c r="E222" s="219" t="s">
        <v>618</v>
      </c>
      <c r="F222" s="189">
        <v>296</v>
      </c>
      <c r="G222" s="219"/>
      <c r="H222" s="219">
        <v>370</v>
      </c>
      <c r="I222" s="221">
        <v>370</v>
      </c>
      <c r="J222" s="191" t="s">
        <v>676</v>
      </c>
      <c r="K222" s="192">
        <f t="shared" si="31"/>
        <v>74</v>
      </c>
      <c r="L222" s="193">
        <f t="shared" si="32"/>
        <v>0.25</v>
      </c>
      <c r="M222" s="188" t="s">
        <v>587</v>
      </c>
      <c r="N222" s="194">
        <v>43853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151</v>
      </c>
      <c r="B223" s="217">
        <v>43754</v>
      </c>
      <c r="C223" s="217"/>
      <c r="D223" s="218" t="s">
        <v>803</v>
      </c>
      <c r="E223" s="219" t="s">
        <v>618</v>
      </c>
      <c r="F223" s="189">
        <v>300</v>
      </c>
      <c r="G223" s="219"/>
      <c r="H223" s="219">
        <v>382.5</v>
      </c>
      <c r="I223" s="221">
        <v>344</v>
      </c>
      <c r="J223" s="191" t="s">
        <v>853</v>
      </c>
      <c r="K223" s="192">
        <f t="shared" si="31"/>
        <v>82.5</v>
      </c>
      <c r="L223" s="193">
        <f t="shared" si="32"/>
        <v>0.27500000000000002</v>
      </c>
      <c r="M223" s="188" t="s">
        <v>587</v>
      </c>
      <c r="N223" s="194">
        <v>44238</v>
      </c>
      <c r="O223" s="1"/>
      <c r="P223" s="1"/>
      <c r="Q223" s="1"/>
      <c r="R223" s="6" t="s">
        <v>779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152</v>
      </c>
      <c r="B224" s="217">
        <v>43832</v>
      </c>
      <c r="C224" s="217"/>
      <c r="D224" s="218" t="s">
        <v>804</v>
      </c>
      <c r="E224" s="219" t="s">
        <v>618</v>
      </c>
      <c r="F224" s="189">
        <v>495</v>
      </c>
      <c r="G224" s="219"/>
      <c r="H224" s="219">
        <v>595</v>
      </c>
      <c r="I224" s="221">
        <v>590</v>
      </c>
      <c r="J224" s="191" t="s">
        <v>852</v>
      </c>
      <c r="K224" s="192">
        <f t="shared" si="31"/>
        <v>100</v>
      </c>
      <c r="L224" s="193">
        <f t="shared" si="32"/>
        <v>0.20202020202020202</v>
      </c>
      <c r="M224" s="188" t="s">
        <v>587</v>
      </c>
      <c r="N224" s="194">
        <v>44589</v>
      </c>
      <c r="O224" s="1"/>
      <c r="P224" s="1"/>
      <c r="Q224" s="1"/>
      <c r="R224" s="6" t="s">
        <v>779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153</v>
      </c>
      <c r="B225" s="217">
        <v>43966</v>
      </c>
      <c r="C225" s="217"/>
      <c r="D225" s="218" t="s">
        <v>71</v>
      </c>
      <c r="E225" s="219" t="s">
        <v>618</v>
      </c>
      <c r="F225" s="189">
        <v>67.5</v>
      </c>
      <c r="G225" s="219"/>
      <c r="H225" s="219">
        <v>86</v>
      </c>
      <c r="I225" s="221">
        <v>86</v>
      </c>
      <c r="J225" s="191" t="s">
        <v>805</v>
      </c>
      <c r="K225" s="192">
        <f t="shared" ref="K225:K232" si="33">H225-F225</f>
        <v>18.5</v>
      </c>
      <c r="L225" s="193">
        <f t="shared" ref="L225:L232" si="34">K225/F225</f>
        <v>0.27407407407407408</v>
      </c>
      <c r="M225" s="188" t="s">
        <v>587</v>
      </c>
      <c r="N225" s="194">
        <v>44008</v>
      </c>
      <c r="O225" s="1"/>
      <c r="P225" s="1"/>
      <c r="Q225" s="1"/>
      <c r="R225" s="6" t="s">
        <v>779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154</v>
      </c>
      <c r="B226" s="217">
        <v>44035</v>
      </c>
      <c r="C226" s="217"/>
      <c r="D226" s="218" t="s">
        <v>480</v>
      </c>
      <c r="E226" s="219" t="s">
        <v>618</v>
      </c>
      <c r="F226" s="189">
        <v>231</v>
      </c>
      <c r="G226" s="219"/>
      <c r="H226" s="219">
        <v>281</v>
      </c>
      <c r="I226" s="221">
        <v>281</v>
      </c>
      <c r="J226" s="191" t="s">
        <v>676</v>
      </c>
      <c r="K226" s="192">
        <f t="shared" si="33"/>
        <v>50</v>
      </c>
      <c r="L226" s="193">
        <f t="shared" si="34"/>
        <v>0.21645021645021645</v>
      </c>
      <c r="M226" s="188" t="s">
        <v>587</v>
      </c>
      <c r="N226" s="194">
        <v>44358</v>
      </c>
      <c r="O226" s="1"/>
      <c r="P226" s="1"/>
      <c r="Q226" s="1"/>
      <c r="R226" s="6" t="s">
        <v>779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155</v>
      </c>
      <c r="B227" s="217">
        <v>44092</v>
      </c>
      <c r="C227" s="217"/>
      <c r="D227" s="218" t="s">
        <v>405</v>
      </c>
      <c r="E227" s="219" t="s">
        <v>618</v>
      </c>
      <c r="F227" s="219">
        <v>206</v>
      </c>
      <c r="G227" s="219"/>
      <c r="H227" s="219">
        <v>248</v>
      </c>
      <c r="I227" s="221">
        <v>248</v>
      </c>
      <c r="J227" s="191" t="s">
        <v>676</v>
      </c>
      <c r="K227" s="192">
        <f t="shared" si="33"/>
        <v>42</v>
      </c>
      <c r="L227" s="193">
        <f t="shared" si="34"/>
        <v>0.20388349514563106</v>
      </c>
      <c r="M227" s="188" t="s">
        <v>587</v>
      </c>
      <c r="N227" s="194">
        <v>44214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156</v>
      </c>
      <c r="B228" s="217">
        <v>44140</v>
      </c>
      <c r="C228" s="217"/>
      <c r="D228" s="218" t="s">
        <v>405</v>
      </c>
      <c r="E228" s="219" t="s">
        <v>618</v>
      </c>
      <c r="F228" s="219">
        <v>182.5</v>
      </c>
      <c r="G228" s="219"/>
      <c r="H228" s="219">
        <v>248</v>
      </c>
      <c r="I228" s="221">
        <v>248</v>
      </c>
      <c r="J228" s="191" t="s">
        <v>676</v>
      </c>
      <c r="K228" s="192">
        <f t="shared" si="33"/>
        <v>65.5</v>
      </c>
      <c r="L228" s="193">
        <f t="shared" si="34"/>
        <v>0.35890410958904112</v>
      </c>
      <c r="M228" s="188" t="s">
        <v>587</v>
      </c>
      <c r="N228" s="194">
        <v>44214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157</v>
      </c>
      <c r="B229" s="217">
        <v>44140</v>
      </c>
      <c r="C229" s="217"/>
      <c r="D229" s="218" t="s">
        <v>325</v>
      </c>
      <c r="E229" s="219" t="s">
        <v>618</v>
      </c>
      <c r="F229" s="219">
        <v>247.5</v>
      </c>
      <c r="G229" s="219"/>
      <c r="H229" s="219">
        <v>320</v>
      </c>
      <c r="I229" s="221">
        <v>320</v>
      </c>
      <c r="J229" s="191" t="s">
        <v>676</v>
      </c>
      <c r="K229" s="192">
        <f t="shared" si="33"/>
        <v>72.5</v>
      </c>
      <c r="L229" s="193">
        <f t="shared" si="34"/>
        <v>0.29292929292929293</v>
      </c>
      <c r="M229" s="188" t="s">
        <v>587</v>
      </c>
      <c r="N229" s="194">
        <v>44323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158</v>
      </c>
      <c r="B230" s="217">
        <v>44140</v>
      </c>
      <c r="C230" s="217"/>
      <c r="D230" s="218" t="s">
        <v>271</v>
      </c>
      <c r="E230" s="219" t="s">
        <v>618</v>
      </c>
      <c r="F230" s="189">
        <v>925</v>
      </c>
      <c r="G230" s="219"/>
      <c r="H230" s="219">
        <v>1095</v>
      </c>
      <c r="I230" s="221">
        <v>1093</v>
      </c>
      <c r="J230" s="191" t="s">
        <v>806</v>
      </c>
      <c r="K230" s="192">
        <f t="shared" si="33"/>
        <v>170</v>
      </c>
      <c r="L230" s="193">
        <f t="shared" si="34"/>
        <v>0.18378378378378379</v>
      </c>
      <c r="M230" s="188" t="s">
        <v>587</v>
      </c>
      <c r="N230" s="194">
        <v>44201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159</v>
      </c>
      <c r="B231" s="217">
        <v>44140</v>
      </c>
      <c r="C231" s="217"/>
      <c r="D231" s="218" t="s">
        <v>341</v>
      </c>
      <c r="E231" s="219" t="s">
        <v>618</v>
      </c>
      <c r="F231" s="189">
        <v>332.5</v>
      </c>
      <c r="G231" s="219"/>
      <c r="H231" s="219">
        <v>393</v>
      </c>
      <c r="I231" s="221">
        <v>406</v>
      </c>
      <c r="J231" s="191" t="s">
        <v>807</v>
      </c>
      <c r="K231" s="192">
        <f t="shared" si="33"/>
        <v>60.5</v>
      </c>
      <c r="L231" s="193">
        <f t="shared" si="34"/>
        <v>0.18195488721804512</v>
      </c>
      <c r="M231" s="188" t="s">
        <v>587</v>
      </c>
      <c r="N231" s="194">
        <v>44256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160</v>
      </c>
      <c r="B232" s="217">
        <v>44141</v>
      </c>
      <c r="C232" s="217"/>
      <c r="D232" s="218" t="s">
        <v>480</v>
      </c>
      <c r="E232" s="219" t="s">
        <v>618</v>
      </c>
      <c r="F232" s="189">
        <v>231</v>
      </c>
      <c r="G232" s="219"/>
      <c r="H232" s="219">
        <v>281</v>
      </c>
      <c r="I232" s="221">
        <v>281</v>
      </c>
      <c r="J232" s="191" t="s">
        <v>676</v>
      </c>
      <c r="K232" s="192">
        <f t="shared" si="33"/>
        <v>50</v>
      </c>
      <c r="L232" s="193">
        <f t="shared" si="34"/>
        <v>0.21645021645021645</v>
      </c>
      <c r="M232" s="188" t="s">
        <v>587</v>
      </c>
      <c r="N232" s="194">
        <v>44358</v>
      </c>
      <c r="O232" s="1"/>
      <c r="P232" s="1"/>
      <c r="Q232" s="1"/>
      <c r="R232" s="6" t="s">
        <v>779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2">
        <v>161</v>
      </c>
      <c r="B233" s="235">
        <v>44187</v>
      </c>
      <c r="C233" s="235"/>
      <c r="D233" s="236" t="s">
        <v>453</v>
      </c>
      <c r="E233" s="53" t="s">
        <v>618</v>
      </c>
      <c r="F233" s="237" t="s">
        <v>808</v>
      </c>
      <c r="G233" s="53"/>
      <c r="H233" s="53"/>
      <c r="I233" s="238">
        <v>239</v>
      </c>
      <c r="J233" s="234" t="s">
        <v>590</v>
      </c>
      <c r="K233" s="234"/>
      <c r="L233" s="239"/>
      <c r="M233" s="240"/>
      <c r="N233" s="241"/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162</v>
      </c>
      <c r="B234" s="217">
        <v>44258</v>
      </c>
      <c r="C234" s="217"/>
      <c r="D234" s="218" t="s">
        <v>804</v>
      </c>
      <c r="E234" s="219" t="s">
        <v>618</v>
      </c>
      <c r="F234" s="189">
        <v>495</v>
      </c>
      <c r="G234" s="219"/>
      <c r="H234" s="219">
        <v>595</v>
      </c>
      <c r="I234" s="221">
        <v>590</v>
      </c>
      <c r="J234" s="191" t="s">
        <v>852</v>
      </c>
      <c r="K234" s="192">
        <f>H234-F234</f>
        <v>100</v>
      </c>
      <c r="L234" s="193">
        <f>K234/F234</f>
        <v>0.20202020202020202</v>
      </c>
      <c r="M234" s="188" t="s">
        <v>587</v>
      </c>
      <c r="N234" s="194">
        <v>44589</v>
      </c>
      <c r="O234" s="1"/>
      <c r="P234" s="1"/>
      <c r="R234" s="6" t="s">
        <v>779</v>
      </c>
    </row>
    <row r="235" spans="1:26" ht="12.75" customHeight="1">
      <c r="A235" s="216">
        <v>163</v>
      </c>
      <c r="B235" s="217">
        <v>44274</v>
      </c>
      <c r="C235" s="217"/>
      <c r="D235" s="218" t="s">
        <v>341</v>
      </c>
      <c r="E235" s="219" t="s">
        <v>618</v>
      </c>
      <c r="F235" s="189">
        <v>355</v>
      </c>
      <c r="G235" s="219"/>
      <c r="H235" s="219">
        <v>422.5</v>
      </c>
      <c r="I235" s="221">
        <v>420</v>
      </c>
      <c r="J235" s="191" t="s">
        <v>809</v>
      </c>
      <c r="K235" s="192">
        <f>H235-F235</f>
        <v>67.5</v>
      </c>
      <c r="L235" s="193">
        <f>K235/F235</f>
        <v>0.19014084507042253</v>
      </c>
      <c r="M235" s="188" t="s">
        <v>587</v>
      </c>
      <c r="N235" s="194">
        <v>44361</v>
      </c>
      <c r="O235" s="1"/>
      <c r="R235" s="243" t="s">
        <v>779</v>
      </c>
    </row>
    <row r="236" spans="1:26" ht="12.75" customHeight="1">
      <c r="A236" s="216">
        <v>164</v>
      </c>
      <c r="B236" s="217">
        <v>44295</v>
      </c>
      <c r="C236" s="217"/>
      <c r="D236" s="218" t="s">
        <v>810</v>
      </c>
      <c r="E236" s="219" t="s">
        <v>618</v>
      </c>
      <c r="F236" s="189">
        <v>555</v>
      </c>
      <c r="G236" s="219"/>
      <c r="H236" s="219">
        <v>663</v>
      </c>
      <c r="I236" s="221">
        <v>663</v>
      </c>
      <c r="J236" s="191" t="s">
        <v>811</v>
      </c>
      <c r="K236" s="192">
        <f>H236-F236</f>
        <v>108</v>
      </c>
      <c r="L236" s="193">
        <f>K236/F236</f>
        <v>0.19459459459459461</v>
      </c>
      <c r="M236" s="188" t="s">
        <v>587</v>
      </c>
      <c r="N236" s="194">
        <v>44321</v>
      </c>
      <c r="O236" s="1"/>
      <c r="P236" s="1"/>
      <c r="Q236" s="1"/>
      <c r="R236" s="243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165</v>
      </c>
      <c r="B237" s="217">
        <v>44308</v>
      </c>
      <c r="C237" s="217"/>
      <c r="D237" s="218" t="s">
        <v>374</v>
      </c>
      <c r="E237" s="219" t="s">
        <v>618</v>
      </c>
      <c r="F237" s="189">
        <v>126.5</v>
      </c>
      <c r="G237" s="219"/>
      <c r="H237" s="219">
        <v>155</v>
      </c>
      <c r="I237" s="221">
        <v>155</v>
      </c>
      <c r="J237" s="191" t="s">
        <v>676</v>
      </c>
      <c r="K237" s="192">
        <f>H237-F237</f>
        <v>28.5</v>
      </c>
      <c r="L237" s="193">
        <f>K237/F237</f>
        <v>0.22529644268774704</v>
      </c>
      <c r="M237" s="188" t="s">
        <v>587</v>
      </c>
      <c r="N237" s="194">
        <v>44362</v>
      </c>
      <c r="O237" s="1"/>
      <c r="R237" s="243" t="s">
        <v>779</v>
      </c>
    </row>
    <row r="238" spans="1:26" ht="12.75" customHeight="1">
      <c r="A238" s="274">
        <v>166</v>
      </c>
      <c r="B238" s="275">
        <v>44368</v>
      </c>
      <c r="C238" s="275"/>
      <c r="D238" s="276" t="s">
        <v>392</v>
      </c>
      <c r="E238" s="277" t="s">
        <v>618</v>
      </c>
      <c r="F238" s="278">
        <v>287.5</v>
      </c>
      <c r="G238" s="277"/>
      <c r="H238" s="277">
        <v>245</v>
      </c>
      <c r="I238" s="279">
        <v>344</v>
      </c>
      <c r="J238" s="201" t="s">
        <v>847</v>
      </c>
      <c r="K238" s="202">
        <f>H238-F238</f>
        <v>-42.5</v>
      </c>
      <c r="L238" s="203">
        <f>K238/F238</f>
        <v>-0.14782608695652175</v>
      </c>
      <c r="M238" s="199" t="s">
        <v>599</v>
      </c>
      <c r="N238" s="196">
        <v>44508</v>
      </c>
      <c r="O238" s="1"/>
      <c r="R238" s="243" t="s">
        <v>779</v>
      </c>
    </row>
    <row r="239" spans="1:26" ht="12.75" customHeight="1">
      <c r="A239" s="242">
        <v>167</v>
      </c>
      <c r="B239" s="235">
        <v>44368</v>
      </c>
      <c r="C239" s="235"/>
      <c r="D239" s="236" t="s">
        <v>480</v>
      </c>
      <c r="E239" s="53" t="s">
        <v>618</v>
      </c>
      <c r="F239" s="237" t="s">
        <v>812</v>
      </c>
      <c r="G239" s="53"/>
      <c r="H239" s="53"/>
      <c r="I239" s="238">
        <v>320</v>
      </c>
      <c r="J239" s="234" t="s">
        <v>590</v>
      </c>
      <c r="K239" s="242"/>
      <c r="L239" s="235"/>
      <c r="M239" s="235"/>
      <c r="N239" s="236"/>
      <c r="O239" s="41"/>
      <c r="R239" s="243" t="s">
        <v>779</v>
      </c>
    </row>
    <row r="240" spans="1:26" ht="12.75" customHeight="1">
      <c r="A240" s="216">
        <v>168</v>
      </c>
      <c r="B240" s="217">
        <v>44406</v>
      </c>
      <c r="C240" s="217"/>
      <c r="D240" s="218" t="s">
        <v>374</v>
      </c>
      <c r="E240" s="219" t="s">
        <v>618</v>
      </c>
      <c r="F240" s="189">
        <v>162.5</v>
      </c>
      <c r="G240" s="219"/>
      <c r="H240" s="219">
        <v>200</v>
      </c>
      <c r="I240" s="221">
        <v>200</v>
      </c>
      <c r="J240" s="191" t="s">
        <v>676</v>
      </c>
      <c r="K240" s="192">
        <f>H240-F240</f>
        <v>37.5</v>
      </c>
      <c r="L240" s="193">
        <f>K240/F240</f>
        <v>0.23076923076923078</v>
      </c>
      <c r="M240" s="188" t="s">
        <v>587</v>
      </c>
      <c r="N240" s="194">
        <v>44571</v>
      </c>
      <c r="O240" s="1"/>
      <c r="R240" s="243" t="s">
        <v>779</v>
      </c>
    </row>
    <row r="241" spans="1:18" ht="12.75" customHeight="1">
      <c r="A241" s="216">
        <v>169</v>
      </c>
      <c r="B241" s="217">
        <v>44462</v>
      </c>
      <c r="C241" s="217"/>
      <c r="D241" s="218" t="s">
        <v>817</v>
      </c>
      <c r="E241" s="219" t="s">
        <v>618</v>
      </c>
      <c r="F241" s="189">
        <v>1235</v>
      </c>
      <c r="G241" s="219"/>
      <c r="H241" s="219">
        <v>1505</v>
      </c>
      <c r="I241" s="221">
        <v>1500</v>
      </c>
      <c r="J241" s="191" t="s">
        <v>676</v>
      </c>
      <c r="K241" s="192">
        <f>H241-F241</f>
        <v>270</v>
      </c>
      <c r="L241" s="193">
        <f>K241/F241</f>
        <v>0.21862348178137653</v>
      </c>
      <c r="M241" s="188" t="s">
        <v>587</v>
      </c>
      <c r="N241" s="194">
        <v>44564</v>
      </c>
      <c r="O241" s="1"/>
      <c r="R241" s="243" t="s">
        <v>779</v>
      </c>
    </row>
    <row r="242" spans="1:18" ht="12.75" customHeight="1">
      <c r="A242" s="258">
        <v>170</v>
      </c>
      <c r="B242" s="259">
        <v>44480</v>
      </c>
      <c r="C242" s="259"/>
      <c r="D242" s="260" t="s">
        <v>819</v>
      </c>
      <c r="E242" s="261" t="s">
        <v>618</v>
      </c>
      <c r="F242" s="262" t="s">
        <v>824</v>
      </c>
      <c r="G242" s="261"/>
      <c r="H242" s="261"/>
      <c r="I242" s="261">
        <v>145</v>
      </c>
      <c r="J242" s="263" t="s">
        <v>590</v>
      </c>
      <c r="K242" s="258"/>
      <c r="L242" s="259"/>
      <c r="M242" s="259"/>
      <c r="N242" s="260"/>
      <c r="O242" s="41"/>
      <c r="R242" s="243" t="s">
        <v>779</v>
      </c>
    </row>
    <row r="243" spans="1:18" ht="12.75" customHeight="1">
      <c r="A243" s="264">
        <v>171</v>
      </c>
      <c r="B243" s="265">
        <v>44481</v>
      </c>
      <c r="C243" s="265"/>
      <c r="D243" s="266" t="s">
        <v>260</v>
      </c>
      <c r="E243" s="267" t="s">
        <v>618</v>
      </c>
      <c r="F243" s="268" t="s">
        <v>821</v>
      </c>
      <c r="G243" s="267"/>
      <c r="H243" s="267"/>
      <c r="I243" s="267">
        <v>380</v>
      </c>
      <c r="J243" s="269" t="s">
        <v>590</v>
      </c>
      <c r="K243" s="264"/>
      <c r="L243" s="265"/>
      <c r="M243" s="265"/>
      <c r="N243" s="266"/>
      <c r="O243" s="41"/>
      <c r="R243" s="243" t="s">
        <v>779</v>
      </c>
    </row>
    <row r="244" spans="1:18" ht="12.75" customHeight="1">
      <c r="A244" s="264">
        <v>172</v>
      </c>
      <c r="B244" s="265">
        <v>44481</v>
      </c>
      <c r="C244" s="265"/>
      <c r="D244" s="266" t="s">
        <v>400</v>
      </c>
      <c r="E244" s="267" t="s">
        <v>618</v>
      </c>
      <c r="F244" s="268" t="s">
        <v>822</v>
      </c>
      <c r="G244" s="267"/>
      <c r="H244" s="267"/>
      <c r="I244" s="267">
        <v>56</v>
      </c>
      <c r="J244" s="269" t="s">
        <v>590</v>
      </c>
      <c r="K244" s="264"/>
      <c r="L244" s="265"/>
      <c r="M244" s="265"/>
      <c r="N244" s="266"/>
      <c r="O244" s="41"/>
      <c r="R244" s="243"/>
    </row>
    <row r="245" spans="1:18" ht="12.75" customHeight="1">
      <c r="A245" s="216">
        <v>173</v>
      </c>
      <c r="B245" s="217">
        <v>44551</v>
      </c>
      <c r="C245" s="217"/>
      <c r="D245" s="218" t="s">
        <v>118</v>
      </c>
      <c r="E245" s="219" t="s">
        <v>618</v>
      </c>
      <c r="F245" s="189">
        <v>2300</v>
      </c>
      <c r="G245" s="219"/>
      <c r="H245" s="219">
        <f>(2820+2200)/2</f>
        <v>2510</v>
      </c>
      <c r="I245" s="221">
        <v>3000</v>
      </c>
      <c r="J245" s="191" t="s">
        <v>862</v>
      </c>
      <c r="K245" s="192">
        <f>H245-F245</f>
        <v>210</v>
      </c>
      <c r="L245" s="193">
        <f>K245/F245</f>
        <v>9.1304347826086957E-2</v>
      </c>
      <c r="M245" s="188" t="s">
        <v>587</v>
      </c>
      <c r="N245" s="194">
        <v>44649</v>
      </c>
      <c r="O245" s="1"/>
      <c r="R245" s="243"/>
    </row>
    <row r="246" spans="1:18" ht="12.75" customHeight="1">
      <c r="A246" s="270">
        <v>174</v>
      </c>
      <c r="B246" s="265">
        <v>44606</v>
      </c>
      <c r="C246" s="270"/>
      <c r="D246" s="270" t="s">
        <v>426</v>
      </c>
      <c r="E246" s="267" t="s">
        <v>618</v>
      </c>
      <c r="F246" s="267" t="s">
        <v>855</v>
      </c>
      <c r="G246" s="267"/>
      <c r="H246" s="267"/>
      <c r="I246" s="267">
        <v>764</v>
      </c>
      <c r="J246" s="267" t="s">
        <v>590</v>
      </c>
      <c r="K246" s="267"/>
      <c r="L246" s="267"/>
      <c r="M246" s="267"/>
      <c r="N246" s="270"/>
      <c r="O246" s="41"/>
      <c r="R246" s="243"/>
    </row>
    <row r="247" spans="1:18" ht="12.75" customHeight="1">
      <c r="A247" s="270">
        <v>175</v>
      </c>
      <c r="B247" s="265">
        <v>44613</v>
      </c>
      <c r="C247" s="270"/>
      <c r="D247" s="270" t="s">
        <v>817</v>
      </c>
      <c r="E247" s="267" t="s">
        <v>618</v>
      </c>
      <c r="F247" s="267" t="s">
        <v>856</v>
      </c>
      <c r="G247" s="267"/>
      <c r="H247" s="267"/>
      <c r="I247" s="267">
        <v>1510</v>
      </c>
      <c r="J247" s="267" t="s">
        <v>590</v>
      </c>
      <c r="K247" s="267"/>
      <c r="L247" s="267"/>
      <c r="M247" s="267"/>
      <c r="N247" s="270"/>
      <c r="O247" s="41"/>
      <c r="R247" s="243"/>
    </row>
    <row r="248" spans="1:18" ht="12.75" customHeight="1">
      <c r="A248">
        <v>176</v>
      </c>
      <c r="B248" s="265">
        <v>44670</v>
      </c>
      <c r="C248" s="265"/>
      <c r="D248" s="270" t="s">
        <v>551</v>
      </c>
      <c r="E248" s="345" t="s">
        <v>618</v>
      </c>
      <c r="F248" s="267" t="s">
        <v>865</v>
      </c>
      <c r="G248" s="267"/>
      <c r="H248" s="267"/>
      <c r="I248" s="267">
        <v>553</v>
      </c>
      <c r="J248" s="267" t="s">
        <v>590</v>
      </c>
      <c r="K248" s="267"/>
      <c r="L248" s="267"/>
      <c r="M248" s="267"/>
      <c r="N248" s="267"/>
      <c r="O248" s="41"/>
      <c r="R248" s="243"/>
    </row>
    <row r="249" spans="1:18" ht="12.75" customHeight="1">
      <c r="A249" s="242"/>
      <c r="F249" s="56"/>
      <c r="G249" s="56"/>
      <c r="H249" s="56"/>
      <c r="I249" s="56"/>
      <c r="J249" s="41"/>
      <c r="K249" s="56"/>
      <c r="L249" s="56"/>
      <c r="M249" s="56"/>
      <c r="O249" s="41"/>
      <c r="R249" s="243"/>
    </row>
    <row r="250" spans="1:18" ht="12.75" customHeight="1">
      <c r="F250" s="56"/>
      <c r="G250" s="56"/>
      <c r="H250" s="56"/>
      <c r="I250" s="56"/>
      <c r="J250" s="41"/>
      <c r="K250" s="56"/>
      <c r="L250" s="56"/>
      <c r="M250" s="56"/>
      <c r="O250" s="41"/>
      <c r="R250" s="56"/>
    </row>
    <row r="251" spans="1:18" ht="12.75" customHeight="1">
      <c r="F251" s="56"/>
      <c r="G251" s="56"/>
      <c r="H251" s="56"/>
      <c r="I251" s="56"/>
      <c r="J251" s="41"/>
      <c r="K251" s="56"/>
      <c r="L251" s="56"/>
      <c r="M251" s="56"/>
      <c r="O251" s="41"/>
      <c r="R251" s="56"/>
    </row>
    <row r="252" spans="1:18" ht="12.75" customHeight="1">
      <c r="B252" s="244" t="s">
        <v>813</v>
      </c>
      <c r="F252" s="56"/>
      <c r="G252" s="56"/>
      <c r="H252" s="56"/>
      <c r="I252" s="56"/>
      <c r="J252" s="41"/>
      <c r="K252" s="56"/>
      <c r="L252" s="56"/>
      <c r="M252" s="56"/>
      <c r="O252" s="41"/>
      <c r="R252" s="56"/>
    </row>
    <row r="253" spans="1:18" ht="12.75" customHeight="1">
      <c r="F253" s="56"/>
      <c r="G253" s="56"/>
      <c r="H253" s="56"/>
      <c r="I253" s="56"/>
      <c r="J253" s="41"/>
      <c r="K253" s="56"/>
      <c r="L253" s="56"/>
      <c r="M253" s="56"/>
      <c r="O253" s="41"/>
      <c r="R253" s="56"/>
    </row>
    <row r="254" spans="1:18" ht="12.75" customHeight="1">
      <c r="F254" s="56"/>
      <c r="G254" s="56"/>
      <c r="H254" s="56"/>
      <c r="I254" s="56"/>
      <c r="J254" s="41"/>
      <c r="K254" s="56"/>
      <c r="L254" s="56"/>
      <c r="M254" s="56"/>
      <c r="O254" s="41"/>
      <c r="R254" s="56"/>
    </row>
    <row r="255" spans="1:18" ht="12.75" customHeight="1"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A259" s="245"/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A260" s="245"/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A261" s="53"/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</sheetData>
  <autoFilter ref="R1:R25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2022-06-02T02:30:30Z</dcterms:modified>
</cp:coreProperties>
</file>