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5E8BC0F-6265-4DF9-B82B-3F90085B34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F&amp;O)'!$A$169:$B$380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0" i="6" l="1"/>
  <c r="L380" i="6" s="1"/>
  <c r="K149" i="6"/>
  <c r="K148" i="6"/>
  <c r="P30" i="6"/>
  <c r="P29" i="6"/>
  <c r="L24" i="6"/>
  <c r="K24" i="6"/>
  <c r="M24" i="6" s="1"/>
  <c r="K147" i="6"/>
  <c r="M147" i="6" s="1"/>
  <c r="L74" i="6" l="1"/>
  <c r="K74" i="6"/>
  <c r="M74" i="6" s="1"/>
  <c r="P28" i="6"/>
  <c r="L75" i="6"/>
  <c r="K75" i="6"/>
  <c r="K146" i="6"/>
  <c r="M146" i="6" s="1"/>
  <c r="M75" i="6" l="1"/>
  <c r="K143" i="6"/>
  <c r="M143" i="6" s="1"/>
  <c r="L73" i="6"/>
  <c r="K73" i="6"/>
  <c r="L20" i="6"/>
  <c r="K20" i="6"/>
  <c r="K142" i="6"/>
  <c r="M142" i="6" s="1"/>
  <c r="K141" i="6"/>
  <c r="M141" i="6" s="1"/>
  <c r="K140" i="6"/>
  <c r="M140" i="6" s="1"/>
  <c r="M20" i="6" l="1"/>
  <c r="M73" i="6"/>
  <c r="K139" i="6"/>
  <c r="M139" i="6" s="1"/>
  <c r="K138" i="6"/>
  <c r="M138" i="6" s="1"/>
  <c r="L18" i="6"/>
  <c r="K18" i="6"/>
  <c r="M18" i="6" l="1"/>
  <c r="L14" i="6"/>
  <c r="K14" i="6"/>
  <c r="M14" i="6" s="1"/>
  <c r="K137" i="6"/>
  <c r="M137" i="6" s="1"/>
  <c r="L70" i="6"/>
  <c r="K70" i="6"/>
  <c r="L71" i="6"/>
  <c r="K71" i="6"/>
  <c r="L72" i="6"/>
  <c r="K72" i="6"/>
  <c r="K135" i="6"/>
  <c r="M135" i="6" s="1"/>
  <c r="M70" i="6" l="1"/>
  <c r="M71" i="6"/>
  <c r="M72" i="6"/>
  <c r="P27" i="6"/>
  <c r="K136" i="6"/>
  <c r="M136" i="6" s="1"/>
  <c r="L69" i="6"/>
  <c r="K69" i="6"/>
  <c r="M69" i="6" s="1"/>
  <c r="L19" i="6"/>
  <c r="K19" i="6"/>
  <c r="K134" i="6"/>
  <c r="M134" i="6" s="1"/>
  <c r="M19" i="6" l="1"/>
  <c r="K133" i="6"/>
  <c r="M133" i="6" s="1"/>
  <c r="K125" i="6"/>
  <c r="K124" i="6"/>
  <c r="K131" i="6"/>
  <c r="K130" i="6"/>
  <c r="K68" i="6"/>
  <c r="L68" i="6"/>
  <c r="M68" i="6" l="1"/>
  <c r="L23" i="6"/>
  <c r="K23" i="6"/>
  <c r="M23" i="6" s="1"/>
  <c r="K132" i="6"/>
  <c r="M132" i="6" s="1"/>
  <c r="K67" i="6"/>
  <c r="L67" i="6"/>
  <c r="K129" i="6"/>
  <c r="M129" i="6" s="1"/>
  <c r="M67" i="6" l="1"/>
  <c r="K128" i="6"/>
  <c r="M128" i="6" s="1"/>
  <c r="L66" i="6"/>
  <c r="K66" i="6"/>
  <c r="K127" i="6"/>
  <c r="K126" i="6"/>
  <c r="L65" i="6"/>
  <c r="K65" i="6"/>
  <c r="L63" i="6"/>
  <c r="K63" i="6"/>
  <c r="M63" i="6" l="1"/>
  <c r="M66" i="6"/>
  <c r="M65" i="6"/>
  <c r="L22" i="6"/>
  <c r="K22" i="6"/>
  <c r="L64" i="6"/>
  <c r="K64" i="6"/>
  <c r="K123" i="6"/>
  <c r="K122" i="6"/>
  <c r="M22" i="6" l="1"/>
  <c r="M64" i="6"/>
  <c r="K121" i="6"/>
  <c r="M121" i="6" s="1"/>
  <c r="L61" i="6"/>
  <c r="K61" i="6"/>
  <c r="K346" i="6"/>
  <c r="L346" i="6" s="1"/>
  <c r="K120" i="6"/>
  <c r="M120" i="6" s="1"/>
  <c r="K111" i="6"/>
  <c r="K110" i="6"/>
  <c r="K119" i="6"/>
  <c r="M119" i="6" s="1"/>
  <c r="P26" i="6"/>
  <c r="K116" i="6"/>
  <c r="K115" i="6"/>
  <c r="L62" i="6"/>
  <c r="K62" i="6"/>
  <c r="K118" i="6"/>
  <c r="K117" i="6"/>
  <c r="M61" i="6" l="1"/>
  <c r="M62" i="6"/>
  <c r="K114" i="6"/>
  <c r="K113" i="6"/>
  <c r="L60" i="6"/>
  <c r="K60" i="6"/>
  <c r="L59" i="6"/>
  <c r="K59" i="6"/>
  <c r="L58" i="6"/>
  <c r="K58" i="6"/>
  <c r="K109" i="6"/>
  <c r="K108" i="6"/>
  <c r="P25" i="6"/>
  <c r="L57" i="6"/>
  <c r="K57" i="6"/>
  <c r="M58" i="6" l="1"/>
  <c r="M57" i="6"/>
  <c r="M60" i="6"/>
  <c r="M59" i="6"/>
  <c r="K365" i="6"/>
  <c r="L365" i="6" s="1"/>
  <c r="K56" i="6"/>
  <c r="K55" i="6"/>
  <c r="L56" i="6"/>
  <c r="L15" i="6"/>
  <c r="K15" i="6"/>
  <c r="K112" i="6"/>
  <c r="M112" i="6" s="1"/>
  <c r="L55" i="6"/>
  <c r="M15" i="6" l="1"/>
  <c r="M55" i="6"/>
  <c r="M56" i="6"/>
  <c r="K107" i="6"/>
  <c r="M107" i="6" s="1"/>
  <c r="K106" i="6"/>
  <c r="M106" i="6" s="1"/>
  <c r="L50" i="6"/>
  <c r="K50" i="6"/>
  <c r="L54" i="6"/>
  <c r="K54" i="6"/>
  <c r="L52" i="6"/>
  <c r="K52" i="6"/>
  <c r="K105" i="6"/>
  <c r="K104" i="6"/>
  <c r="M50" i="6" l="1"/>
  <c r="M54" i="6"/>
  <c r="M52" i="6"/>
  <c r="L46" i="6"/>
  <c r="K46" i="6"/>
  <c r="K103" i="6"/>
  <c r="M103" i="6" s="1"/>
  <c r="L53" i="6"/>
  <c r="K53" i="6"/>
  <c r="M53" i="6" s="1"/>
  <c r="K101" i="6"/>
  <c r="K100" i="6"/>
  <c r="L51" i="6"/>
  <c r="K51" i="6"/>
  <c r="K102" i="6"/>
  <c r="M102" i="6" s="1"/>
  <c r="M46" i="6" l="1"/>
  <c r="M51" i="6"/>
  <c r="K99" i="6"/>
  <c r="K98" i="6"/>
  <c r="L44" i="6" l="1"/>
  <c r="K44" i="6"/>
  <c r="K97" i="6"/>
  <c r="M97" i="6" s="1"/>
  <c r="L12" i="6"/>
  <c r="K12" i="6"/>
  <c r="L49" i="6"/>
  <c r="K49" i="6"/>
  <c r="L45" i="6"/>
  <c r="K45" i="6"/>
  <c r="M49" i="6" l="1"/>
  <c r="M45" i="6"/>
  <c r="M12" i="6"/>
  <c r="M44" i="6"/>
  <c r="L47" i="6"/>
  <c r="K47" i="6"/>
  <c r="K96" i="6"/>
  <c r="M96" i="6" s="1"/>
  <c r="K95" i="6"/>
  <c r="K94" i="6"/>
  <c r="L17" i="6"/>
  <c r="K17" i="6"/>
  <c r="P21" i="6"/>
  <c r="L48" i="6"/>
  <c r="K48" i="6"/>
  <c r="M17" i="6" l="1"/>
  <c r="M47" i="6"/>
  <c r="M48" i="6"/>
  <c r="K93" i="6"/>
  <c r="M93" i="6" s="1"/>
  <c r="K92" i="6"/>
  <c r="K91" i="6"/>
  <c r="K90" i="6"/>
  <c r="M90" i="6" s="1"/>
  <c r="K83" i="6"/>
  <c r="K84" i="6"/>
  <c r="L11" i="6"/>
  <c r="K11" i="6"/>
  <c r="M11" i="6" s="1"/>
  <c r="K43" i="6" l="1"/>
  <c r="L43" i="6" l="1"/>
  <c r="M43" i="6" s="1"/>
  <c r="L16" i="6"/>
  <c r="K16" i="6"/>
  <c r="K89" i="6"/>
  <c r="M89" i="6" s="1"/>
  <c r="K86" i="6"/>
  <c r="K85" i="6"/>
  <c r="K88" i="6"/>
  <c r="K87" i="6"/>
  <c r="M16" i="6" l="1"/>
  <c r="K371" i="6" l="1"/>
  <c r="L371" i="6" s="1"/>
  <c r="K377" i="6" l="1"/>
  <c r="L377" i="6" s="1"/>
  <c r="P13" i="6"/>
  <c r="P156" i="6" l="1"/>
  <c r="P10" i="6" l="1"/>
  <c r="K356" i="6" l="1"/>
  <c r="L356" i="6" s="1"/>
  <c r="K366" i="6" l="1"/>
  <c r="L366" i="6" s="1"/>
  <c r="K372" i="6" l="1"/>
  <c r="L372" i="6" s="1"/>
  <c r="K340" i="6" l="1"/>
  <c r="L340" i="6" s="1"/>
  <c r="K341" i="6" l="1"/>
  <c r="L341" i="6" s="1"/>
  <c r="K367" i="6" l="1"/>
  <c r="L367" i="6" s="1"/>
  <c r="K359" i="6" l="1"/>
  <c r="L359" i="6" s="1"/>
  <c r="K363" i="6" l="1"/>
  <c r="L363" i="6" s="1"/>
  <c r="K368" i="6" l="1"/>
  <c r="L368" i="6" s="1"/>
  <c r="K360" i="6" l="1"/>
  <c r="L360" i="6" s="1"/>
  <c r="K354" i="6"/>
  <c r="L354" i="6" s="1"/>
  <c r="K362" i="6" l="1"/>
  <c r="L362" i="6" s="1"/>
  <c r="K350" i="6" l="1"/>
  <c r="L350" i="6" s="1"/>
  <c r="K351" i="6" l="1"/>
  <c r="L351" i="6" s="1"/>
  <c r="K344" i="6"/>
  <c r="L344" i="6" s="1"/>
  <c r="K361" i="6" l="1"/>
  <c r="L361" i="6" s="1"/>
  <c r="K355" i="6"/>
  <c r="L355" i="6" s="1"/>
  <c r="K357" i="6" l="1"/>
  <c r="L357" i="6" s="1"/>
  <c r="L6" i="2" l="1"/>
  <c r="K6" i="3"/>
  <c r="D7" i="5" l="1"/>
  <c r="M7" i="6"/>
  <c r="K352" i="6" l="1"/>
  <c r="L352" i="6" s="1"/>
  <c r="K349" i="6" l="1"/>
  <c r="L349" i="6" s="1"/>
  <c r="K353" i="6" l="1"/>
  <c r="L353" i="6" s="1"/>
  <c r="K348" i="6"/>
  <c r="L348" i="6" s="1"/>
  <c r="K347" i="6"/>
  <c r="L347" i="6" s="1"/>
  <c r="K345" i="6"/>
  <c r="L345" i="6" s="1"/>
  <c r="H343" i="6"/>
  <c r="K343" i="6" s="1"/>
  <c r="L343" i="6" s="1"/>
  <c r="K342" i="6"/>
  <c r="L342" i="6" s="1"/>
  <c r="K339" i="6"/>
  <c r="L339" i="6" s="1"/>
  <c r="K338" i="6"/>
  <c r="L338" i="6" s="1"/>
  <c r="K337" i="6"/>
  <c r="L337" i="6" s="1"/>
  <c r="K336" i="6"/>
  <c r="L336" i="6" s="1"/>
  <c r="K335" i="6"/>
  <c r="L335" i="6" s="1"/>
  <c r="K334" i="6"/>
  <c r="L334" i="6" s="1"/>
  <c r="K333" i="6"/>
  <c r="L333" i="6" s="1"/>
  <c r="K332" i="6"/>
  <c r="L332" i="6" s="1"/>
  <c r="K331" i="6"/>
  <c r="L331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F311" i="6"/>
  <c r="K311" i="6" s="1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F305" i="6"/>
  <c r="K305" i="6" s="1"/>
  <c r="L305" i="6" s="1"/>
  <c r="F304" i="6"/>
  <c r="K304" i="6" s="1"/>
  <c r="L304" i="6" s="1"/>
  <c r="K303" i="6"/>
  <c r="L303" i="6" s="1"/>
  <c r="F302" i="6"/>
  <c r="K302" i="6" s="1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4" i="6"/>
  <c r="L284" i="6" s="1"/>
  <c r="K283" i="6"/>
  <c r="L283" i="6" s="1"/>
  <c r="F282" i="6"/>
  <c r="K282" i="6" s="1"/>
  <c r="L282" i="6" s="1"/>
  <c r="K281" i="6"/>
  <c r="L281" i="6" s="1"/>
  <c r="K278" i="6"/>
  <c r="L278" i="6" s="1"/>
  <c r="K277" i="6"/>
  <c r="L277" i="6" s="1"/>
  <c r="K276" i="6"/>
  <c r="L276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4" i="6"/>
  <c r="L254" i="6" s="1"/>
  <c r="K252" i="6"/>
  <c r="L252" i="6" s="1"/>
  <c r="K250" i="6"/>
  <c r="L250" i="6" s="1"/>
  <c r="K249" i="6"/>
  <c r="L249" i="6" s="1"/>
  <c r="K248" i="6"/>
  <c r="L248" i="6" s="1"/>
  <c r="K246" i="6"/>
  <c r="L246" i="6" s="1"/>
  <c r="K245" i="6"/>
  <c r="L245" i="6" s="1"/>
  <c r="K244" i="6"/>
  <c r="L244" i="6" s="1"/>
  <c r="K243" i="6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F234" i="6"/>
  <c r="K234" i="6" s="1"/>
  <c r="L234" i="6" s="1"/>
  <c r="H233" i="6"/>
  <c r="K233" i="6" s="1"/>
  <c r="L233" i="6" s="1"/>
  <c r="K230" i="6"/>
  <c r="L230" i="6" s="1"/>
  <c r="K229" i="6"/>
  <c r="L229" i="6" s="1"/>
  <c r="K228" i="6"/>
  <c r="L228" i="6" s="1"/>
  <c r="K227" i="6"/>
  <c r="L227" i="6" s="1"/>
  <c r="K226" i="6"/>
  <c r="L226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H199" i="6"/>
  <c r="K199" i="6" s="1"/>
  <c r="L199" i="6" s="1"/>
  <c r="F198" i="6"/>
  <c r="K198" i="6" s="1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6" i="4"/>
</calcChain>
</file>

<file path=xl/sharedStrings.xml><?xml version="1.0" encoding="utf-8"?>
<sst xmlns="http://schemas.openxmlformats.org/spreadsheetml/2006/main" count="3745" uniqueCount="1368">
  <si>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</si>
  <si>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</si>
  <si>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</si>
  <si>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</si>
  <si>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</si>
  <si>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</si>
  <si>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</si>
  <si>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</si>
  <si>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</si>
  <si>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</si>
  <si>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</si>
  <si>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</si>
  <si>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</si>
  <si>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</si>
  <si>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</si>
  <si>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</si>
  <si>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</si>
  <si>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</si>
  <si>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</si>
  <si>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</si>
  <si>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</si>
  <si>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</si>
  <si>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</si>
  <si>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</si>
  <si>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</si>
  <si>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</si>
  <si>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</si>
  <si>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</si>
  <si>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</si>
  <si>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</si>
  <si>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</si>
  <si>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</si>
  <si>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</si>
  <si>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</si>
  <si>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</si>
  <si>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</si>
  <si>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</si>
  <si>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</si>
  <si>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</si>
  <si>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</si>
  <si>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</si>
  <si>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</si>
  <si>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</si>
  <si>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</si>
  <si>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</si>
  <si>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</si>
  <si>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</si>
  <si>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</si>
  <si>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</si>
  <si>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</si>
  <si>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</si>
  <si>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</si>
  <si>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</si>
  <si>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</si>
  <si>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</si>
  <si>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</si>
  <si>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</si>
  <si>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</si>
  <si>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</si>
  <si>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</si>
  <si>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</si>
  <si>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</si>
  <si>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</si>
  <si>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</si>
  <si>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</si>
  <si>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</si>
  <si>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</si>
  <si>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</si>
  <si>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</si>
  <si>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</si>
  <si>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</si>
  <si>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</si>
  <si>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</si>
  <si>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</si>
  <si>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</si>
  <si>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</si>
  <si>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</si>
  <si>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</si>
  <si>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</si>
  <si>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</si>
  <si>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</si>
  <si>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</si>
  <si>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</si>
  <si>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</si>
  <si>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</si>
  <si>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</si>
  <si>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</si>
  <si>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</si>
  <si>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</si>
  <si>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</si>
  <si>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</si>
  <si>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</si>
  <si>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</si>
  <si>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</si>
  <si>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</si>
  <si>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</si>
  <si>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</si>
  <si>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</si>
  <si>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</si>
  <si>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</si>
  <si>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</si>
  <si>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</si>
  <si>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</si>
  <si>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</si>
  <si>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</si>
  <si>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</si>
  <si>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</si>
  <si>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</si>
  <si>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</si>
  <si>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</si>
  <si>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</si>
  <si>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</si>
  <si>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</si>
  <si>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</si>
  <si>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</si>
  <si>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</si>
  <si>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</si>
  <si>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</si>
  <si>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</si>
  <si>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</si>
  <si>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</si>
  <si>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</si>
  <si>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</si>
  <si>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</si>
  <si>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</si>
  <si>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</si>
  <si>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</si>
  <si>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</si>
  <si>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</si>
  <si>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</si>
  <si>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</si>
  <si>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</si>
  <si>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</si>
  <si>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</si>
  <si>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</si>
  <si>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</si>
  <si>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</si>
  <si>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</si>
  <si>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</si>
  <si>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</si>
  <si>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</si>
  <si>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</si>
  <si>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</si>
  <si>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</si>
  <si>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</si>
  <si>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</si>
  <si>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</si>
  <si>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</si>
  <si>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</si>
  <si>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</si>
  <si>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</si>
  <si>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</si>
  <si>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</si>
  <si>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</si>
  <si>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</si>
  <si>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</si>
  <si>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</si>
  <si>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</si>
  <si>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</si>
  <si>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</si>
  <si>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</si>
  <si>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</si>
  <si>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</si>
  <si>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</si>
  <si>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</si>
  <si>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</si>
  <si>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</si>
  <si>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</si>
  <si>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</si>
  <si>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</si>
  <si>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</si>
  <si>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</si>
  <si>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</si>
  <si>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</si>
  <si>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</si>
  <si>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</si>
  <si>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</si>
  <si>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</si>
  <si>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</si>
  <si>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</si>
  <si>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</si>
  <si>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</si>
  <si>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</si>
  <si>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</si>
  <si>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</si>
  <si>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</si>
  <si>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</si>
  <si>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</si>
  <si>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</si>
  <si>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</si>
  <si>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</si>
  <si>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</si>
  <si>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</si>
  <si>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</si>
  <si>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</si>
  <si>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</si>
  <si>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</si>
  <si>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</si>
  <si>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</si>
  <si>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</si>
  <si>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</si>
  <si>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</si>
  <si>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</si>
  <si>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</si>
  <si>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</si>
  <si>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</si>
  <si>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</si>
  <si>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</si>
  <si>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</si>
  <si>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</si>
  <si>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</si>
  <si>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</si>
  <si>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</si>
  <si>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</si>
  <si>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</si>
  <si>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</si>
  <si>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</si>
  <si>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</si>
  <si>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</si>
  <si>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</si>
  <si>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</si>
  <si>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</si>
  <si>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</si>
  <si>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</si>
  <si>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</si>
  <si>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</si>
  <si>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</si>
  <si>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</si>
  <si>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</si>
  <si>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</si>
  <si>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</si>
  <si>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</si>
  <si>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</si>
  <si>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</si>
  <si>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</si>
  <si>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</si>
  <si>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</si>
  <si>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</si>
  <si>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</si>
  <si>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</si>
  <si>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</si>
  <si>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</si>
  <si>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</si>
  <si>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</si>
  <si>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</si>
  <si>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</si>
  <si>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</si>
  <si>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</si>
  <si>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</si>
  <si>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</si>
  <si>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</si>
  <si>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</si>
  <si>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</si>
  <si>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</si>
  <si>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</si>
  <si>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</si>
  <si>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</si>
  <si>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</si>
  <si>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</si>
  <si>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</si>
  <si>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</si>
  <si>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</si>
  <si>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</si>
  <si>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</si>
  <si>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</si>
  <si>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</si>
  <si>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</si>
  <si>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</si>
  <si>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</si>
  <si>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</si>
  <si>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</si>
  <si>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</si>
  <si>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</si>
  <si>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</si>
  <si>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</si>
  <si>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</si>
  <si>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</si>
  <si>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</si>
  <si>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</si>
  <si>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</si>
  <si>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</si>
  <si>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</si>
  <si>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</si>
  <si>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</si>
  <si>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</si>
  <si>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</si>
  <si>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</si>
  <si>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</si>
  <si>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</si>
  <si>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</si>
  <si>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</si>
  <si>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</si>
  <si>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</si>
  <si>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</si>
  <si>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</si>
  <si>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</si>
  <si>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</si>
  <si>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</si>
  <si>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</si>
  <si>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</si>
  <si>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</si>
  <si>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</si>
  <si>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</si>
  <si>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</si>
  <si>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</si>
  <si>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</si>
  <si>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</si>
  <si>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</si>
  <si>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</si>
  <si>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</si>
  <si>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</si>
  <si>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</si>
  <si>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</si>
  <si>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</si>
  <si>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</si>
  <si>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</si>
  <si>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</si>
  <si>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</si>
  <si>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</si>
  <si>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</si>
  <si>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</si>
  <si>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</si>
  <si>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</si>
  <si>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</si>
  <si>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</si>
  <si>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</si>
  <si>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</si>
  <si>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</si>
  <si>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</si>
  <si>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</si>
  <si>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</si>
  <si>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</si>
  <si>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</si>
  <si>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</si>
  <si>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</si>
  <si>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</si>
  <si>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</si>
  <si>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</si>
  <si>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</si>
  <si>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</si>
  <si>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</si>
  <si>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</si>
  <si>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</si>
  <si>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</si>
  <si>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</si>
  <si>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</si>
  <si>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</si>
  <si>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</si>
  <si>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</si>
  <si>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</si>
  <si>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</si>
  <si>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</si>
  <si>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</si>
  <si>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</si>
  <si>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</si>
  <si>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</si>
  <si>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</si>
  <si>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</si>
  <si>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</si>
  <si>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</si>
  <si>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</si>
  <si>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</si>
  <si>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</si>
  <si>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</si>
  <si>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</si>
  <si>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</si>
  <si>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</si>
  <si>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</si>
  <si>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</si>
  <si>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</si>
  <si>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</si>
  <si>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</si>
  <si>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</si>
  <si>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</si>
  <si>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</si>
  <si>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</si>
  <si>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</si>
  <si>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</si>
  <si>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</si>
  <si>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</si>
  <si>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</si>
  <si>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</si>
  <si>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</si>
  <si>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</si>
  <si>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</si>
  <si>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</si>
  <si>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</si>
  <si>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</si>
  <si>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</si>
  <si>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</si>
  <si>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</si>
  <si>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</si>
  <si>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</si>
  <si>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</si>
  <si>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</si>
  <si>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</si>
  <si>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</si>
  <si>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</si>
  <si>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</si>
  <si>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</si>
  <si>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</si>
  <si>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</si>
  <si>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</si>
  <si>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</si>
  <si>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</si>
  <si>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</si>
  <si>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</si>
  <si>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</si>
  <si>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</si>
  <si>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</si>
  <si>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</si>
  <si>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</si>
  <si>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</si>
  <si>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</si>
  <si>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</si>
  <si>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</si>
  <si>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</si>
  <si>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</si>
  <si>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</si>
  <si>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</si>
  <si>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</si>
  <si>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</si>
  <si>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</si>
  <si>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</si>
  <si>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</si>
  <si>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</si>
  <si>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</si>
  <si>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</si>
  <si>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</si>
  <si>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</si>
  <si>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</si>
  <si>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</si>
  <si>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</si>
  <si>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</si>
  <si>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</si>
  <si>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</si>
  <si>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</si>
  <si>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</si>
  <si>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</si>
  <si>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</si>
  <si>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</si>
  <si>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</si>
  <si>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</si>
  <si>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</si>
  <si>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</si>
  <si>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</si>
  <si>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</si>
  <si>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</si>
  <si>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</si>
  <si>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</si>
  <si>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</si>
  <si>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</si>
  <si>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</si>
  <si>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</si>
  <si>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</si>
  <si>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</si>
  <si>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</si>
  <si>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</si>
  <si>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</si>
  <si>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</si>
  <si>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</si>
  <si>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</si>
  <si>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</si>
  <si>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</si>
  <si>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</si>
  <si>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</si>
  <si>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</si>
  <si>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</si>
  <si>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</si>
  <si>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</si>
  <si>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</si>
  <si>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</si>
  <si>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</si>
  <si>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</si>
  <si>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</si>
  <si>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</si>
  <si>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</si>
  <si>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</si>
  <si>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</si>
  <si>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</si>
  <si>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</si>
  <si>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</si>
  <si>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</si>
  <si>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</si>
  <si>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</si>
  <si>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</si>
  <si>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</si>
  <si>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</si>
  <si>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</si>
  <si>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</si>
  <si>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</si>
  <si>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</si>
  <si>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</si>
  <si>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</si>
  <si>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</si>
  <si>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</si>
  <si>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</si>
  <si>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</si>
  <si>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</si>
  <si>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</si>
  <si>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</si>
  <si>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</si>
  <si>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</si>
  <si>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</si>
  <si>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</si>
  <si>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</si>
  <si>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</si>
  <si>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</si>
  <si>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</si>
  <si>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</si>
  <si>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</si>
  <si>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</si>
  <si>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</si>
  <si>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</si>
  <si>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</si>
  <si>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</si>
  <si>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</si>
  <si>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</si>
  <si>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</si>
  <si>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</si>
  <si>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</si>
  <si>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</si>
  <si>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</si>
  <si>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</si>
  <si>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</si>
  <si>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</si>
  <si>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</si>
  <si>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</si>
  <si>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</si>
  <si>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</si>
  <si>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</si>
  <si>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</si>
  <si>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</si>
  <si>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</si>
  <si>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</si>
  <si>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</si>
  <si>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</si>
  <si>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</si>
  <si>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</si>
  <si>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</si>
  <si>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</si>
  <si>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</si>
  <si>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</si>
  <si>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</si>
  <si>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</si>
  <si>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</si>
  <si>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</si>
  <si>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</si>
  <si>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</si>
  <si>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</si>
  <si>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</si>
  <si>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</si>
  <si>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</si>
  <si>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</si>
  <si>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</si>
  <si>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</si>
  <si>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</si>
  <si>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</si>
  <si>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</si>
  <si>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</si>
  <si>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</si>
  <si>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</si>
  <si>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</si>
  <si>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</si>
  <si>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</si>
  <si>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</si>
  <si>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</si>
  <si>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</si>
  <si>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</si>
  <si>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</si>
  <si>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</si>
  <si>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</si>
  <si>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</si>
  <si>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</si>
  <si>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</si>
  <si>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</si>
  <si>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</si>
  <si>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</si>
  <si>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</si>
  <si>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</si>
  <si>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</si>
  <si>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</si>
  <si>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</si>
  <si>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</si>
  <si>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</si>
  <si>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</si>
  <si>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</si>
  <si>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</si>
  <si>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</si>
  <si>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</si>
  <si>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</si>
  <si>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</si>
  <si>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</si>
  <si>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</si>
  <si>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</si>
  <si>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</si>
  <si>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</si>
  <si>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</si>
  <si>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</si>
  <si>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</si>
  <si>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</si>
  <si>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</si>
  <si>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</si>
  <si>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</si>
  <si>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</si>
  <si>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</si>
  <si>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</si>
  <si>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</si>
  <si>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</si>
  <si>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</si>
  <si>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</si>
  <si>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</si>
  <si>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</si>
  <si>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</si>
  <si>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</si>
  <si>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</si>
  <si>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</si>
  <si>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</si>
  <si>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</si>
  <si>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</si>
  <si>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</si>
  <si>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</si>
  <si>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</si>
  <si>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</si>
  <si>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</si>
  <si>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</si>
  <si>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</si>
  <si>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</si>
  <si>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</si>
  <si>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</si>
  <si>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</si>
  <si>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</si>
  <si>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</si>
  <si>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</si>
  <si>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</si>
  <si>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</si>
  <si>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</si>
  <si>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</si>
  <si>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</si>
  <si>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</si>
  <si>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</si>
  <si>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</si>
  <si>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</si>
  <si>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</si>
  <si>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</si>
  <si>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</si>
  <si>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</si>
  <si>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</si>
  <si>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</si>
  <si>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</si>
  <si>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</si>
  <si>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</si>
  <si>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</si>
  <si>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</si>
  <si>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</si>
  <si>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</si>
  <si>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</si>
  <si>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</si>
  <si>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</si>
  <si>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</si>
  <si>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</si>
  <si>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</si>
  <si>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</si>
  <si>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</si>
  <si>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</si>
  <si>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</si>
  <si>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</si>
  <si>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</si>
  <si>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</si>
  <si>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</si>
  <si>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</si>
  <si>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</si>
  <si>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</si>
  <si>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</si>
  <si>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</si>
  <si>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</si>
  <si>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</si>
  <si>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</si>
  <si>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</si>
  <si>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</si>
  <si>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</si>
  <si>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</si>
  <si>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</si>
  <si>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</si>
  <si>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</si>
  <si>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</si>
  <si>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</si>
  <si>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</si>
  <si>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</si>
  <si>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</si>
  <si>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</si>
  <si>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</si>
  <si>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</si>
  <si>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</si>
  <si>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</si>
  <si>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</si>
  <si>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</si>
  <si>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</si>
  <si>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</si>
  <si>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</si>
  <si>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</si>
  <si>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</si>
  <si>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</si>
  <si>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</si>
  <si>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</si>
  <si>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</si>
  <si>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</si>
  <si>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</si>
  <si>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</si>
  <si>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</si>
  <si>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</si>
  <si>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</si>
  <si>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</si>
  <si>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</si>
  <si>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</si>
  <si>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</si>
  <si>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</si>
  <si>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</si>
  <si>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</si>
  <si>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</si>
  <si>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</si>
  <si>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</si>
  <si>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</si>
  <si>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</si>
  <si>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</si>
  <si>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</si>
  <si>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</si>
  <si>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</si>
  <si>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</si>
  <si>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</si>
  <si>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</si>
  <si>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</si>
  <si>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</si>
  <si>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</si>
  <si>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</si>
  <si>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</si>
  <si>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</si>
  <si>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</si>
  <si>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</si>
  <si>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</si>
  <si>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</si>
  <si>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</si>
  <si>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</si>
  <si>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</si>
  <si>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</si>
  <si>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</si>
  <si>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</si>
  <si>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</si>
  <si>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</si>
  <si>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</si>
  <si>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</si>
  <si>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</si>
  <si>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</si>
  <si>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</si>
  <si>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</si>
  <si>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</si>
  <si>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</si>
  <si>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</si>
  <si>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</si>
  <si>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</si>
  <si>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</si>
  <si>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</si>
  <si>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</si>
  <si>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</si>
  <si>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</si>
  <si>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</si>
  <si>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</si>
  <si>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</si>
  <si>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</si>
  <si>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</si>
  <si>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</si>
  <si>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</si>
  <si>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</si>
  <si>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</si>
  <si>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</si>
  <si>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</si>
  <si>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</si>
  <si>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</si>
  <si>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</si>
  <si>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</si>
  <si>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</si>
  <si>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</si>
  <si>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</si>
  <si>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</si>
  <si>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</si>
  <si>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</si>
  <si>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</si>
  <si>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</si>
  <si>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</si>
  <si>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</si>
  <si>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</si>
  <si>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</si>
  <si>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</si>
  <si>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</si>
  <si>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</si>
  <si>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</si>
  <si>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</si>
  <si>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</si>
  <si>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</si>
  <si>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</si>
  <si>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</si>
  <si>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</si>
  <si>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</si>
  <si>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</si>
  <si>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</si>
  <si>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</si>
  <si>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</si>
  <si>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</si>
  <si>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</si>
  <si>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</si>
  <si>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</si>
  <si>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</si>
  <si>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</si>
  <si>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</si>
  <si>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</si>
  <si>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</si>
  <si>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</si>
  <si>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</si>
  <si>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</si>
  <si>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</si>
  <si>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</si>
  <si>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</si>
  <si>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</si>
  <si>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</si>
  <si>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</si>
  <si>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</si>
  <si>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</si>
  <si>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</si>
  <si>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</si>
  <si>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</si>
  <si>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</si>
  <si>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</si>
  <si>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</si>
  <si>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</si>
  <si>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</si>
  <si>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</si>
  <si>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</si>
  <si>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</si>
  <si>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</si>
  <si>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</si>
  <si>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</si>
  <si>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</si>
  <si>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</si>
  <si>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</si>
  <si>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</si>
  <si>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</si>
  <si>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</si>
  <si>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</si>
  <si>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</si>
  <si>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</si>
  <si>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</si>
  <si>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</si>
  <si>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</si>
  <si>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</si>
  <si>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</si>
  <si>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</si>
  <si>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</si>
  <si>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</si>
  <si>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</si>
  <si>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</si>
  <si>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</si>
  <si>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</si>
  <si>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</si>
  <si>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</si>
  <si>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</si>
  <si>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</si>
  <si>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</si>
  <si>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</si>
  <si>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</si>
  <si>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</si>
  <si>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</si>
  <si>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</si>
  <si>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</si>
  <si>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</si>
  <si>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</si>
  <si>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</si>
  <si>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</si>
  <si>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</si>
  <si>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</si>
  <si>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</si>
  <si>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</si>
  <si>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</si>
  <si>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</si>
  <si>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</si>
  <si>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</si>
  <si>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</si>
  <si>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</si>
  <si>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</si>
  <si>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</si>
  <si>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</si>
  <si>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</si>
  <si>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3780-3880</t>
  </si>
  <si>
    <t>4100-4200</t>
  </si>
  <si>
    <t>2150-2350</t>
  </si>
  <si>
    <t>ASIANPAINT 2900 CE 25 APR</t>
  </si>
  <si>
    <t>ASIANPAINT 3000 CE 25 APR</t>
  </si>
  <si>
    <t>4100-4300</t>
  </si>
  <si>
    <t>1820-1950</t>
  </si>
  <si>
    <t>1490-1590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</si>
  <si>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</si>
  <si>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</si>
  <si>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</si>
  <si>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</si>
  <si>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</si>
  <si>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</si>
  <si>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</si>
  <si>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</si>
  <si>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</si>
  <si>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</si>
  <si>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</si>
  <si>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</si>
  <si>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</si>
  <si>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</si>
  <si>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</si>
  <si>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</si>
  <si>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</si>
  <si>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</si>
  <si>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</si>
  <si>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</si>
  <si>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</si>
  <si>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</si>
  <si>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</si>
  <si>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</si>
  <si>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</si>
  <si>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</si>
  <si>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</si>
  <si>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</si>
  <si>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</si>
  <si>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</si>
  <si>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</si>
  <si>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</si>
  <si>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139-148</t>
  </si>
  <si>
    <t>DALBHARAT APR FUT</t>
  </si>
  <si>
    <t>2057-2099</t>
  </si>
  <si>
    <t>ULTRACEMCO APR FUT</t>
  </si>
  <si>
    <t>10225-10330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</si>
  <si>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</si>
  <si>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</si>
  <si>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</si>
  <si>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</si>
  <si>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</si>
  <si>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</si>
  <si>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</si>
  <si>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</si>
  <si>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</si>
  <si>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</si>
  <si>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</si>
  <si>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</si>
  <si>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</si>
  <si>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</si>
  <si>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</si>
  <si>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</si>
  <si>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</si>
  <si>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</si>
  <si>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</si>
  <si>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</si>
  <si>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</si>
  <si>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40-42</t>
  </si>
  <si>
    <t>8400-8600</t>
  </si>
  <si>
    <t>NIFTY 22400 PE 10 APR</t>
  </si>
  <si>
    <t>HAVELLS APR FUT</t>
  </si>
  <si>
    <t>1577-1596</t>
  </si>
  <si>
    <t>9.5</t>
  </si>
  <si>
    <t>Loss of Rs.4.85/-</t>
  </si>
  <si>
    <t>110-130</t>
  </si>
  <si>
    <t>Loss of Rs.33/-</t>
  </si>
  <si>
    <t>Profit of Rs.18.5/-</t>
  </si>
  <si>
    <t>730-740</t>
  </si>
  <si>
    <t>Profit of Rs.3/-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</si>
  <si>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</si>
  <si>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</si>
  <si>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</si>
  <si>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</si>
  <si>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</si>
  <si>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</si>
  <si>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</si>
  <si>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</si>
  <si>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</si>
  <si>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</si>
  <si>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</si>
  <si>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</si>
  <si>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</si>
  <si>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</si>
  <si>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</si>
  <si>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</si>
  <si>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</si>
  <si>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</si>
  <si>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</si>
  <si>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</si>
  <si>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</si>
  <si>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</si>
  <si>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</si>
  <si>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</si>
  <si>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</si>
  <si>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</si>
  <si>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</si>
  <si>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</si>
  <si>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</si>
  <si>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</si>
  <si>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</si>
  <si>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</si>
  <si>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</si>
  <si>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</si>
  <si>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</si>
  <si>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</si>
  <si>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</si>
  <si>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</si>
  <si>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</si>
  <si>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</si>
  <si>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</si>
  <si>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</si>
  <si>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</si>
  <si>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</si>
  <si>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</si>
  <si>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</si>
  <si>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</si>
  <si>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</si>
  <si>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</si>
  <si>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</si>
  <si>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</si>
  <si>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</si>
  <si>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</si>
  <si>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26760-27000</t>
  </si>
  <si>
    <t>3905-3947</t>
  </si>
  <si>
    <t>Loss of Rs.3.25/-</t>
  </si>
  <si>
    <t>Profit of Rs.53.5/-</t>
  </si>
  <si>
    <t>Loss of Rs.45.5/-</t>
  </si>
  <si>
    <t>Profit of Rs.50.5/-</t>
  </si>
  <si>
    <t>1445-1497</t>
  </si>
  <si>
    <t>1630-1750</t>
  </si>
  <si>
    <t>3690-3750</t>
  </si>
  <si>
    <t>MCDOWELL-N APR FUT</t>
  </si>
  <si>
    <t>1180-1190</t>
  </si>
  <si>
    <t>FINNIFTY 21300 CE 16 APR</t>
  </si>
  <si>
    <t>GODREJCP APR FUT</t>
  </si>
  <si>
    <t>1206-1227</t>
  </si>
  <si>
    <t>MIDCPNIFTY 10825 CE 15 APR</t>
  </si>
  <si>
    <t>28-45</t>
  </si>
  <si>
    <t>Loss of Rs.14/-</t>
  </si>
  <si>
    <t>Profiit of Rs.15/-</t>
  </si>
  <si>
    <t>FINNIFTY 21250 CE 16 APR</t>
  </si>
  <si>
    <t>100-130</t>
  </si>
  <si>
    <t>Loss of Rs.35/-</t>
  </si>
  <si>
    <t>BANKNIFTY 47900 CE 16 APR</t>
  </si>
  <si>
    <t>BANKNIFTY 47600 PE 16 APR</t>
  </si>
  <si>
    <t>Profit of Rs.50/-</t>
  </si>
  <si>
    <t>Loss of Rs.10/-</t>
  </si>
  <si>
    <t>ULTRACEMCO 9500 CE APR</t>
  </si>
  <si>
    <t>ULTRACEMCO 9700 CE APR</t>
  </si>
  <si>
    <t>Loss of Rs.1.6/-</t>
  </si>
  <si>
    <t>NIFTY 22150 CE 18 APR</t>
  </si>
  <si>
    <t>NIFTY 22100 PE 18 APR</t>
  </si>
  <si>
    <t>Loss of Rs.60/-</t>
  </si>
  <si>
    <t>Loss of Rs.1.5/-</t>
  </si>
  <si>
    <t>DRREDDY APR FUT</t>
  </si>
  <si>
    <t>6174-6258</t>
  </si>
  <si>
    <t>NIFTY 22250 PE 18 APR</t>
  </si>
  <si>
    <t>60-90</t>
  </si>
  <si>
    <t>Profit of Rs.169/-</t>
  </si>
  <si>
    <t>SENSEX 73000 CE 19 APR</t>
  </si>
  <si>
    <t>500-700</t>
  </si>
  <si>
    <t>NIFTY 22100 CE 25 APR</t>
  </si>
  <si>
    <t xml:space="preserve">NIFTY 22300 CE 25 APR </t>
  </si>
  <si>
    <t>BAJAJ-AUTO APR FUT</t>
  </si>
  <si>
    <t>8741-8657</t>
  </si>
  <si>
    <t>Profit of Rs.87.5/-</t>
  </si>
  <si>
    <t>FINNIFTY 20800 PE 23 APR</t>
  </si>
  <si>
    <t>160-190</t>
  </si>
  <si>
    <t>Loss of Rs.18/-</t>
  </si>
  <si>
    <t>LT APR FUT</t>
  </si>
  <si>
    <t>3572-3607</t>
  </si>
  <si>
    <t>ATUL APR FUT</t>
  </si>
  <si>
    <t>6060-6200</t>
  </si>
  <si>
    <t>Loss of Rs.387.5/-</t>
  </si>
  <si>
    <t>INDRENEW</t>
  </si>
  <si>
    <t>Profit of Rs.35/-</t>
  </si>
  <si>
    <t>Profit of Rs.44.5/-</t>
  </si>
  <si>
    <t>Profit of Rs.16/-</t>
  </si>
  <si>
    <t>BAJAJ-AUTO MAY FUT</t>
  </si>
  <si>
    <t>8771-8687</t>
  </si>
  <si>
    <t>ASTRAL MAY FUT</t>
  </si>
  <si>
    <t>1996-2025</t>
  </si>
  <si>
    <t>BANKNIFTY 47900 CE 24 APR</t>
  </si>
  <si>
    <t>340-440</t>
  </si>
  <si>
    <t>FINNIFTY 21350 CE 23 APR</t>
  </si>
  <si>
    <t>95-125</t>
  </si>
  <si>
    <t>Profit of Rs.72.5/-</t>
  </si>
  <si>
    <t>BANKNIFTY 48100 CE 24 APR</t>
  </si>
  <si>
    <t>250-350</t>
  </si>
  <si>
    <t>FINNIFTY 21300 PE 23 APR</t>
  </si>
  <si>
    <t>Loss of Rs.25/-</t>
  </si>
  <si>
    <t>ABBOTINDIA MAY FUT</t>
  </si>
  <si>
    <t>26300-26575</t>
  </si>
  <si>
    <t>158-164</t>
  </si>
  <si>
    <t>180-195</t>
  </si>
  <si>
    <t>Loss of Rs.5/-</t>
  </si>
  <si>
    <t>Loss of Rs.300/-</t>
  </si>
  <si>
    <t>Profit of Rs.24/-</t>
  </si>
  <si>
    <t>Profit of Rs.57.5/-</t>
  </si>
  <si>
    <t>180-260</t>
  </si>
  <si>
    <t>GVL</t>
  </si>
  <si>
    <t>VRUDDHI</t>
  </si>
  <si>
    <t>Profit of Rs.61/-</t>
  </si>
  <si>
    <t>1320-1330</t>
  </si>
  <si>
    <t>NIFTY 22450 PE 25 APR</t>
  </si>
  <si>
    <t>Profit of Rs.58/-</t>
  </si>
  <si>
    <t>90-120</t>
  </si>
  <si>
    <t>NIFTY MAY FUT</t>
  </si>
  <si>
    <t>22850-22900</t>
  </si>
  <si>
    <t>CIPLA MAY FUT</t>
  </si>
  <si>
    <t>1440-1460</t>
  </si>
  <si>
    <t>BANKNIFTY 48500 CE 30 APR</t>
  </si>
  <si>
    <t>500-600</t>
  </si>
  <si>
    <t>Loss of Rs.3.75/-</t>
  </si>
  <si>
    <t>LTF</t>
  </si>
  <si>
    <t>SBIN MAY FUT</t>
  </si>
  <si>
    <t>820-835</t>
  </si>
  <si>
    <t>BANKNIFTY 48400 CE 30 APR</t>
  </si>
  <si>
    <t>380-480</t>
  </si>
  <si>
    <t>130-160</t>
  </si>
  <si>
    <t>NIFTY 22600 CE 02 MAY</t>
  </si>
  <si>
    <t>Loss of Rs.23/-</t>
  </si>
  <si>
    <t>TATACONSUM MAY FUT</t>
  </si>
  <si>
    <t>1100-1105</t>
  </si>
  <si>
    <t>1128-1150</t>
  </si>
  <si>
    <t>Profit of Rs.7.75/-</t>
  </si>
  <si>
    <t xml:space="preserve">BANKNIFTY 48300 CE 30 APR </t>
  </si>
  <si>
    <t>450-550</t>
  </si>
  <si>
    <t>AAPLUSTRAD</t>
  </si>
  <si>
    <t>GUJTLRM</t>
  </si>
  <si>
    <t>NIKHIL RAJESH SINGH</t>
  </si>
  <si>
    <t>SHUBHAM ASHOKBHAI PATEL</t>
  </si>
  <si>
    <t>NETLINK</t>
  </si>
  <si>
    <t>KAPADIA FINWEALTH LLP .</t>
  </si>
  <si>
    <t>SUMANCHEPURI</t>
  </si>
  <si>
    <t>GRAVITON RESEARCH CAPITAL LLP</t>
  </si>
  <si>
    <t>NK SECURITIES RESEARCH PRIVATE LIMITED</t>
  </si>
  <si>
    <t>SUMEETINDS</t>
  </si>
  <si>
    <t>Sumeet Ind Limited</t>
  </si>
  <si>
    <t>NAMAN</t>
  </si>
  <si>
    <t>Naman In-Store (India) L</t>
  </si>
  <si>
    <t>ESAAR (INDIA) LIMITED</t>
  </si>
  <si>
    <t>NSE</t>
  </si>
  <si>
    <t>NIFTY 21800 PE 30 MAY</t>
  </si>
  <si>
    <t>NIFTY 23200 CE 30 MAY</t>
  </si>
  <si>
    <t>80-82</t>
  </si>
  <si>
    <t>94-96</t>
  </si>
  <si>
    <t>FINNIFTY 21500 PE 30 APR</t>
  </si>
  <si>
    <t>100-135</t>
  </si>
  <si>
    <t>Profit of Rs.8.5/-</t>
  </si>
  <si>
    <t>632.5-652.5</t>
  </si>
  <si>
    <t>695-730</t>
  </si>
  <si>
    <t>Profit of Rs.4/-</t>
  </si>
  <si>
    <t>NIFTY 22700 CE 2-MAY</t>
  </si>
  <si>
    <t>120-150</t>
  </si>
  <si>
    <t>DGL</t>
  </si>
  <si>
    <t>SKSE SECURITIES LIMITED CORP CM/TM PROP A/C</t>
  </si>
  <si>
    <t>GCONNECT</t>
  </si>
  <si>
    <t>VAXFAB ENTERPRISES LIMITED</t>
  </si>
  <si>
    <t>GOLKONDA</t>
  </si>
  <si>
    <t>GRID TRADING PRIVATE LIMITED</t>
  </si>
  <si>
    <t>YUGA STOCKS AND COMMODITIES PRIVATE LIMITED .</t>
  </si>
  <si>
    <t>MANSI SHARE &amp; STOCK ADVISORS PRIVATE LIMITED</t>
  </si>
  <si>
    <t>PUSHPA BHAJU</t>
  </si>
  <si>
    <t>SILVER LINE VENTURES PRIVATE LIMITED</t>
  </si>
  <si>
    <t>ANKITA VISHAL SHAH</t>
  </si>
  <si>
    <t>MANSI SHARE AND STOCK ADVISORS PVT LTD</t>
  </si>
  <si>
    <t>PROFIN COMMODITIES PRIVATE LIMITED</t>
  </si>
  <si>
    <t>TRU</t>
  </si>
  <si>
    <t>TruCap Finance Limited</t>
  </si>
  <si>
    <t>CRONY VYAPAR PVT LTD</t>
  </si>
  <si>
    <t>162-169</t>
  </si>
  <si>
    <t>180-190</t>
  </si>
  <si>
    <t>Profit of Rs.80/-</t>
  </si>
  <si>
    <t>1410-1480</t>
  </si>
  <si>
    <t>1600-1700</t>
  </si>
  <si>
    <t>FINNIFTY 22000 CE 30-APR</t>
  </si>
  <si>
    <t>FINNIFTY 21900 PE 30-APR</t>
  </si>
  <si>
    <t>Profit of Rs.18/-</t>
  </si>
  <si>
    <t>CHANDAN CHAURASIYA</t>
  </si>
  <si>
    <t>ANILKUMAR BHAGWANJI LALCHETA</t>
  </si>
  <si>
    <t>ADJIA</t>
  </si>
  <si>
    <t>CHIRAGKUMAR VALANI</t>
  </si>
  <si>
    <t>AVANCE</t>
  </si>
  <si>
    <t>CAMELLIA TRADEX PRIVATE LIMITED</t>
  </si>
  <si>
    <t>BERYLSE</t>
  </si>
  <si>
    <t>SATYA KHARE</t>
  </si>
  <si>
    <t>BRANDBUCKT</t>
  </si>
  <si>
    <t>DEV GANPAT PAWAR</t>
  </si>
  <si>
    <t>CAPFIN</t>
  </si>
  <si>
    <t>JAGJEET KAUR MALIK</t>
  </si>
  <si>
    <t>CSLFINANCE</t>
  </si>
  <si>
    <t>KITARA PIIN 1103</t>
  </si>
  <si>
    <t>WINRO COMMERCIAL INDIA LIMITED</t>
  </si>
  <si>
    <t>DATASOFT</t>
  </si>
  <si>
    <t>ANAHAITA NALIN SHAH</t>
  </si>
  <si>
    <t>MIRAL HEMANTBHAI BHOOT</t>
  </si>
  <si>
    <t>DAULAT</t>
  </si>
  <si>
    <t>RAJESH PIROGIWAL</t>
  </si>
  <si>
    <t>DPL</t>
  </si>
  <si>
    <t>SRINIVAS RAO MUDDANA NRO NON PIS</t>
  </si>
  <si>
    <t>EMMFORCE</t>
  </si>
  <si>
    <t>TOPGAIN FINANCE PRIVATE LIMITED</t>
  </si>
  <si>
    <t>PRANAV PARESH SHAH</t>
  </si>
  <si>
    <t>STOCK VERTEX VENTURES</t>
  </si>
  <si>
    <t>GREEN PEAKS ENTERPRISES LLP</t>
  </si>
  <si>
    <t>GANONPRO</t>
  </si>
  <si>
    <t>MAVI BUSINESS VENTURES LLP</t>
  </si>
  <si>
    <t>DHRUMIL ALPESH SHAH</t>
  </si>
  <si>
    <t>GARBIFIN</t>
  </si>
  <si>
    <t>NAVDURGA VINCOM PRIVATE LIMITED</t>
  </si>
  <si>
    <t>SANJAY KARANRAJ SAKARIA</t>
  </si>
  <si>
    <t>VINOD KUMAR ARORA</t>
  </si>
  <si>
    <t>GUJCOTEX</t>
  </si>
  <si>
    <t>PRAKASHCHANDMUKESHKUMAR</t>
  </si>
  <si>
    <t>SPARK FINANCE</t>
  </si>
  <si>
    <t>BIJAL KISHORECHAND MADHANI (HUF)</t>
  </si>
  <si>
    <t>MILIND MADHANI SECURITIES PRIVATE LIMITED</t>
  </si>
  <si>
    <t>SPRING VENTURES</t>
  </si>
  <si>
    <t>HEMANT NARESH JAIN HUF</t>
  </si>
  <si>
    <t>SAHASTRAA ADVISORS PRIVATE LIMITED</t>
  </si>
  <si>
    <t>SWETABEN HARDIK SHAH</t>
  </si>
  <si>
    <t>SHALINISIDDHARTHGHORPADE</t>
  </si>
  <si>
    <t>RAVINDER SINGH NAR</t>
  </si>
  <si>
    <t>PRIYARAMCHANDANI</t>
  </si>
  <si>
    <t>RADHAMALANI</t>
  </si>
  <si>
    <t>HEALTHYLIFE</t>
  </si>
  <si>
    <t>ABHAY CHANDRAKANT LAKHANI</t>
  </si>
  <si>
    <t>SHAMSHER SINGH</t>
  </si>
  <si>
    <t>INDRAIND</t>
  </si>
  <si>
    <t>SUNITA</t>
  </si>
  <si>
    <t>ADITYA FINCOM PRIVATE LIMITED</t>
  </si>
  <si>
    <t>RDS CORPORATE SERVICES PRIVATE LIMITED</t>
  </si>
  <si>
    <t>KALPANA ASHOK THACKER</t>
  </si>
  <si>
    <t>DIVYA KANDA</t>
  </si>
  <si>
    <t>JANAKI RAMAN SUNDAR VIGNESH</t>
  </si>
  <si>
    <t>DILIP RAMANLAL DOSHI</t>
  </si>
  <si>
    <t>JAMSHRI</t>
  </si>
  <si>
    <t>DEVENDRA SADANAND PATHARE</t>
  </si>
  <si>
    <t>GAURAV BALI</t>
  </si>
  <si>
    <t>JAYKAILASH</t>
  </si>
  <si>
    <t>UMANG RELAN</t>
  </si>
  <si>
    <t>KBCGLOBAL</t>
  </si>
  <si>
    <t>MINERVA VENTURES FUND</t>
  </si>
  <si>
    <t>MCFL</t>
  </si>
  <si>
    <t>SUCCEDERE COMMERCIAL LLP</t>
  </si>
  <si>
    <t>JUPITER INFOMEDIA PVT LTD</t>
  </si>
  <si>
    <t>NIRLON</t>
  </si>
  <si>
    <t>ICICI PRUDENTIAL MUTUAL FUND</t>
  </si>
  <si>
    <t>ALBULA INVESTMENT FUND LTD</t>
  </si>
  <si>
    <t>OMNIPOTENT</t>
  </si>
  <si>
    <t>SUMANTEKRIWAL</t>
  </si>
  <si>
    <t>PRADHIN</t>
  </si>
  <si>
    <t>AJAY CHAUDHARI</t>
  </si>
  <si>
    <t>ARUNABEN VINODCHANDRA DHANDHARA</t>
  </si>
  <si>
    <t>QUASAR</t>
  </si>
  <si>
    <t>SENTHAMARAI M</t>
  </si>
  <si>
    <t>SAWABUSI</t>
  </si>
  <si>
    <t>SCARNOSE</t>
  </si>
  <si>
    <t>DARSHANA YAGNESH SHAH</t>
  </si>
  <si>
    <t>GUTTIKONDA VARA LAKSHMI</t>
  </si>
  <si>
    <t>SHIVAAGRO</t>
  </si>
  <si>
    <t>RAJESH MADHAVAN UNNI(HUF)</t>
  </si>
  <si>
    <t>SHIVAM</t>
  </si>
  <si>
    <t>SHRENI SHARES LTD</t>
  </si>
  <si>
    <t>DHARMESH UPENDRA MEHTA</t>
  </si>
  <si>
    <t>SANDEEP MEHTA HUF</t>
  </si>
  <si>
    <t>RAJ DHARMESH MEHTA</t>
  </si>
  <si>
    <t>BHAVEEN MEHTA</t>
  </si>
  <si>
    <t>BIREN PRAVIN GANDHI</t>
  </si>
  <si>
    <t>SIPTL</t>
  </si>
  <si>
    <t>DESAI HUF BHUSHAN RAMESHCHANDRA</t>
  </si>
  <si>
    <t>SPAR</t>
  </si>
  <si>
    <t>RAVIRAJ GANESH PALIWAL</t>
  </si>
  <si>
    <t>TELOGICA</t>
  </si>
  <si>
    <t>URSUGAR</t>
  </si>
  <si>
    <t>VARYAA</t>
  </si>
  <si>
    <t>ANSHUL RAI</t>
  </si>
  <si>
    <t>JABIR MOHD SILAWAT</t>
  </si>
  <si>
    <t>MAYANKAGRAWAL</t>
  </si>
  <si>
    <t>SVCM SECURITIES PRIVATE LIMITED</t>
  </si>
  <si>
    <t>KAUSHAL ASHWIN GANDHI</t>
  </si>
  <si>
    <t>BONANZA PORTFOLIO LIMITED</t>
  </si>
  <si>
    <t>WAA</t>
  </si>
  <si>
    <t>SOHAM FINCARE INDIA LLP</t>
  </si>
  <si>
    <t>WARDINMOBI</t>
  </si>
  <si>
    <t>WARDWIZARD SOLUTIONS INDIA PRIVATE LIMITED</t>
  </si>
  <si>
    <t>AEVAS BUSINESS SOLUTIONS PRIVATE LIMITED</t>
  </si>
  <si>
    <t>WILLAMAGOR</t>
  </si>
  <si>
    <t>LATHE DERIVATIVES TRADING PRIVATE LIMITED .</t>
  </si>
  <si>
    <t>ATALREAL</t>
  </si>
  <si>
    <t>Atal Realtech Limited</t>
  </si>
  <si>
    <t>PRASHANT GUPTA</t>
  </si>
  <si>
    <t>BFUTILITIE</t>
  </si>
  <si>
    <t>BF Utilities Limited</t>
  </si>
  <si>
    <t>BTML</t>
  </si>
  <si>
    <t>Bodhi Tree Multimedia Ltd</t>
  </si>
  <si>
    <t>FAST TRACK FINSEC PRIVATE LIMITED</t>
  </si>
  <si>
    <t>CSL Finance Limited</t>
  </si>
  <si>
    <t>BLUE DAIMOND PROPERTIES PRIVATE LIMITED</t>
  </si>
  <si>
    <t>DYNAMIC</t>
  </si>
  <si>
    <t>Dynamic Srvcs &amp; Sec Ltd</t>
  </si>
  <si>
    <t>GSLSU</t>
  </si>
  <si>
    <t>Global Surfaces Limited</t>
  </si>
  <si>
    <t>SW CAPITAL PRIVATE LIMITED</t>
  </si>
  <si>
    <t>SAJM GLOBAL IMPEX PRIVATE LIMITED</t>
  </si>
  <si>
    <t>HJS SECURITIES PRIVATE LIMITED</t>
  </si>
  <si>
    <t>VT CAPITAL MARKET PVT LTD</t>
  </si>
  <si>
    <t>HISARMETAL</t>
  </si>
  <si>
    <t>Hisar Metal Ind. Limited</t>
  </si>
  <si>
    <t>JNKINDIA</t>
  </si>
  <si>
    <t>JNK India Limited</t>
  </si>
  <si>
    <t>ELIXIR WEALTH MANAGEMENT PRIVATE LIMITED</t>
  </si>
  <si>
    <t>SETU SECURITIES PVT LTD</t>
  </si>
  <si>
    <t>KOTAK MAHINDRA MUTUAL FUND</t>
  </si>
  <si>
    <t>VIJIT TRADING</t>
  </si>
  <si>
    <t>GRT STRATEGIC VENTURES LLP</t>
  </si>
  <si>
    <t>KOTAK MAHINDRA MUTUAL FUND -MULTICAP FUND</t>
  </si>
  <si>
    <t>DSP MUTUAL FUND</t>
  </si>
  <si>
    <t>KANDARP</t>
  </si>
  <si>
    <t>Kandarp Dg Smart Bpo Ltd</t>
  </si>
  <si>
    <t>MITTAL PUNEET</t>
  </si>
  <si>
    <t>KECL</t>
  </si>
  <si>
    <t>Kirloskar Electric Co Ltd</t>
  </si>
  <si>
    <t>MPTODAY</t>
  </si>
  <si>
    <t>M P Today Media Limited</t>
  </si>
  <si>
    <t>RASADA ENTERPRISES PRIVATE LIMITED</t>
  </si>
  <si>
    <t>MTNL</t>
  </si>
  <si>
    <t>Maha Tel Nigam Ltd.</t>
  </si>
  <si>
    <t>SMC GLOBAL SECURITIES LIMITED</t>
  </si>
  <si>
    <t>NGIL</t>
  </si>
  <si>
    <t>Nakoda Group of Ind. Ltd</t>
  </si>
  <si>
    <t>CITADEL SECURITIES INDIA MARKETS PRIVATE LIMITED</t>
  </si>
  <si>
    <t>KAMBALAPALLY JAYAVARDHAN REDDY</t>
  </si>
  <si>
    <t>OBCL</t>
  </si>
  <si>
    <t>Orissa Bengal Carrier Ltd</t>
  </si>
  <si>
    <t>PDMJEPAPER</t>
  </si>
  <si>
    <t>Pudumjee Paper Pro. Ltd</t>
  </si>
  <si>
    <t>SABAR</t>
  </si>
  <si>
    <t>Sabar Flex India Limited</t>
  </si>
  <si>
    <t>HASMUKHLAL PITAMBERDAS PANCHAL</t>
  </si>
  <si>
    <t>SAKUMA</t>
  </si>
  <si>
    <t>Sakuma Exports Limited</t>
  </si>
  <si>
    <t>SBFC</t>
  </si>
  <si>
    <t>SBFC Finance Limited</t>
  </si>
  <si>
    <t>SBI MUTUAL FUND</t>
  </si>
  <si>
    <t>CUSTODY BANK OF JAPAN LTD RE RB AMUNDI INDIA SMALL CAP EQUITY MOTHER FUND</t>
  </si>
  <si>
    <t>MORGAN STANLEY ASIA SINGAPORE PTE</t>
  </si>
  <si>
    <t>SCML</t>
  </si>
  <si>
    <t>Sharp Chucks N Machines L</t>
  </si>
  <si>
    <t>SINTERCOM</t>
  </si>
  <si>
    <t>Sintercom India Limited</t>
  </si>
  <si>
    <t>KIFS INTERNATIONAL LLP</t>
  </si>
  <si>
    <t>BELLWETHER CAPITAL PRIVATE LIMITED</t>
  </si>
  <si>
    <t>NIVL IT SERVICES PRIVATE LIMITED</t>
  </si>
  <si>
    <t>VASCONEQ</t>
  </si>
  <si>
    <t>Vascon Engineers Ltd</t>
  </si>
  <si>
    <t>BENGAL TIGER CAPITAL ADVISORS LLP</t>
  </si>
  <si>
    <t>CARTRADE</t>
  </si>
  <si>
    <t>Cartrade Tech Limited</t>
  </si>
  <si>
    <t>CMDB II</t>
  </si>
  <si>
    <t>MONEYWISE FINANCIAL SERVICES PRIVATE LTD</t>
  </si>
  <si>
    <t>THAKOR NAYANA CHANDUBHAI</t>
  </si>
  <si>
    <t>ARPWOOD PARTNERS INVESTMENT ADVISORS LLP</t>
  </si>
  <si>
    <t>ARPWOOD CAPITAL PRIVATE LIMITED</t>
  </si>
  <si>
    <t>SIGNORIA</t>
  </si>
  <si>
    <t>Signoria Creation Limited</t>
  </si>
  <si>
    <t>OREGANO LIFE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</si>
</sst>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6" fontId="36" fillId="44" borderId="29" xfId="0" applyNumberFormat="1" applyFont="1" applyFill="1" applyBorder="1" applyAlignment="1">
      <alignment horizontal="center" vertical="center"/>
    </xf>
    <xf numFmtId="16" fontId="36" fillId="44" borderId="40" xfId="0" applyNumberFormat="1" applyFont="1" applyFill="1" applyBorder="1" applyAlignment="1">
      <alignment horizontal="center" vertical="center"/>
    </xf>
    <xf numFmtId="0" fontId="36" fillId="44" borderId="29" xfId="0" applyFont="1" applyFill="1" applyBorder="1"/>
    <xf numFmtId="0" fontId="36" fillId="44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40" xfId="0" applyFont="1" applyFill="1" applyBorder="1" applyAlignment="1">
      <alignment horizontal="center" vertical="center"/>
    </xf>
    <xf numFmtId="2" fontId="36" fillId="43" borderId="29" xfId="0" applyNumberFormat="1" applyFont="1" applyFill="1" applyBorder="1" applyAlignment="1">
      <alignment horizontal="center" vertical="center"/>
    </xf>
    <xf numFmtId="10" fontId="36" fillId="43" borderId="29" xfId="0" applyNumberFormat="1" applyFont="1" applyFill="1" applyBorder="1" applyAlignment="1">
      <alignment horizontal="center" vertical="center" wrapText="1"/>
    </xf>
    <xf numFmtId="16" fontId="36" fillId="43" borderId="29" xfId="0" applyNumberFormat="1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0" fontId="3" fillId="44" borderId="29" xfId="0" applyFont="1" applyFill="1" applyBorder="1" applyAlignment="1">
      <alignment horizontal="center" vertical="center"/>
    </xf>
    <xf numFmtId="165" fontId="36" fillId="44" borderId="29" xfId="0" applyNumberFormat="1" applyFont="1" applyFill="1" applyBorder="1" applyAlignment="1">
      <alignment horizontal="center" vertical="center"/>
    </xf>
    <xf numFmtId="15" fontId="3" fillId="44" borderId="29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left"/>
    </xf>
    <xf numFmtId="43" fontId="36" fillId="44" borderId="29" xfId="0" applyNumberFormat="1" applyFont="1" applyFill="1" applyBorder="1" applyAlignment="1">
      <alignment horizontal="center" vertical="top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7" fillId="43" borderId="25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49" fontId="36" fillId="41" borderId="2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" fillId="47" borderId="2" xfId="0" applyNumberFormat="1" applyFont="1" applyFill="1" applyBorder="1" applyAlignment="1">
      <alignment horizontal="center" vertical="center"/>
    </xf>
    <xf numFmtId="0" fontId="15" fillId="45" borderId="2" xfId="0" applyFont="1" applyFill="1" applyBorder="1"/>
    <xf numFmtId="0" fontId="15" fillId="45" borderId="2" xfId="0" applyFont="1" applyFill="1" applyBorder="1" applyAlignment="1">
      <alignment horizontal="center"/>
    </xf>
    <xf numFmtId="0" fontId="3" fillId="45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0" fillId="45" borderId="0" xfId="0" applyFill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2" fontId="36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4" borderId="39" xfId="0" applyNumberFormat="1" applyFont="1" applyFill="1" applyBorder="1" applyAlignment="1">
      <alignment horizontal="center" vertical="center"/>
    </xf>
    <xf numFmtId="16" fontId="36" fillId="44" borderId="40" xfId="0" applyNumberFormat="1" applyFont="1" applyFill="1" applyBorder="1" applyAlignment="1">
      <alignment horizontal="center" vertical="center"/>
    </xf>
    <xf numFmtId="0" fontId="36" fillId="44" borderId="39" xfId="0" applyFont="1" applyFill="1" applyBorder="1" applyAlignment="1">
      <alignment horizontal="center" vertical="center"/>
    </xf>
    <xf numFmtId="0" fontId="36" fillId="44" borderId="40" xfId="0" applyFont="1" applyFill="1" applyBorder="1" applyAlignment="1">
      <alignment horizontal="center" vertical="center"/>
    </xf>
    <xf numFmtId="0" fontId="37" fillId="43" borderId="39" xfId="0" applyFont="1" applyFill="1" applyBorder="1" applyAlignment="1">
      <alignment horizontal="center" vertical="center"/>
    </xf>
    <xf numFmtId="0" fontId="37" fillId="43" borderId="40" xfId="0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3" borderId="39" xfId="0" applyNumberFormat="1" applyFont="1" applyFill="1" applyBorder="1" applyAlignment="1">
      <alignment horizontal="center" vertical="center"/>
    </xf>
    <xf numFmtId="166" fontId="36" fillId="43" borderId="40" xfId="0" applyNumberFormat="1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D19" sqref="D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308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D22" sqref="D22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211" t="s">
        <v>25</v>
      </c>
      <c r="H10" s="211" t="s">
        <v>26</v>
      </c>
      <c r="I10" s="211" t="s">
        <v>27</v>
      </c>
      <c r="J10" s="211" t="s">
        <v>28</v>
      </c>
      <c r="K10" s="211" t="s">
        <v>29</v>
      </c>
      <c r="L10" s="211" t="s">
        <v>30</v>
      </c>
      <c r="M10" s="211" t="s">
        <v>31</v>
      </c>
      <c r="N10" s="29" t="s">
        <v>32</v>
      </c>
      <c r="O10" s="29" t="s">
        <v>33</v>
      </c>
      <c r="P10" s="30" t="s">
        <v>836</v>
      </c>
    </row>
    <row r="11" spans="1:16" ht="12.75" customHeight="1">
      <c r="A11" s="218">
        <v>1</v>
      </c>
      <c r="B11" s="230" t="s">
        <v>34</v>
      </c>
      <c r="C11" s="209" t="s">
        <v>35</v>
      </c>
      <c r="D11" s="221">
        <v>45442</v>
      </c>
      <c r="E11" s="209">
        <v>22718.3</v>
      </c>
      <c r="F11" s="209">
        <v>22755.433333333334</v>
      </c>
      <c r="G11" s="208">
        <v>22660.866666666669</v>
      </c>
      <c r="H11" s="208">
        <v>22603.433333333334</v>
      </c>
      <c r="I11" s="208">
        <v>22508.866666666669</v>
      </c>
      <c r="J11" s="208">
        <v>22812.866666666669</v>
      </c>
      <c r="K11" s="208">
        <v>22907.433333333334</v>
      </c>
      <c r="L11" s="208">
        <v>22964.866666666669</v>
      </c>
      <c r="M11" s="207">
        <v>22850</v>
      </c>
      <c r="N11" s="207">
        <v>22698</v>
      </c>
      <c r="O11" s="207">
        <v>11932125</v>
      </c>
      <c r="P11" s="210">
        <v>9.5799947541649385E-3</v>
      </c>
    </row>
    <row r="12" spans="1:16" ht="12.75" customHeight="1">
      <c r="A12" s="218">
        <v>2</v>
      </c>
      <c r="B12" s="230" t="s">
        <v>34</v>
      </c>
      <c r="C12" s="209" t="s">
        <v>36</v>
      </c>
      <c r="D12" s="221">
        <v>45441</v>
      </c>
      <c r="E12" s="209">
        <v>49450.55</v>
      </c>
      <c r="F12" s="209">
        <v>49586</v>
      </c>
      <c r="G12" s="208">
        <v>49244.55</v>
      </c>
      <c r="H12" s="208">
        <v>49038.55</v>
      </c>
      <c r="I12" s="208">
        <v>48697.100000000006</v>
      </c>
      <c r="J12" s="208">
        <v>49792</v>
      </c>
      <c r="K12" s="208">
        <v>50133.45</v>
      </c>
      <c r="L12" s="208">
        <v>50339.45</v>
      </c>
      <c r="M12" s="207">
        <v>49927.45</v>
      </c>
      <c r="N12" s="207">
        <v>49380</v>
      </c>
      <c r="O12" s="207">
        <v>2610420</v>
      </c>
      <c r="P12" s="210">
        <v>4.9993363178916631E-2</v>
      </c>
    </row>
    <row r="13" spans="1:16" ht="12.75" customHeight="1">
      <c r="A13" s="218">
        <v>3</v>
      </c>
      <c r="B13" s="230" t="s">
        <v>34</v>
      </c>
      <c r="C13" s="229" t="s">
        <v>37</v>
      </c>
      <c r="D13" s="223">
        <v>45440</v>
      </c>
      <c r="E13" s="222">
        <v>21844.25</v>
      </c>
      <c r="F13" s="222">
        <v>21898.483333333334</v>
      </c>
      <c r="G13" s="224">
        <v>21761.966666666667</v>
      </c>
      <c r="H13" s="224">
        <v>21679.683333333334</v>
      </c>
      <c r="I13" s="224">
        <v>21543.166666666668</v>
      </c>
      <c r="J13" s="224">
        <v>21980.766666666666</v>
      </c>
      <c r="K13" s="224">
        <v>22117.283333333336</v>
      </c>
      <c r="L13" s="224">
        <v>22199.566666666666</v>
      </c>
      <c r="M13" s="225">
        <v>22035</v>
      </c>
      <c r="N13" s="225">
        <v>21816.2</v>
      </c>
      <c r="O13" s="225">
        <v>49960</v>
      </c>
      <c r="P13" s="226">
        <v>-0.35717961914565105</v>
      </c>
    </row>
    <row r="14" spans="1:16" ht="12.75" customHeight="1">
      <c r="A14" s="218">
        <v>4</v>
      </c>
      <c r="B14" s="230" t="s">
        <v>34</v>
      </c>
      <c r="C14" s="229" t="s">
        <v>38</v>
      </c>
      <c r="D14" s="223">
        <v>45439</v>
      </c>
      <c r="E14" s="222">
        <v>11116.8</v>
      </c>
      <c r="F14" s="222">
        <v>11144.916666666666</v>
      </c>
      <c r="G14" s="224">
        <v>11071.883333333331</v>
      </c>
      <c r="H14" s="224">
        <v>11026.966666666665</v>
      </c>
      <c r="I14" s="224">
        <v>10953.933333333331</v>
      </c>
      <c r="J14" s="224">
        <v>11189.833333333332</v>
      </c>
      <c r="K14" s="224">
        <v>11262.866666666669</v>
      </c>
      <c r="L14" s="224">
        <v>11307.783333333333</v>
      </c>
      <c r="M14" s="225">
        <v>11217.95</v>
      </c>
      <c r="N14" s="225">
        <v>11100</v>
      </c>
      <c r="O14" s="225">
        <v>1873150</v>
      </c>
      <c r="P14" s="226">
        <v>1.7353463350820286E-4</v>
      </c>
    </row>
    <row r="15" spans="1:16" ht="12.75" customHeight="1">
      <c r="A15" s="218">
        <v>5</v>
      </c>
      <c r="B15" s="230" t="s">
        <v>906</v>
      </c>
      <c r="C15" s="222" t="s">
        <v>39</v>
      </c>
      <c r="D15" s="223">
        <v>45442</v>
      </c>
      <c r="E15" s="222">
        <v>746.4</v>
      </c>
      <c r="F15" s="222">
        <v>751</v>
      </c>
      <c r="G15" s="224">
        <v>739</v>
      </c>
      <c r="H15" s="224">
        <v>731.6</v>
      </c>
      <c r="I15" s="224">
        <v>719.6</v>
      </c>
      <c r="J15" s="224">
        <v>758.4</v>
      </c>
      <c r="K15" s="224">
        <v>770.4</v>
      </c>
      <c r="L15" s="224">
        <v>777.8</v>
      </c>
      <c r="M15" s="225">
        <v>763</v>
      </c>
      <c r="N15" s="225">
        <v>743.6</v>
      </c>
      <c r="O15" s="225">
        <v>13448000</v>
      </c>
      <c r="P15" s="226">
        <v>-7.820569573557621E-3</v>
      </c>
    </row>
    <row r="16" spans="1:16" ht="12.75" customHeight="1">
      <c r="A16" s="218">
        <v>6</v>
      </c>
      <c r="B16" s="230" t="s">
        <v>40</v>
      </c>
      <c r="C16" s="227" t="s">
        <v>41</v>
      </c>
      <c r="D16" s="223">
        <v>45442</v>
      </c>
      <c r="E16" s="222">
        <v>6569.05</v>
      </c>
      <c r="F16" s="222">
        <v>6575.5</v>
      </c>
      <c r="G16" s="224">
        <v>6481.3</v>
      </c>
      <c r="H16" s="224">
        <v>6393.55</v>
      </c>
      <c r="I16" s="224">
        <v>6299.35</v>
      </c>
      <c r="J16" s="224">
        <v>6663.25</v>
      </c>
      <c r="K16" s="224">
        <v>6757.4500000000007</v>
      </c>
      <c r="L16" s="224">
        <v>6845.2</v>
      </c>
      <c r="M16" s="225">
        <v>6669.7</v>
      </c>
      <c r="N16" s="225">
        <v>6487.75</v>
      </c>
      <c r="O16" s="225">
        <v>1158250</v>
      </c>
      <c r="P16" s="226">
        <v>9.2431030417354398E-2</v>
      </c>
    </row>
    <row r="17" spans="1:16" ht="12.75" customHeight="1">
      <c r="A17" s="218">
        <v>7</v>
      </c>
      <c r="B17" s="230" t="s">
        <v>42</v>
      </c>
      <c r="C17" s="227" t="s">
        <v>43</v>
      </c>
      <c r="D17" s="223">
        <v>45442</v>
      </c>
      <c r="E17" s="222">
        <v>26540.05</v>
      </c>
      <c r="F17" s="222">
        <v>26544.183333333334</v>
      </c>
      <c r="G17" s="224">
        <v>26273.366666666669</v>
      </c>
      <c r="H17" s="224">
        <v>26006.683333333334</v>
      </c>
      <c r="I17" s="224">
        <v>25735.866666666669</v>
      </c>
      <c r="J17" s="224">
        <v>26810.866666666669</v>
      </c>
      <c r="K17" s="224">
        <v>27081.683333333334</v>
      </c>
      <c r="L17" s="224">
        <v>27348.366666666669</v>
      </c>
      <c r="M17" s="225">
        <v>26815</v>
      </c>
      <c r="N17" s="225">
        <v>26277.5</v>
      </c>
      <c r="O17" s="225">
        <v>201120</v>
      </c>
      <c r="P17" s="226">
        <v>-1.3827596351868197E-2</v>
      </c>
    </row>
    <row r="18" spans="1:16" ht="12.75" customHeight="1">
      <c r="A18" s="218">
        <v>8</v>
      </c>
      <c r="B18" s="230" t="s">
        <v>66</v>
      </c>
      <c r="C18" s="228" t="s">
        <v>44</v>
      </c>
      <c r="D18" s="223">
        <v>45442</v>
      </c>
      <c r="E18" s="222">
        <v>232.75</v>
      </c>
      <c r="F18" s="222">
        <v>236.54999999999998</v>
      </c>
      <c r="G18" s="224">
        <v>227.44999999999996</v>
      </c>
      <c r="H18" s="224">
        <v>222.14999999999998</v>
      </c>
      <c r="I18" s="224">
        <v>213.04999999999995</v>
      </c>
      <c r="J18" s="224">
        <v>241.84999999999997</v>
      </c>
      <c r="K18" s="224">
        <v>250.95</v>
      </c>
      <c r="L18" s="224">
        <v>256.25</v>
      </c>
      <c r="M18" s="225">
        <v>245.65</v>
      </c>
      <c r="N18" s="225">
        <v>231.25</v>
      </c>
      <c r="O18" s="225">
        <v>68520600</v>
      </c>
      <c r="P18" s="226">
        <v>4.8851049760290956E-2</v>
      </c>
    </row>
    <row r="19" spans="1:16" ht="12.75" customHeight="1">
      <c r="A19" s="218">
        <v>9</v>
      </c>
      <c r="B19" s="230" t="s">
        <v>45</v>
      </c>
      <c r="C19" s="225" t="s">
        <v>46</v>
      </c>
      <c r="D19" s="223">
        <v>45442</v>
      </c>
      <c r="E19" s="222">
        <v>264.64999999999998</v>
      </c>
      <c r="F19" s="222">
        <v>267.65000000000003</v>
      </c>
      <c r="G19" s="224">
        <v>260.80000000000007</v>
      </c>
      <c r="H19" s="224">
        <v>256.95000000000005</v>
      </c>
      <c r="I19" s="224">
        <v>250.10000000000008</v>
      </c>
      <c r="J19" s="224">
        <v>271.50000000000006</v>
      </c>
      <c r="K19" s="224">
        <v>278.35000000000008</v>
      </c>
      <c r="L19" s="224">
        <v>282.20000000000005</v>
      </c>
      <c r="M19" s="225">
        <v>274.5</v>
      </c>
      <c r="N19" s="225">
        <v>263.8</v>
      </c>
      <c r="O19" s="225">
        <v>45832800</v>
      </c>
      <c r="P19" s="226">
        <v>-2.2350396539293438E-2</v>
      </c>
    </row>
    <row r="20" spans="1:16" ht="12.75" customHeight="1">
      <c r="A20" s="218">
        <v>10</v>
      </c>
      <c r="B20" s="230" t="s">
        <v>47</v>
      </c>
      <c r="C20" s="222" t="s">
        <v>48</v>
      </c>
      <c r="D20" s="223">
        <v>45442</v>
      </c>
      <c r="E20" s="222">
        <v>2543</v>
      </c>
      <c r="F20" s="222">
        <v>2549.0333333333333</v>
      </c>
      <c r="G20" s="224">
        <v>2530.6166666666668</v>
      </c>
      <c r="H20" s="224">
        <v>2518.2333333333336</v>
      </c>
      <c r="I20" s="224">
        <v>2499.8166666666671</v>
      </c>
      <c r="J20" s="224">
        <v>2561.4166666666665</v>
      </c>
      <c r="K20" s="224">
        <v>2579.8333333333335</v>
      </c>
      <c r="L20" s="224">
        <v>2592.2166666666662</v>
      </c>
      <c r="M20" s="225">
        <v>2567.4499999999998</v>
      </c>
      <c r="N20" s="225">
        <v>2536.65</v>
      </c>
      <c r="O20" s="225">
        <v>5677500</v>
      </c>
      <c r="P20" s="226">
        <v>-3.3945890760592137E-2</v>
      </c>
    </row>
    <row r="21" spans="1:16" ht="12.75" customHeight="1">
      <c r="A21" s="218">
        <v>11</v>
      </c>
      <c r="B21" s="230" t="s">
        <v>115</v>
      </c>
      <c r="C21" s="222" t="s">
        <v>49</v>
      </c>
      <c r="D21" s="223">
        <v>45442</v>
      </c>
      <c r="E21" s="222">
        <v>3069.5</v>
      </c>
      <c r="F21" s="222">
        <v>3086.1166666666668</v>
      </c>
      <c r="G21" s="224">
        <v>3045.3833333333337</v>
      </c>
      <c r="H21" s="224">
        <v>3021.2666666666669</v>
      </c>
      <c r="I21" s="224">
        <v>2980.5333333333338</v>
      </c>
      <c r="J21" s="224">
        <v>3110.2333333333336</v>
      </c>
      <c r="K21" s="224">
        <v>3150.9666666666672</v>
      </c>
      <c r="L21" s="224">
        <v>3175.0833333333335</v>
      </c>
      <c r="M21" s="225">
        <v>3126.85</v>
      </c>
      <c r="N21" s="225">
        <v>3062</v>
      </c>
      <c r="O21" s="225">
        <v>14254200</v>
      </c>
      <c r="P21" s="226">
        <v>-7.1049442052910933E-3</v>
      </c>
    </row>
    <row r="22" spans="1:16" ht="12.75" customHeight="1">
      <c r="A22" s="218">
        <v>12</v>
      </c>
      <c r="B22" s="230" t="s">
        <v>115</v>
      </c>
      <c r="C22" s="222" t="s">
        <v>50</v>
      </c>
      <c r="D22" s="223">
        <v>45442</v>
      </c>
      <c r="E22" s="222">
        <v>1331.4</v>
      </c>
      <c r="F22" s="222">
        <v>1332.6499999999999</v>
      </c>
      <c r="G22" s="224">
        <v>1322.2999999999997</v>
      </c>
      <c r="H22" s="224">
        <v>1313.1999999999998</v>
      </c>
      <c r="I22" s="224">
        <v>1302.8499999999997</v>
      </c>
      <c r="J22" s="224">
        <v>1341.7499999999998</v>
      </c>
      <c r="K22" s="224">
        <v>1352.0999999999997</v>
      </c>
      <c r="L22" s="224">
        <v>1361.1999999999998</v>
      </c>
      <c r="M22" s="225">
        <v>1343</v>
      </c>
      <c r="N22" s="225">
        <v>1323.55</v>
      </c>
      <c r="O22" s="225">
        <v>38670400</v>
      </c>
      <c r="P22" s="226">
        <v>-1.2209949831921611E-2</v>
      </c>
    </row>
    <row r="23" spans="1:16" ht="12.75" customHeight="1">
      <c r="A23" s="218">
        <v>13</v>
      </c>
      <c r="B23" s="230" t="s">
        <v>42</v>
      </c>
      <c r="C23" s="222" t="s">
        <v>51</v>
      </c>
      <c r="D23" s="223">
        <v>45442</v>
      </c>
      <c r="E23" s="222">
        <v>4864</v>
      </c>
      <c r="F23" s="222">
        <v>4900.1166666666668</v>
      </c>
      <c r="G23" s="224">
        <v>4813.8833333333332</v>
      </c>
      <c r="H23" s="224">
        <v>4763.7666666666664</v>
      </c>
      <c r="I23" s="224">
        <v>4677.5333333333328</v>
      </c>
      <c r="J23" s="224">
        <v>4950.2333333333336</v>
      </c>
      <c r="K23" s="224">
        <v>5036.4666666666672</v>
      </c>
      <c r="L23" s="224">
        <v>5086.5833333333339</v>
      </c>
      <c r="M23" s="225">
        <v>4986.3500000000004</v>
      </c>
      <c r="N23" s="225">
        <v>4850</v>
      </c>
      <c r="O23" s="225">
        <v>967900</v>
      </c>
      <c r="P23" s="226">
        <v>2.2177632273735346E-2</v>
      </c>
    </row>
    <row r="24" spans="1:16" ht="12.75" customHeight="1">
      <c r="A24" s="218">
        <v>14</v>
      </c>
      <c r="B24" s="230" t="s">
        <v>47</v>
      </c>
      <c r="C24" s="222" t="s">
        <v>52</v>
      </c>
      <c r="D24" s="223">
        <v>45442</v>
      </c>
      <c r="E24" s="222">
        <v>622.5</v>
      </c>
      <c r="F24" s="222">
        <v>626.13333333333333</v>
      </c>
      <c r="G24" s="224">
        <v>615.7166666666667</v>
      </c>
      <c r="H24" s="224">
        <v>608.93333333333339</v>
      </c>
      <c r="I24" s="224">
        <v>598.51666666666677</v>
      </c>
      <c r="J24" s="224">
        <v>632.91666666666663</v>
      </c>
      <c r="K24" s="224">
        <v>643.33333333333337</v>
      </c>
      <c r="L24" s="224">
        <v>650.11666666666656</v>
      </c>
      <c r="M24" s="225">
        <v>636.54999999999995</v>
      </c>
      <c r="N24" s="225">
        <v>619.35</v>
      </c>
      <c r="O24" s="225">
        <v>47088900</v>
      </c>
      <c r="P24" s="226">
        <v>-2.2877525865610877E-2</v>
      </c>
    </row>
    <row r="25" spans="1:16" ht="12.75" customHeight="1">
      <c r="A25" s="218">
        <v>15</v>
      </c>
      <c r="B25" s="230" t="s">
        <v>42</v>
      </c>
      <c r="C25" s="222" t="s">
        <v>53</v>
      </c>
      <c r="D25" s="223">
        <v>45442</v>
      </c>
      <c r="E25" s="222">
        <v>5993.95</v>
      </c>
      <c r="F25" s="222">
        <v>6001.1500000000005</v>
      </c>
      <c r="G25" s="224">
        <v>5937.8000000000011</v>
      </c>
      <c r="H25" s="224">
        <v>5881.6500000000005</v>
      </c>
      <c r="I25" s="224">
        <v>5818.3000000000011</v>
      </c>
      <c r="J25" s="224">
        <v>6057.3000000000011</v>
      </c>
      <c r="K25" s="224">
        <v>6120.6500000000015</v>
      </c>
      <c r="L25" s="224">
        <v>6176.8000000000011</v>
      </c>
      <c r="M25" s="225">
        <v>6064.5</v>
      </c>
      <c r="N25" s="225">
        <v>5945</v>
      </c>
      <c r="O25" s="225">
        <v>2191125</v>
      </c>
      <c r="P25" s="226">
        <v>-2.9577384676639554E-3</v>
      </c>
    </row>
    <row r="26" spans="1:16" ht="12.75" customHeight="1">
      <c r="A26" s="218">
        <v>16</v>
      </c>
      <c r="B26" s="230" t="s">
        <v>54</v>
      </c>
      <c r="C26" s="222" t="s">
        <v>55</v>
      </c>
      <c r="D26" s="223">
        <v>45442</v>
      </c>
      <c r="E26" s="222">
        <v>505.1</v>
      </c>
      <c r="F26" s="222">
        <v>504.25</v>
      </c>
      <c r="G26" s="224">
        <v>491.79999999999995</v>
      </c>
      <c r="H26" s="224">
        <v>478.49999999999994</v>
      </c>
      <c r="I26" s="224">
        <v>466.0499999999999</v>
      </c>
      <c r="J26" s="224">
        <v>517.54999999999995</v>
      </c>
      <c r="K26" s="224">
        <v>530</v>
      </c>
      <c r="L26" s="224">
        <v>543.30000000000007</v>
      </c>
      <c r="M26" s="225">
        <v>516.70000000000005</v>
      </c>
      <c r="N26" s="225">
        <v>490.95</v>
      </c>
      <c r="O26" s="225">
        <v>12245100</v>
      </c>
      <c r="P26" s="226">
        <v>-5.6210691823899372E-2</v>
      </c>
    </row>
    <row r="27" spans="1:16" ht="12.75" customHeight="1">
      <c r="A27" s="218">
        <v>17</v>
      </c>
      <c r="B27" s="230" t="s">
        <v>54</v>
      </c>
      <c r="C27" s="222" t="s">
        <v>56</v>
      </c>
      <c r="D27" s="223">
        <v>45442</v>
      </c>
      <c r="E27" s="222">
        <v>194.15</v>
      </c>
      <c r="F27" s="222">
        <v>192.25</v>
      </c>
      <c r="G27" s="224">
        <v>188.8</v>
      </c>
      <c r="H27" s="224">
        <v>183.45000000000002</v>
      </c>
      <c r="I27" s="224">
        <v>180.00000000000003</v>
      </c>
      <c r="J27" s="224">
        <v>197.6</v>
      </c>
      <c r="K27" s="224">
        <v>201.04999999999998</v>
      </c>
      <c r="L27" s="224">
        <v>206.39999999999998</v>
      </c>
      <c r="M27" s="225">
        <v>195.7</v>
      </c>
      <c r="N27" s="225">
        <v>186.9</v>
      </c>
      <c r="O27" s="225">
        <v>114810000</v>
      </c>
      <c r="P27" s="226">
        <v>5.1518065668361042E-2</v>
      </c>
    </row>
    <row r="28" spans="1:16" ht="12.75" customHeight="1">
      <c r="A28" s="218">
        <v>18</v>
      </c>
      <c r="B28" s="230" t="s">
        <v>57</v>
      </c>
      <c r="C28" s="222" t="s">
        <v>58</v>
      </c>
      <c r="D28" s="223">
        <v>45442</v>
      </c>
      <c r="E28" s="222">
        <v>2895.8</v>
      </c>
      <c r="F28" s="222">
        <v>2902.6166666666668</v>
      </c>
      <c r="G28" s="224">
        <v>2871.2333333333336</v>
      </c>
      <c r="H28" s="224">
        <v>2846.666666666667</v>
      </c>
      <c r="I28" s="224">
        <v>2815.2833333333338</v>
      </c>
      <c r="J28" s="224">
        <v>2927.1833333333334</v>
      </c>
      <c r="K28" s="224">
        <v>2958.5666666666666</v>
      </c>
      <c r="L28" s="224">
        <v>2983.1333333333332</v>
      </c>
      <c r="M28" s="225">
        <v>2934</v>
      </c>
      <c r="N28" s="225">
        <v>2878.05</v>
      </c>
      <c r="O28" s="225">
        <v>11320000</v>
      </c>
      <c r="P28" s="226">
        <v>1.6888250089831119E-2</v>
      </c>
    </row>
    <row r="29" spans="1:16" ht="12.75" customHeight="1">
      <c r="A29" s="218">
        <v>19</v>
      </c>
      <c r="B29" s="230" t="s">
        <v>40</v>
      </c>
      <c r="C29" s="222" t="s">
        <v>59</v>
      </c>
      <c r="D29" s="223">
        <v>45442</v>
      </c>
      <c r="E29" s="222">
        <v>2135.15</v>
      </c>
      <c r="F29" s="222">
        <v>2120.1666666666665</v>
      </c>
      <c r="G29" s="224">
        <v>2075.333333333333</v>
      </c>
      <c r="H29" s="224">
        <v>2015.5166666666664</v>
      </c>
      <c r="I29" s="224">
        <v>1970.6833333333329</v>
      </c>
      <c r="J29" s="224">
        <v>2179.9833333333331</v>
      </c>
      <c r="K29" s="224">
        <v>2224.8166666666662</v>
      </c>
      <c r="L29" s="224">
        <v>2284.6333333333332</v>
      </c>
      <c r="M29" s="225">
        <v>2165</v>
      </c>
      <c r="N29" s="225">
        <v>2060.35</v>
      </c>
      <c r="O29" s="225">
        <v>2572670</v>
      </c>
      <c r="P29" s="226">
        <v>-9.9757731224169879E-4</v>
      </c>
    </row>
    <row r="30" spans="1:16" ht="12.75" customHeight="1">
      <c r="A30" s="218">
        <v>20</v>
      </c>
      <c r="B30" s="230" t="s">
        <v>906</v>
      </c>
      <c r="C30" s="227" t="s">
        <v>60</v>
      </c>
      <c r="D30" s="223">
        <v>45442</v>
      </c>
      <c r="E30" s="222">
        <v>6021.15</v>
      </c>
      <c r="F30" s="222">
        <v>6037.6833333333334</v>
      </c>
      <c r="G30" s="224">
        <v>5951.6166666666668</v>
      </c>
      <c r="H30" s="224">
        <v>5882.083333333333</v>
      </c>
      <c r="I30" s="224">
        <v>5796.0166666666664</v>
      </c>
      <c r="J30" s="224">
        <v>6107.2166666666672</v>
      </c>
      <c r="K30" s="224">
        <v>6193.2833333333347</v>
      </c>
      <c r="L30" s="224">
        <v>6262.8166666666675</v>
      </c>
      <c r="M30" s="225">
        <v>6123.75</v>
      </c>
      <c r="N30" s="225">
        <v>5968.15</v>
      </c>
      <c r="O30" s="225">
        <v>594825</v>
      </c>
      <c r="P30" s="226">
        <v>9.7182142250891185E-3</v>
      </c>
    </row>
    <row r="31" spans="1:16" ht="12.75" customHeight="1">
      <c r="A31" s="218">
        <v>21</v>
      </c>
      <c r="B31" s="230" t="s">
        <v>61</v>
      </c>
      <c r="C31" s="222" t="s">
        <v>62</v>
      </c>
      <c r="D31" s="223">
        <v>45442</v>
      </c>
      <c r="E31" s="222">
        <v>637.1</v>
      </c>
      <c r="F31" s="222">
        <v>636.81666666666672</v>
      </c>
      <c r="G31" s="224">
        <v>625.53333333333342</v>
      </c>
      <c r="H31" s="224">
        <v>613.9666666666667</v>
      </c>
      <c r="I31" s="224">
        <v>602.68333333333339</v>
      </c>
      <c r="J31" s="224">
        <v>648.38333333333344</v>
      </c>
      <c r="K31" s="224">
        <v>659.66666666666674</v>
      </c>
      <c r="L31" s="224">
        <v>671.23333333333346</v>
      </c>
      <c r="M31" s="225">
        <v>648.1</v>
      </c>
      <c r="N31" s="225">
        <v>625.25</v>
      </c>
      <c r="O31" s="225">
        <v>17697000</v>
      </c>
      <c r="P31" s="226">
        <v>3.9410313637965468E-2</v>
      </c>
    </row>
    <row r="32" spans="1:16" ht="12.75" customHeight="1">
      <c r="A32" s="218">
        <v>22</v>
      </c>
      <c r="B32" s="230" t="s">
        <v>42</v>
      </c>
      <c r="C32" s="222" t="s">
        <v>63</v>
      </c>
      <c r="D32" s="223">
        <v>45442</v>
      </c>
      <c r="E32" s="222">
        <v>1160.45</v>
      </c>
      <c r="F32" s="222">
        <v>1165.8</v>
      </c>
      <c r="G32" s="224">
        <v>1150.5999999999999</v>
      </c>
      <c r="H32" s="224">
        <v>1140.75</v>
      </c>
      <c r="I32" s="224">
        <v>1125.55</v>
      </c>
      <c r="J32" s="224">
        <v>1175.6499999999999</v>
      </c>
      <c r="K32" s="224">
        <v>1190.8500000000001</v>
      </c>
      <c r="L32" s="224">
        <v>1200.6999999999998</v>
      </c>
      <c r="M32" s="225">
        <v>1181</v>
      </c>
      <c r="N32" s="225">
        <v>1155.95</v>
      </c>
      <c r="O32" s="225">
        <v>14126750</v>
      </c>
      <c r="P32" s="226">
        <v>-3.0571806001132289E-2</v>
      </c>
    </row>
    <row r="33" spans="1:16" ht="12.75" customHeight="1">
      <c r="A33" s="218">
        <v>23</v>
      </c>
      <c r="B33" s="230" t="s">
        <v>61</v>
      </c>
      <c r="C33" s="222" t="s">
        <v>64</v>
      </c>
      <c r="D33" s="223">
        <v>45442</v>
      </c>
      <c r="E33" s="222">
        <v>1172.8</v>
      </c>
      <c r="F33" s="222">
        <v>1174.3666666666666</v>
      </c>
      <c r="G33" s="224">
        <v>1159.9333333333332</v>
      </c>
      <c r="H33" s="224">
        <v>1147.0666666666666</v>
      </c>
      <c r="I33" s="224">
        <v>1132.6333333333332</v>
      </c>
      <c r="J33" s="224">
        <v>1187.2333333333331</v>
      </c>
      <c r="K33" s="224">
        <v>1201.6666666666665</v>
      </c>
      <c r="L33" s="224">
        <v>1214.5333333333331</v>
      </c>
      <c r="M33" s="225">
        <v>1188.8</v>
      </c>
      <c r="N33" s="225">
        <v>1161.5</v>
      </c>
      <c r="O33" s="225">
        <v>56853125</v>
      </c>
      <c r="P33" s="226">
        <v>-4.1414194636176828E-2</v>
      </c>
    </row>
    <row r="34" spans="1:16" ht="12.75" customHeight="1">
      <c r="A34" s="218">
        <v>24</v>
      </c>
      <c r="B34" s="230" t="s">
        <v>54</v>
      </c>
      <c r="C34" s="222" t="s">
        <v>65</v>
      </c>
      <c r="D34" s="223">
        <v>45442</v>
      </c>
      <c r="E34" s="222">
        <v>8926.4</v>
      </c>
      <c r="F34" s="222">
        <v>8911.9</v>
      </c>
      <c r="G34" s="224">
        <v>8828.7999999999993</v>
      </c>
      <c r="H34" s="224">
        <v>8731.1999999999989</v>
      </c>
      <c r="I34" s="224">
        <v>8648.0999999999985</v>
      </c>
      <c r="J34" s="224">
        <v>9009.5</v>
      </c>
      <c r="K34" s="224">
        <v>9092.6000000000022</v>
      </c>
      <c r="L34" s="224">
        <v>9190.2000000000007</v>
      </c>
      <c r="M34" s="225">
        <v>8995</v>
      </c>
      <c r="N34" s="225">
        <v>8814.2999999999993</v>
      </c>
      <c r="O34" s="225">
        <v>2398575</v>
      </c>
      <c r="P34" s="226">
        <v>-1.0896907216494845E-2</v>
      </c>
    </row>
    <row r="35" spans="1:16" ht="12.75" customHeight="1">
      <c r="A35" s="218">
        <v>25</v>
      </c>
      <c r="B35" s="230" t="s">
        <v>66</v>
      </c>
      <c r="C35" s="222" t="s">
        <v>67</v>
      </c>
      <c r="D35" s="223">
        <v>45442</v>
      </c>
      <c r="E35" s="222">
        <v>1625.35</v>
      </c>
      <c r="F35" s="222">
        <v>1622.6000000000001</v>
      </c>
      <c r="G35" s="224">
        <v>1604.2500000000002</v>
      </c>
      <c r="H35" s="224">
        <v>1583.15</v>
      </c>
      <c r="I35" s="224">
        <v>1564.8000000000002</v>
      </c>
      <c r="J35" s="224">
        <v>1643.7000000000003</v>
      </c>
      <c r="K35" s="224">
        <v>1662.0500000000002</v>
      </c>
      <c r="L35" s="224">
        <v>1683.1500000000003</v>
      </c>
      <c r="M35" s="225">
        <v>1640.95</v>
      </c>
      <c r="N35" s="225">
        <v>1601.5</v>
      </c>
      <c r="O35" s="225">
        <v>9847500</v>
      </c>
      <c r="P35" s="226">
        <v>-2.9420461265523359E-2</v>
      </c>
    </row>
    <row r="36" spans="1:16" ht="12.75" customHeight="1">
      <c r="A36" s="218">
        <v>26</v>
      </c>
      <c r="B36" s="230" t="s">
        <v>66</v>
      </c>
      <c r="C36" s="222" t="s">
        <v>68</v>
      </c>
      <c r="D36" s="223">
        <v>45442</v>
      </c>
      <c r="E36" s="222">
        <v>6969.55</v>
      </c>
      <c r="F36" s="222">
        <v>6947.9833333333327</v>
      </c>
      <c r="G36" s="224">
        <v>6887.9666666666653</v>
      </c>
      <c r="H36" s="224">
        <v>6806.3833333333323</v>
      </c>
      <c r="I36" s="224">
        <v>6746.366666666665</v>
      </c>
      <c r="J36" s="224">
        <v>7029.5666666666657</v>
      </c>
      <c r="K36" s="224">
        <v>7089.5833333333339</v>
      </c>
      <c r="L36" s="224">
        <v>7171.1666666666661</v>
      </c>
      <c r="M36" s="225">
        <v>7008</v>
      </c>
      <c r="N36" s="225">
        <v>6866.4</v>
      </c>
      <c r="O36" s="225">
        <v>8030125</v>
      </c>
      <c r="P36" s="226">
        <v>-3.3969924812030074E-2</v>
      </c>
    </row>
    <row r="37" spans="1:16" ht="12.75" customHeight="1">
      <c r="A37" s="218">
        <v>27</v>
      </c>
      <c r="B37" s="230" t="s">
        <v>54</v>
      </c>
      <c r="C37" s="222" t="s">
        <v>69</v>
      </c>
      <c r="D37" s="223">
        <v>45442</v>
      </c>
      <c r="E37" s="222">
        <v>2447.5</v>
      </c>
      <c r="F37" s="222">
        <v>2453.3833333333332</v>
      </c>
      <c r="G37" s="224">
        <v>2409.0666666666666</v>
      </c>
      <c r="H37" s="224">
        <v>2370.6333333333332</v>
      </c>
      <c r="I37" s="224">
        <v>2326.3166666666666</v>
      </c>
      <c r="J37" s="224">
        <v>2491.8166666666666</v>
      </c>
      <c r="K37" s="224">
        <v>2536.1333333333332</v>
      </c>
      <c r="L37" s="224">
        <v>2574.5666666666666</v>
      </c>
      <c r="M37" s="225">
        <v>2497.6999999999998</v>
      </c>
      <c r="N37" s="225">
        <v>2414.9499999999998</v>
      </c>
      <c r="O37" s="225">
        <v>1767000</v>
      </c>
      <c r="P37" s="226">
        <v>4.3771043771043773E-2</v>
      </c>
    </row>
    <row r="38" spans="1:16" ht="12.75" customHeight="1">
      <c r="A38" s="218">
        <v>28</v>
      </c>
      <c r="B38" s="230" t="s">
        <v>57</v>
      </c>
      <c r="C38" s="228" t="s">
        <v>70</v>
      </c>
      <c r="D38" s="223">
        <v>45442</v>
      </c>
      <c r="E38" s="222">
        <v>398.75</v>
      </c>
      <c r="F38" s="222">
        <v>402.08333333333331</v>
      </c>
      <c r="G38" s="224">
        <v>394.16666666666663</v>
      </c>
      <c r="H38" s="224">
        <v>389.58333333333331</v>
      </c>
      <c r="I38" s="224">
        <v>381.66666666666663</v>
      </c>
      <c r="J38" s="224">
        <v>406.66666666666663</v>
      </c>
      <c r="K38" s="224">
        <v>414.58333333333326</v>
      </c>
      <c r="L38" s="224">
        <v>419.16666666666663</v>
      </c>
      <c r="M38" s="225">
        <v>410</v>
      </c>
      <c r="N38" s="225">
        <v>397.5</v>
      </c>
      <c r="O38" s="225">
        <v>12648000</v>
      </c>
      <c r="P38" s="226">
        <v>-6.7847719562759137E-3</v>
      </c>
    </row>
    <row r="39" spans="1:16" ht="12.75" customHeight="1">
      <c r="A39" s="218">
        <v>29</v>
      </c>
      <c r="B39" s="230" t="s">
        <v>61</v>
      </c>
      <c r="C39" s="222" t="s">
        <v>71</v>
      </c>
      <c r="D39" s="223">
        <v>45442</v>
      </c>
      <c r="E39" s="222">
        <v>189.5</v>
      </c>
      <c r="F39" s="222">
        <v>188.55000000000004</v>
      </c>
      <c r="G39" s="224">
        <v>185.50000000000009</v>
      </c>
      <c r="H39" s="224">
        <v>181.50000000000006</v>
      </c>
      <c r="I39" s="224">
        <v>178.4500000000001</v>
      </c>
      <c r="J39" s="224">
        <v>192.55000000000007</v>
      </c>
      <c r="K39" s="224">
        <v>195.60000000000002</v>
      </c>
      <c r="L39" s="224">
        <v>199.60000000000005</v>
      </c>
      <c r="M39" s="225">
        <v>191.6</v>
      </c>
      <c r="N39" s="225">
        <v>184.55</v>
      </c>
      <c r="O39" s="225">
        <v>107381000</v>
      </c>
      <c r="P39" s="226">
        <v>1.9221514884311178E-2</v>
      </c>
    </row>
    <row r="40" spans="1:16" ht="12.75" customHeight="1">
      <c r="A40" s="218">
        <v>30</v>
      </c>
      <c r="B40" s="230" t="s">
        <v>61</v>
      </c>
      <c r="C40" s="222" t="s">
        <v>72</v>
      </c>
      <c r="D40" s="223">
        <v>45442</v>
      </c>
      <c r="E40" s="222">
        <v>283.39999999999998</v>
      </c>
      <c r="F40" s="222">
        <v>281.48333333333335</v>
      </c>
      <c r="G40" s="224">
        <v>276.16666666666669</v>
      </c>
      <c r="H40" s="224">
        <v>268.93333333333334</v>
      </c>
      <c r="I40" s="224">
        <v>263.61666666666667</v>
      </c>
      <c r="J40" s="224">
        <v>288.7166666666667</v>
      </c>
      <c r="K40" s="224">
        <v>294.0333333333333</v>
      </c>
      <c r="L40" s="224">
        <v>301.26666666666671</v>
      </c>
      <c r="M40" s="225">
        <v>286.8</v>
      </c>
      <c r="N40" s="225">
        <v>274.25</v>
      </c>
      <c r="O40" s="225">
        <v>163928700</v>
      </c>
      <c r="P40" s="226">
        <v>5.3874649767765473E-2</v>
      </c>
    </row>
    <row r="41" spans="1:16" ht="12.75" customHeight="1">
      <c r="A41" s="218">
        <v>31</v>
      </c>
      <c r="B41" s="230" t="s">
        <v>57</v>
      </c>
      <c r="C41" s="222" t="s">
        <v>73</v>
      </c>
      <c r="D41" s="223">
        <v>45442</v>
      </c>
      <c r="E41" s="222">
        <v>1368.4</v>
      </c>
      <c r="F41" s="222">
        <v>1369.7166666666669</v>
      </c>
      <c r="G41" s="224">
        <v>1358.7333333333338</v>
      </c>
      <c r="H41" s="224">
        <v>1349.0666666666668</v>
      </c>
      <c r="I41" s="224">
        <v>1338.0833333333337</v>
      </c>
      <c r="J41" s="224">
        <v>1379.3833333333339</v>
      </c>
      <c r="K41" s="224">
        <v>1390.366666666667</v>
      </c>
      <c r="L41" s="224">
        <v>1400.033333333334</v>
      </c>
      <c r="M41" s="225">
        <v>1380.7</v>
      </c>
      <c r="N41" s="225">
        <v>1360.05</v>
      </c>
      <c r="O41" s="225">
        <v>3973500</v>
      </c>
      <c r="P41" s="226">
        <v>-3.0025631636763091E-2</v>
      </c>
    </row>
    <row r="42" spans="1:16" ht="12.75" customHeight="1">
      <c r="A42" s="218">
        <v>32</v>
      </c>
      <c r="B42" s="230" t="s">
        <v>40</v>
      </c>
      <c r="C42" s="222" t="s">
        <v>74</v>
      </c>
      <c r="D42" s="223">
        <v>45442</v>
      </c>
      <c r="E42" s="222">
        <v>235.2</v>
      </c>
      <c r="F42" s="222">
        <v>236.21666666666667</v>
      </c>
      <c r="G42" s="224">
        <v>233.73333333333335</v>
      </c>
      <c r="H42" s="224">
        <v>232.26666666666668</v>
      </c>
      <c r="I42" s="224">
        <v>229.78333333333336</v>
      </c>
      <c r="J42" s="224">
        <v>237.68333333333334</v>
      </c>
      <c r="K42" s="224">
        <v>240.16666666666663</v>
      </c>
      <c r="L42" s="224">
        <v>241.63333333333333</v>
      </c>
      <c r="M42" s="225">
        <v>238.7</v>
      </c>
      <c r="N42" s="225">
        <v>234.75</v>
      </c>
      <c r="O42" s="225">
        <v>148077450</v>
      </c>
      <c r="P42" s="226">
        <v>-2.174649796656123E-2</v>
      </c>
    </row>
    <row r="43" spans="1:16" ht="12.75" customHeight="1">
      <c r="A43" s="218">
        <v>33</v>
      </c>
      <c r="B43" s="230" t="s">
        <v>57</v>
      </c>
      <c r="C43" s="222" t="s">
        <v>75</v>
      </c>
      <c r="D43" s="223">
        <v>45442</v>
      </c>
      <c r="E43" s="222">
        <v>507.45</v>
      </c>
      <c r="F43" s="222">
        <v>507.33333333333331</v>
      </c>
      <c r="G43" s="224">
        <v>502.46666666666658</v>
      </c>
      <c r="H43" s="224">
        <v>497.48333333333329</v>
      </c>
      <c r="I43" s="224">
        <v>492.61666666666656</v>
      </c>
      <c r="J43" s="224">
        <v>512.31666666666661</v>
      </c>
      <c r="K43" s="224">
        <v>517.18333333333328</v>
      </c>
      <c r="L43" s="224">
        <v>522.16666666666663</v>
      </c>
      <c r="M43" s="225">
        <v>512.20000000000005</v>
      </c>
      <c r="N43" s="225">
        <v>502.35</v>
      </c>
      <c r="O43" s="225">
        <v>15477000</v>
      </c>
      <c r="P43" s="226">
        <v>2.4643887092545662E-2</v>
      </c>
    </row>
    <row r="44" spans="1:16" ht="12.75" customHeight="1">
      <c r="A44" s="218">
        <v>34</v>
      </c>
      <c r="B44" s="230" t="s">
        <v>54</v>
      </c>
      <c r="C44" s="222" t="s">
        <v>76</v>
      </c>
      <c r="D44" s="223">
        <v>45442</v>
      </c>
      <c r="E44" s="222">
        <v>1280.95</v>
      </c>
      <c r="F44" s="222">
        <v>1289.25</v>
      </c>
      <c r="G44" s="224">
        <v>1268.25</v>
      </c>
      <c r="H44" s="224">
        <v>1255.55</v>
      </c>
      <c r="I44" s="224">
        <v>1234.55</v>
      </c>
      <c r="J44" s="224">
        <v>1301.95</v>
      </c>
      <c r="K44" s="224">
        <v>1322.95</v>
      </c>
      <c r="L44" s="224">
        <v>1335.65</v>
      </c>
      <c r="M44" s="225">
        <v>1310.25</v>
      </c>
      <c r="N44" s="225">
        <v>1276.55</v>
      </c>
      <c r="O44" s="225">
        <v>6584000</v>
      </c>
      <c r="P44" s="226">
        <v>2.5545171339563862E-2</v>
      </c>
    </row>
    <row r="45" spans="1:16" ht="12.75" customHeight="1">
      <c r="A45" s="218">
        <v>35</v>
      </c>
      <c r="B45" s="230" t="s">
        <v>77</v>
      </c>
      <c r="C45" s="222" t="s">
        <v>78</v>
      </c>
      <c r="D45" s="223">
        <v>45442</v>
      </c>
      <c r="E45" s="222">
        <v>1332.65</v>
      </c>
      <c r="F45" s="222">
        <v>1335.7166666666667</v>
      </c>
      <c r="G45" s="224">
        <v>1327.0333333333333</v>
      </c>
      <c r="H45" s="224">
        <v>1321.4166666666665</v>
      </c>
      <c r="I45" s="224">
        <v>1312.7333333333331</v>
      </c>
      <c r="J45" s="224">
        <v>1341.3333333333335</v>
      </c>
      <c r="K45" s="224">
        <v>1350.0166666666669</v>
      </c>
      <c r="L45" s="224">
        <v>1355.6333333333337</v>
      </c>
      <c r="M45" s="225">
        <v>1344.4</v>
      </c>
      <c r="N45" s="225">
        <v>1330.1</v>
      </c>
      <c r="O45" s="225">
        <v>32009300</v>
      </c>
      <c r="P45" s="226">
        <v>1.8068648779308676E-2</v>
      </c>
    </row>
    <row r="46" spans="1:16" ht="12.75" customHeight="1">
      <c r="A46" s="218">
        <v>36</v>
      </c>
      <c r="B46" s="230" t="s">
        <v>40</v>
      </c>
      <c r="C46" s="222" t="s">
        <v>79</v>
      </c>
      <c r="D46" s="223">
        <v>45442</v>
      </c>
      <c r="E46" s="222">
        <v>283.2</v>
      </c>
      <c r="F46" s="222">
        <v>282.85000000000002</v>
      </c>
      <c r="G46" s="224">
        <v>279.20000000000005</v>
      </c>
      <c r="H46" s="224">
        <v>275.20000000000005</v>
      </c>
      <c r="I46" s="224">
        <v>271.55000000000007</v>
      </c>
      <c r="J46" s="224">
        <v>286.85000000000002</v>
      </c>
      <c r="K46" s="224">
        <v>290.5</v>
      </c>
      <c r="L46" s="224">
        <v>294.5</v>
      </c>
      <c r="M46" s="225">
        <v>286.5</v>
      </c>
      <c r="N46" s="225">
        <v>278.85000000000002</v>
      </c>
      <c r="O46" s="225">
        <v>80789625</v>
      </c>
      <c r="P46" s="226">
        <v>3.6196439053022894E-3</v>
      </c>
    </row>
    <row r="47" spans="1:16" ht="12.75" customHeight="1">
      <c r="A47" s="218">
        <v>37</v>
      </c>
      <c r="B47" s="230" t="s">
        <v>42</v>
      </c>
      <c r="C47" s="222" t="s">
        <v>80</v>
      </c>
      <c r="D47" s="223">
        <v>45442</v>
      </c>
      <c r="E47" s="222">
        <v>300.05</v>
      </c>
      <c r="F47" s="222">
        <v>302.61666666666667</v>
      </c>
      <c r="G47" s="224">
        <v>296.28333333333336</v>
      </c>
      <c r="H47" s="224">
        <v>292.51666666666671</v>
      </c>
      <c r="I47" s="224">
        <v>286.18333333333339</v>
      </c>
      <c r="J47" s="224">
        <v>306.38333333333333</v>
      </c>
      <c r="K47" s="224">
        <v>312.71666666666658</v>
      </c>
      <c r="L47" s="224">
        <v>316.48333333333329</v>
      </c>
      <c r="M47" s="225">
        <v>308.95</v>
      </c>
      <c r="N47" s="225">
        <v>298.85000000000002</v>
      </c>
      <c r="O47" s="225">
        <v>63475000</v>
      </c>
      <c r="P47" s="226">
        <v>-2.9434250764525993E-2</v>
      </c>
    </row>
    <row r="48" spans="1:16" ht="12.75" customHeight="1">
      <c r="A48" s="218">
        <v>38</v>
      </c>
      <c r="B48" s="230" t="s">
        <v>54</v>
      </c>
      <c r="C48" s="222" t="s">
        <v>81</v>
      </c>
      <c r="D48" s="223">
        <v>45442</v>
      </c>
      <c r="E48" s="222">
        <v>29492.95</v>
      </c>
      <c r="F48" s="222">
        <v>29588.266666666666</v>
      </c>
      <c r="G48" s="224">
        <v>29336.183333333334</v>
      </c>
      <c r="H48" s="224">
        <v>29179.416666666668</v>
      </c>
      <c r="I48" s="224">
        <v>28927.333333333336</v>
      </c>
      <c r="J48" s="224">
        <v>29745.033333333333</v>
      </c>
      <c r="K48" s="224">
        <v>29997.116666666669</v>
      </c>
      <c r="L48" s="224">
        <v>30153.883333333331</v>
      </c>
      <c r="M48" s="225">
        <v>29840.35</v>
      </c>
      <c r="N48" s="225">
        <v>29431.5</v>
      </c>
      <c r="O48" s="225">
        <v>347725</v>
      </c>
      <c r="P48" s="226">
        <v>-5.5055055055055055E-3</v>
      </c>
    </row>
    <row r="49" spans="1:16" ht="12.75" customHeight="1">
      <c r="A49" s="218">
        <v>39</v>
      </c>
      <c r="B49" s="230" t="s">
        <v>82</v>
      </c>
      <c r="C49" s="222" t="s">
        <v>83</v>
      </c>
      <c r="D49" s="223">
        <v>45442</v>
      </c>
      <c r="E49" s="222">
        <v>611.20000000000005</v>
      </c>
      <c r="F49" s="222">
        <v>615.4</v>
      </c>
      <c r="G49" s="224">
        <v>601.79999999999995</v>
      </c>
      <c r="H49" s="224">
        <v>592.4</v>
      </c>
      <c r="I49" s="224">
        <v>578.79999999999995</v>
      </c>
      <c r="J49" s="224">
        <v>624.79999999999995</v>
      </c>
      <c r="K49" s="224">
        <v>638.40000000000009</v>
      </c>
      <c r="L49" s="224">
        <v>647.79999999999995</v>
      </c>
      <c r="M49" s="225">
        <v>629</v>
      </c>
      <c r="N49" s="225">
        <v>606</v>
      </c>
      <c r="O49" s="225">
        <v>26022600</v>
      </c>
      <c r="P49" s="226">
        <v>-1.9332519332519331E-2</v>
      </c>
    </row>
    <row r="50" spans="1:16" ht="12.75" customHeight="1">
      <c r="A50" s="218">
        <v>40</v>
      </c>
      <c r="B50" s="230" t="s">
        <v>57</v>
      </c>
      <c r="C50" s="222" t="s">
        <v>84</v>
      </c>
      <c r="D50" s="223">
        <v>45442</v>
      </c>
      <c r="E50" s="222">
        <v>4813.1000000000004</v>
      </c>
      <c r="F50" s="222">
        <v>4823.5333333333338</v>
      </c>
      <c r="G50" s="224">
        <v>4789.7666666666673</v>
      </c>
      <c r="H50" s="224">
        <v>4766.4333333333334</v>
      </c>
      <c r="I50" s="224">
        <v>4732.666666666667</v>
      </c>
      <c r="J50" s="224">
        <v>4846.8666666666677</v>
      </c>
      <c r="K50" s="224">
        <v>4880.6333333333341</v>
      </c>
      <c r="L50" s="224">
        <v>4903.9666666666681</v>
      </c>
      <c r="M50" s="225">
        <v>4857.3</v>
      </c>
      <c r="N50" s="225">
        <v>4800.2</v>
      </c>
      <c r="O50" s="225">
        <v>1841400</v>
      </c>
      <c r="P50" s="226">
        <v>3.1943510423671821E-2</v>
      </c>
    </row>
    <row r="51" spans="1:16" ht="12.75" customHeight="1">
      <c r="A51" s="218">
        <v>41</v>
      </c>
      <c r="B51" s="230" t="s">
        <v>85</v>
      </c>
      <c r="C51" s="227" t="s">
        <v>86</v>
      </c>
      <c r="D51" s="223">
        <v>45442</v>
      </c>
      <c r="E51" s="222">
        <v>654.5</v>
      </c>
      <c r="F51" s="222">
        <v>667.19999999999993</v>
      </c>
      <c r="G51" s="224">
        <v>639.59999999999991</v>
      </c>
      <c r="H51" s="224">
        <v>624.69999999999993</v>
      </c>
      <c r="I51" s="224">
        <v>597.09999999999991</v>
      </c>
      <c r="J51" s="224">
        <v>682.09999999999991</v>
      </c>
      <c r="K51" s="224">
        <v>709.7</v>
      </c>
      <c r="L51" s="224">
        <v>724.59999999999991</v>
      </c>
      <c r="M51" s="225">
        <v>694.8</v>
      </c>
      <c r="N51" s="225">
        <v>652.29999999999995</v>
      </c>
      <c r="O51" s="225">
        <v>11540000</v>
      </c>
      <c r="P51" s="226">
        <v>0.12882715445563925</v>
      </c>
    </row>
    <row r="52" spans="1:16" ht="12.75" customHeight="1">
      <c r="A52" s="218">
        <v>42</v>
      </c>
      <c r="B52" s="230" t="s">
        <v>61</v>
      </c>
      <c r="C52" s="222" t="s">
        <v>87</v>
      </c>
      <c r="D52" s="223">
        <v>45442</v>
      </c>
      <c r="E52" s="222">
        <v>626.75</v>
      </c>
      <c r="F52" s="222">
        <v>628.11666666666667</v>
      </c>
      <c r="G52" s="224">
        <v>621.5333333333333</v>
      </c>
      <c r="H52" s="224">
        <v>616.31666666666661</v>
      </c>
      <c r="I52" s="224">
        <v>609.73333333333323</v>
      </c>
      <c r="J52" s="224">
        <v>633.33333333333337</v>
      </c>
      <c r="K52" s="224">
        <v>639.91666666666663</v>
      </c>
      <c r="L52" s="224">
        <v>645.13333333333344</v>
      </c>
      <c r="M52" s="225">
        <v>634.70000000000005</v>
      </c>
      <c r="N52" s="225">
        <v>622.9</v>
      </c>
      <c r="O52" s="225">
        <v>66935700</v>
      </c>
      <c r="P52" s="226">
        <v>4.029726829070733E-3</v>
      </c>
    </row>
    <row r="53" spans="1:16" ht="12.75" customHeight="1">
      <c r="A53" s="218">
        <v>43</v>
      </c>
      <c r="B53" s="230" t="s">
        <v>66</v>
      </c>
      <c r="C53" s="229" t="s">
        <v>88</v>
      </c>
      <c r="D53" s="223">
        <v>45442</v>
      </c>
      <c r="E53" s="222">
        <v>768.65</v>
      </c>
      <c r="F53" s="222">
        <v>770</v>
      </c>
      <c r="G53" s="224">
        <v>754.3</v>
      </c>
      <c r="H53" s="224">
        <v>739.94999999999993</v>
      </c>
      <c r="I53" s="224">
        <v>724.24999999999989</v>
      </c>
      <c r="J53" s="224">
        <v>784.35</v>
      </c>
      <c r="K53" s="224">
        <v>800.05000000000007</v>
      </c>
      <c r="L53" s="224">
        <v>814.40000000000009</v>
      </c>
      <c r="M53" s="225">
        <v>785.7</v>
      </c>
      <c r="N53" s="225">
        <v>755.65</v>
      </c>
      <c r="O53" s="225">
        <v>5499975</v>
      </c>
      <c r="P53" s="226">
        <v>-8.9573918657198187E-2</v>
      </c>
    </row>
    <row r="54" spans="1:16" ht="12.75" customHeight="1">
      <c r="A54" s="218">
        <v>44</v>
      </c>
      <c r="B54" s="230" t="s">
        <v>906</v>
      </c>
      <c r="C54" s="227" t="s">
        <v>89</v>
      </c>
      <c r="D54" s="223">
        <v>45442</v>
      </c>
      <c r="E54" s="222">
        <v>427.2</v>
      </c>
      <c r="F54" s="222">
        <v>428.9666666666667</v>
      </c>
      <c r="G54" s="224">
        <v>423.43333333333339</v>
      </c>
      <c r="H54" s="224">
        <v>419.66666666666669</v>
      </c>
      <c r="I54" s="224">
        <v>414.13333333333338</v>
      </c>
      <c r="J54" s="224">
        <v>432.73333333333341</v>
      </c>
      <c r="K54" s="224">
        <v>438.26666666666671</v>
      </c>
      <c r="L54" s="224">
        <v>442.03333333333342</v>
      </c>
      <c r="M54" s="225">
        <v>434.5</v>
      </c>
      <c r="N54" s="225">
        <v>425.2</v>
      </c>
      <c r="O54" s="225">
        <v>12142900</v>
      </c>
      <c r="P54" s="226">
        <v>3.1804972554084598E-2</v>
      </c>
    </row>
    <row r="55" spans="1:16" ht="12.75" customHeight="1">
      <c r="A55" s="218">
        <v>45</v>
      </c>
      <c r="B55" s="230" t="s">
        <v>66</v>
      </c>
      <c r="C55" s="222" t="s">
        <v>90</v>
      </c>
      <c r="D55" s="223">
        <v>45442</v>
      </c>
      <c r="E55" s="222">
        <v>1200.75</v>
      </c>
      <c r="F55" s="222">
        <v>1198.6666666666667</v>
      </c>
      <c r="G55" s="224">
        <v>1180.3333333333335</v>
      </c>
      <c r="H55" s="224">
        <v>1159.9166666666667</v>
      </c>
      <c r="I55" s="224">
        <v>1141.5833333333335</v>
      </c>
      <c r="J55" s="224">
        <v>1219.0833333333335</v>
      </c>
      <c r="K55" s="224">
        <v>1237.416666666667</v>
      </c>
      <c r="L55" s="224">
        <v>1257.8333333333335</v>
      </c>
      <c r="M55" s="225">
        <v>1217</v>
      </c>
      <c r="N55" s="225">
        <v>1178.25</v>
      </c>
      <c r="O55" s="225">
        <v>9374375</v>
      </c>
      <c r="P55" s="226">
        <v>-3.9181830256342148E-3</v>
      </c>
    </row>
    <row r="56" spans="1:16" ht="12.75" customHeight="1">
      <c r="A56" s="218">
        <v>46</v>
      </c>
      <c r="B56" s="230" t="s">
        <v>42</v>
      </c>
      <c r="C56" s="222" t="s">
        <v>91</v>
      </c>
      <c r="D56" s="223">
        <v>45442</v>
      </c>
      <c r="E56" s="222">
        <v>1410.7</v>
      </c>
      <c r="F56" s="222">
        <v>1414.7166666666669</v>
      </c>
      <c r="G56" s="224">
        <v>1403.0333333333338</v>
      </c>
      <c r="H56" s="224">
        <v>1395.3666666666668</v>
      </c>
      <c r="I56" s="224">
        <v>1383.6833333333336</v>
      </c>
      <c r="J56" s="224">
        <v>1422.3833333333339</v>
      </c>
      <c r="K56" s="224">
        <v>1434.0666666666668</v>
      </c>
      <c r="L56" s="224">
        <v>1441.733333333334</v>
      </c>
      <c r="M56" s="225">
        <v>1426.4</v>
      </c>
      <c r="N56" s="225">
        <v>1407.05</v>
      </c>
      <c r="O56" s="225">
        <v>8734050</v>
      </c>
      <c r="P56" s="226">
        <v>7.2471865272567645E-2</v>
      </c>
    </row>
    <row r="57" spans="1:16" ht="12.75" customHeight="1">
      <c r="A57" s="218">
        <v>47</v>
      </c>
      <c r="B57" s="230" t="s">
        <v>130</v>
      </c>
      <c r="C57" s="222" t="s">
        <v>92</v>
      </c>
      <c r="D57" s="223">
        <v>45442</v>
      </c>
      <c r="E57" s="222">
        <v>456.5</v>
      </c>
      <c r="F57" s="222">
        <v>457.41666666666669</v>
      </c>
      <c r="G57" s="224">
        <v>453.93333333333339</v>
      </c>
      <c r="H57" s="224">
        <v>451.36666666666673</v>
      </c>
      <c r="I57" s="224">
        <v>447.88333333333344</v>
      </c>
      <c r="J57" s="224">
        <v>459.98333333333335</v>
      </c>
      <c r="K57" s="224">
        <v>463.46666666666658</v>
      </c>
      <c r="L57" s="224">
        <v>466.0333333333333</v>
      </c>
      <c r="M57" s="225">
        <v>460.9</v>
      </c>
      <c r="N57" s="225">
        <v>454.85</v>
      </c>
      <c r="O57" s="225">
        <v>55641600</v>
      </c>
      <c r="P57" s="226">
        <v>-8.6429453361768997E-3</v>
      </c>
    </row>
    <row r="58" spans="1:16" ht="12.75" customHeight="1">
      <c r="A58" s="218">
        <v>48</v>
      </c>
      <c r="B58" s="230" t="s">
        <v>85</v>
      </c>
      <c r="C58" s="222" t="s">
        <v>93</v>
      </c>
      <c r="D58" s="223">
        <v>45442</v>
      </c>
      <c r="E58" s="222">
        <v>5106.45</v>
      </c>
      <c r="F58" s="222">
        <v>5153.0333333333328</v>
      </c>
      <c r="G58" s="224">
        <v>5053.4166666666661</v>
      </c>
      <c r="H58" s="224">
        <v>5000.3833333333332</v>
      </c>
      <c r="I58" s="224">
        <v>4900.7666666666664</v>
      </c>
      <c r="J58" s="224">
        <v>5206.0666666666657</v>
      </c>
      <c r="K58" s="224">
        <v>5305.6833333333325</v>
      </c>
      <c r="L58" s="224">
        <v>5358.7166666666653</v>
      </c>
      <c r="M58" s="225">
        <v>5252.65</v>
      </c>
      <c r="N58" s="225">
        <v>5100</v>
      </c>
      <c r="O58" s="225">
        <v>2001900</v>
      </c>
      <c r="P58" s="226">
        <v>9.2769999181200366E-2</v>
      </c>
    </row>
    <row r="59" spans="1:16" ht="12.75" customHeight="1">
      <c r="A59" s="218">
        <v>49</v>
      </c>
      <c r="B59" s="230" t="s">
        <v>57</v>
      </c>
      <c r="C59" s="222" t="s">
        <v>94</v>
      </c>
      <c r="D59" s="223">
        <v>45442</v>
      </c>
      <c r="E59" s="222">
        <v>2833.85</v>
      </c>
      <c r="F59" s="222">
        <v>2822.8166666666671</v>
      </c>
      <c r="G59" s="224">
        <v>2774.3333333333339</v>
      </c>
      <c r="H59" s="224">
        <v>2714.8166666666671</v>
      </c>
      <c r="I59" s="224">
        <v>2666.3333333333339</v>
      </c>
      <c r="J59" s="224">
        <v>2882.3333333333339</v>
      </c>
      <c r="K59" s="224">
        <v>2930.8166666666666</v>
      </c>
      <c r="L59" s="224">
        <v>2990.3333333333339</v>
      </c>
      <c r="M59" s="225">
        <v>2871.3</v>
      </c>
      <c r="N59" s="225">
        <v>2763.3</v>
      </c>
      <c r="O59" s="225">
        <v>2979200</v>
      </c>
      <c r="P59" s="226">
        <v>-1.5156774268193915E-2</v>
      </c>
    </row>
    <row r="60" spans="1:16" ht="12.75" customHeight="1">
      <c r="A60" s="218">
        <v>50</v>
      </c>
      <c r="B60" s="230" t="s">
        <v>115</v>
      </c>
      <c r="C60" s="222" t="s">
        <v>95</v>
      </c>
      <c r="D60" s="223">
        <v>45442</v>
      </c>
      <c r="E60" s="222">
        <v>1035.7</v>
      </c>
      <c r="F60" s="222">
        <v>1044.6166666666668</v>
      </c>
      <c r="G60" s="224">
        <v>1023.7833333333335</v>
      </c>
      <c r="H60" s="224">
        <v>1011.8666666666668</v>
      </c>
      <c r="I60" s="224">
        <v>991.03333333333353</v>
      </c>
      <c r="J60" s="224">
        <v>1056.5333333333335</v>
      </c>
      <c r="K60" s="224">
        <v>1077.3666666666666</v>
      </c>
      <c r="L60" s="224">
        <v>1089.2833333333335</v>
      </c>
      <c r="M60" s="225">
        <v>1065.45</v>
      </c>
      <c r="N60" s="225">
        <v>1032.7</v>
      </c>
      <c r="O60" s="225">
        <v>13531000</v>
      </c>
      <c r="P60" s="226">
        <v>-3.2601701580038604E-2</v>
      </c>
    </row>
    <row r="61" spans="1:16" ht="12.75" customHeight="1">
      <c r="A61" s="218">
        <v>51</v>
      </c>
      <c r="B61" s="230" t="s">
        <v>906</v>
      </c>
      <c r="C61" s="229" t="s">
        <v>96</v>
      </c>
      <c r="D61" s="223">
        <v>45442</v>
      </c>
      <c r="E61" s="222">
        <v>1210.45</v>
      </c>
      <c r="F61" s="222">
        <v>1207.2666666666667</v>
      </c>
      <c r="G61" s="224">
        <v>1196.6833333333334</v>
      </c>
      <c r="H61" s="224">
        <v>1182.9166666666667</v>
      </c>
      <c r="I61" s="224">
        <v>1172.3333333333335</v>
      </c>
      <c r="J61" s="224">
        <v>1221.0333333333333</v>
      </c>
      <c r="K61" s="224">
        <v>1231.6166666666668</v>
      </c>
      <c r="L61" s="224">
        <v>1245.3833333333332</v>
      </c>
      <c r="M61" s="225">
        <v>1217.8499999999999</v>
      </c>
      <c r="N61" s="225">
        <v>1193.5</v>
      </c>
      <c r="O61" s="225">
        <v>1964200</v>
      </c>
      <c r="P61" s="226">
        <v>-1.0927035600986958E-2</v>
      </c>
    </row>
    <row r="62" spans="1:16" ht="12.75" customHeight="1">
      <c r="A62" s="218">
        <v>52</v>
      </c>
      <c r="B62" s="230" t="s">
        <v>40</v>
      </c>
      <c r="C62" s="227" t="s">
        <v>97</v>
      </c>
      <c r="D62" s="223">
        <v>45442</v>
      </c>
      <c r="E62" s="222">
        <v>320.39999999999998</v>
      </c>
      <c r="F62" s="222">
        <v>319.7</v>
      </c>
      <c r="G62" s="224">
        <v>317.39999999999998</v>
      </c>
      <c r="H62" s="224">
        <v>314.39999999999998</v>
      </c>
      <c r="I62" s="224">
        <v>312.09999999999997</v>
      </c>
      <c r="J62" s="224">
        <v>322.7</v>
      </c>
      <c r="K62" s="224">
        <v>325.00000000000006</v>
      </c>
      <c r="L62" s="224">
        <v>328</v>
      </c>
      <c r="M62" s="225">
        <v>322</v>
      </c>
      <c r="N62" s="225">
        <v>316.7</v>
      </c>
      <c r="O62" s="225">
        <v>16479000</v>
      </c>
      <c r="P62" s="226">
        <v>-4.1335798977482864E-3</v>
      </c>
    </row>
    <row r="63" spans="1:16" ht="12.75" customHeight="1">
      <c r="A63" s="218">
        <v>53</v>
      </c>
      <c r="B63" s="230" t="s">
        <v>61</v>
      </c>
      <c r="C63" s="222" t="s">
        <v>98</v>
      </c>
      <c r="D63" s="223">
        <v>45442</v>
      </c>
      <c r="E63" s="222">
        <v>161.80000000000001</v>
      </c>
      <c r="F63" s="222">
        <v>162.38333333333333</v>
      </c>
      <c r="G63" s="224">
        <v>159.76666666666665</v>
      </c>
      <c r="H63" s="224">
        <v>157.73333333333332</v>
      </c>
      <c r="I63" s="224">
        <v>155.11666666666665</v>
      </c>
      <c r="J63" s="224">
        <v>164.41666666666666</v>
      </c>
      <c r="K63" s="224">
        <v>167.03333333333333</v>
      </c>
      <c r="L63" s="224">
        <v>169.06666666666666</v>
      </c>
      <c r="M63" s="225">
        <v>165</v>
      </c>
      <c r="N63" s="225">
        <v>160.35</v>
      </c>
      <c r="O63" s="225">
        <v>33335000</v>
      </c>
      <c r="P63" s="226">
        <v>9.2340296699969723E-3</v>
      </c>
    </row>
    <row r="64" spans="1:16" ht="12.75" customHeight="1">
      <c r="A64" s="218">
        <v>54</v>
      </c>
      <c r="B64" s="230" t="s">
        <v>40</v>
      </c>
      <c r="C64" s="222" t="s">
        <v>99</v>
      </c>
      <c r="D64" s="223">
        <v>45442</v>
      </c>
      <c r="E64" s="222">
        <v>3288.05</v>
      </c>
      <c r="F64" s="222">
        <v>3298.3333333333335</v>
      </c>
      <c r="G64" s="224">
        <v>3267.0666666666671</v>
      </c>
      <c r="H64" s="224">
        <v>3246.0833333333335</v>
      </c>
      <c r="I64" s="224">
        <v>3214.8166666666671</v>
      </c>
      <c r="J64" s="224">
        <v>3319.3166666666671</v>
      </c>
      <c r="K64" s="224">
        <v>3350.5833333333335</v>
      </c>
      <c r="L64" s="224">
        <v>3371.5666666666671</v>
      </c>
      <c r="M64" s="225">
        <v>3329.6</v>
      </c>
      <c r="N64" s="225">
        <v>3277.35</v>
      </c>
      <c r="O64" s="225">
        <v>3264600</v>
      </c>
      <c r="P64" s="226">
        <v>6.1020710059171597E-3</v>
      </c>
    </row>
    <row r="65" spans="1:16" ht="12.75" customHeight="1">
      <c r="A65" s="218">
        <v>55</v>
      </c>
      <c r="B65" s="230" t="s">
        <v>57</v>
      </c>
      <c r="C65" s="222" t="s">
        <v>100</v>
      </c>
      <c r="D65" s="223">
        <v>45442</v>
      </c>
      <c r="E65" s="222">
        <v>511.35</v>
      </c>
      <c r="F65" s="222">
        <v>512.04999999999995</v>
      </c>
      <c r="G65" s="224">
        <v>508.09999999999991</v>
      </c>
      <c r="H65" s="224">
        <v>504.84999999999997</v>
      </c>
      <c r="I65" s="224">
        <v>500.89999999999992</v>
      </c>
      <c r="J65" s="224">
        <v>515.29999999999995</v>
      </c>
      <c r="K65" s="224">
        <v>519.25</v>
      </c>
      <c r="L65" s="224">
        <v>522.49999999999989</v>
      </c>
      <c r="M65" s="225">
        <v>516</v>
      </c>
      <c r="N65" s="225">
        <v>508.8</v>
      </c>
      <c r="O65" s="225">
        <v>21582500</v>
      </c>
      <c r="P65" s="226">
        <v>-6.7307139158948402E-3</v>
      </c>
    </row>
    <row r="66" spans="1:16" ht="12.75" customHeight="1">
      <c r="A66" s="218">
        <v>56</v>
      </c>
      <c r="B66" s="230" t="s">
        <v>47</v>
      </c>
      <c r="C66" s="227" t="s">
        <v>101</v>
      </c>
      <c r="D66" s="223">
        <v>45442</v>
      </c>
      <c r="E66" s="222">
        <v>1846.55</v>
      </c>
      <c r="F66" s="222">
        <v>1846.9666666666665</v>
      </c>
      <c r="G66" s="224">
        <v>1835.7833333333328</v>
      </c>
      <c r="H66" s="224">
        <v>1825.0166666666664</v>
      </c>
      <c r="I66" s="224">
        <v>1813.8333333333328</v>
      </c>
      <c r="J66" s="224">
        <v>1857.7333333333329</v>
      </c>
      <c r="K66" s="224">
        <v>1868.9166666666667</v>
      </c>
      <c r="L66" s="224">
        <v>1879.6833333333329</v>
      </c>
      <c r="M66" s="225">
        <v>1858.15</v>
      </c>
      <c r="N66" s="225">
        <v>1836.2</v>
      </c>
      <c r="O66" s="225">
        <v>3239900</v>
      </c>
      <c r="P66" s="226">
        <v>-1.8717630311657629E-2</v>
      </c>
    </row>
    <row r="67" spans="1:16" ht="12.75" customHeight="1">
      <c r="A67" s="218">
        <v>57</v>
      </c>
      <c r="B67" s="230" t="s">
        <v>906</v>
      </c>
      <c r="C67" s="222" t="s">
        <v>102</v>
      </c>
      <c r="D67" s="223">
        <v>45442</v>
      </c>
      <c r="E67" s="222">
        <v>2441</v>
      </c>
      <c r="F67" s="222">
        <v>2453.7999999999997</v>
      </c>
      <c r="G67" s="224">
        <v>2420.5499999999993</v>
      </c>
      <c r="H67" s="224">
        <v>2400.0999999999995</v>
      </c>
      <c r="I67" s="224">
        <v>2366.849999999999</v>
      </c>
      <c r="J67" s="224">
        <v>2474.2499999999995</v>
      </c>
      <c r="K67" s="224">
        <v>2507.5000000000005</v>
      </c>
      <c r="L67" s="224">
        <v>2527.9499999999998</v>
      </c>
      <c r="M67" s="225">
        <v>2487.0500000000002</v>
      </c>
      <c r="N67" s="225">
        <v>2433.35</v>
      </c>
      <c r="O67" s="225">
        <v>2055300</v>
      </c>
      <c r="P67" s="226">
        <v>-5.5295091009376726E-2</v>
      </c>
    </row>
    <row r="68" spans="1:16" ht="12.75" customHeight="1">
      <c r="A68" s="218">
        <v>58</v>
      </c>
      <c r="B68" s="230" t="s">
        <v>42</v>
      </c>
      <c r="C68" s="227" t="s">
        <v>104</v>
      </c>
      <c r="D68" s="223">
        <v>45442</v>
      </c>
      <c r="E68" s="222">
        <v>4033.05</v>
      </c>
      <c r="F68" s="222">
        <v>4034.2166666666672</v>
      </c>
      <c r="G68" s="224">
        <v>3976.5333333333342</v>
      </c>
      <c r="H68" s="224">
        <v>3920.0166666666669</v>
      </c>
      <c r="I68" s="224">
        <v>3862.3333333333339</v>
      </c>
      <c r="J68" s="224">
        <v>4090.7333333333345</v>
      </c>
      <c r="K68" s="224">
        <v>4148.416666666667</v>
      </c>
      <c r="L68" s="224">
        <v>4204.9333333333343</v>
      </c>
      <c r="M68" s="225">
        <v>4091.9</v>
      </c>
      <c r="N68" s="225">
        <v>3977.7</v>
      </c>
      <c r="O68" s="225">
        <v>2515800</v>
      </c>
      <c r="P68" s="226">
        <v>-2.4127230411171451E-2</v>
      </c>
    </row>
    <row r="69" spans="1:16" ht="12.75" customHeight="1">
      <c r="A69" s="218">
        <v>59</v>
      </c>
      <c r="B69" s="230" t="s">
        <v>40</v>
      </c>
      <c r="C69" s="222" t="s">
        <v>105</v>
      </c>
      <c r="D69" s="223">
        <v>45442</v>
      </c>
      <c r="E69" s="222">
        <v>8401.65</v>
      </c>
      <c r="F69" s="222">
        <v>8470.5</v>
      </c>
      <c r="G69" s="224">
        <v>8316.75</v>
      </c>
      <c r="H69" s="224">
        <v>8231.85</v>
      </c>
      <c r="I69" s="224">
        <v>8078.1</v>
      </c>
      <c r="J69" s="224">
        <v>8555.4</v>
      </c>
      <c r="K69" s="224">
        <v>8709.15</v>
      </c>
      <c r="L69" s="224">
        <v>8794.0499999999993</v>
      </c>
      <c r="M69" s="225">
        <v>8624.25</v>
      </c>
      <c r="N69" s="225">
        <v>8385.6</v>
      </c>
      <c r="O69" s="225">
        <v>1056400</v>
      </c>
      <c r="P69" s="226">
        <v>-5.9305431878895816E-2</v>
      </c>
    </row>
    <row r="70" spans="1:16" ht="12.75" customHeight="1">
      <c r="A70" s="218">
        <v>60</v>
      </c>
      <c r="B70" s="230" t="s">
        <v>106</v>
      </c>
      <c r="C70" s="229" t="s">
        <v>107</v>
      </c>
      <c r="D70" s="223">
        <v>45442</v>
      </c>
      <c r="E70" s="222">
        <v>896.5</v>
      </c>
      <c r="F70" s="222">
        <v>898.76666666666677</v>
      </c>
      <c r="G70" s="224">
        <v>885.53333333333353</v>
      </c>
      <c r="H70" s="224">
        <v>874.56666666666672</v>
      </c>
      <c r="I70" s="224">
        <v>861.33333333333348</v>
      </c>
      <c r="J70" s="224">
        <v>909.73333333333358</v>
      </c>
      <c r="K70" s="224">
        <v>922.96666666666692</v>
      </c>
      <c r="L70" s="224">
        <v>933.93333333333362</v>
      </c>
      <c r="M70" s="225">
        <v>912</v>
      </c>
      <c r="N70" s="225">
        <v>887.8</v>
      </c>
      <c r="O70" s="225">
        <v>40713750</v>
      </c>
      <c r="P70" s="226">
        <v>-2.8810957610107452E-2</v>
      </c>
    </row>
    <row r="71" spans="1:16" ht="12.75" customHeight="1">
      <c r="A71" s="218">
        <v>61</v>
      </c>
      <c r="B71" s="230" t="s">
        <v>42</v>
      </c>
      <c r="C71" s="222" t="s">
        <v>108</v>
      </c>
      <c r="D71" s="223">
        <v>45442</v>
      </c>
      <c r="E71" s="222">
        <v>6212.15</v>
      </c>
      <c r="F71" s="222">
        <v>6250.8833333333341</v>
      </c>
      <c r="G71" s="224">
        <v>6156.7666666666682</v>
      </c>
      <c r="H71" s="224">
        <v>6101.3833333333341</v>
      </c>
      <c r="I71" s="224">
        <v>6007.2666666666682</v>
      </c>
      <c r="J71" s="224">
        <v>6306.2666666666682</v>
      </c>
      <c r="K71" s="224">
        <v>6400.383333333335</v>
      </c>
      <c r="L71" s="224">
        <v>6455.7666666666682</v>
      </c>
      <c r="M71" s="225">
        <v>6345</v>
      </c>
      <c r="N71" s="225">
        <v>6195.5</v>
      </c>
      <c r="O71" s="225">
        <v>2140125</v>
      </c>
      <c r="P71" s="226">
        <v>0.11486618480171909</v>
      </c>
    </row>
    <row r="72" spans="1:16" ht="12.75" customHeight="1">
      <c r="A72" s="218">
        <v>62</v>
      </c>
      <c r="B72" s="230" t="s">
        <v>54</v>
      </c>
      <c r="C72" s="222" t="s">
        <v>109</v>
      </c>
      <c r="D72" s="223">
        <v>45442</v>
      </c>
      <c r="E72" s="222">
        <v>4633.6000000000004</v>
      </c>
      <c r="F72" s="222">
        <v>4656.7333333333336</v>
      </c>
      <c r="G72" s="224">
        <v>4594.8166666666675</v>
      </c>
      <c r="H72" s="224">
        <v>4556.0333333333338</v>
      </c>
      <c r="I72" s="224">
        <v>4494.1166666666677</v>
      </c>
      <c r="J72" s="224">
        <v>4695.5166666666673</v>
      </c>
      <c r="K72" s="224">
        <v>4757.4333333333334</v>
      </c>
      <c r="L72" s="224">
        <v>4796.2166666666672</v>
      </c>
      <c r="M72" s="225">
        <v>4718.6499999999996</v>
      </c>
      <c r="N72" s="225">
        <v>4617.95</v>
      </c>
      <c r="O72" s="225">
        <v>2822225</v>
      </c>
      <c r="P72" s="226">
        <v>8.7571151560643015E-3</v>
      </c>
    </row>
    <row r="73" spans="1:16" ht="12.75" customHeight="1">
      <c r="A73" s="218">
        <v>63</v>
      </c>
      <c r="B73" s="230" t="s">
        <v>54</v>
      </c>
      <c r="C73" s="222" t="s">
        <v>110</v>
      </c>
      <c r="D73" s="223">
        <v>45442</v>
      </c>
      <c r="E73" s="222">
        <v>3369.65</v>
      </c>
      <c r="F73" s="222">
        <v>3372.2666666666664</v>
      </c>
      <c r="G73" s="224">
        <v>3311.583333333333</v>
      </c>
      <c r="H73" s="224">
        <v>3253.5166666666664</v>
      </c>
      <c r="I73" s="224">
        <v>3192.833333333333</v>
      </c>
      <c r="J73" s="224">
        <v>3430.333333333333</v>
      </c>
      <c r="K73" s="224">
        <v>3491.0166666666664</v>
      </c>
      <c r="L73" s="224">
        <v>3549.083333333333</v>
      </c>
      <c r="M73" s="225">
        <v>3432.95</v>
      </c>
      <c r="N73" s="225">
        <v>3314.2</v>
      </c>
      <c r="O73" s="225">
        <v>1282875</v>
      </c>
      <c r="P73" s="226">
        <v>-9.9246958872369187E-2</v>
      </c>
    </row>
    <row r="74" spans="1:16" ht="12.75" customHeight="1">
      <c r="A74" s="218">
        <v>64</v>
      </c>
      <c r="B74" s="230" t="s">
        <v>54</v>
      </c>
      <c r="C74" s="222" t="s">
        <v>111</v>
      </c>
      <c r="D74" s="223">
        <v>45442</v>
      </c>
      <c r="E74" s="222">
        <v>475.9</v>
      </c>
      <c r="F74" s="222">
        <v>473.48333333333329</v>
      </c>
      <c r="G74" s="224">
        <v>462.06666666666661</v>
      </c>
      <c r="H74" s="224">
        <v>448.23333333333329</v>
      </c>
      <c r="I74" s="224">
        <v>436.81666666666661</v>
      </c>
      <c r="J74" s="224">
        <v>487.31666666666661</v>
      </c>
      <c r="K74" s="224">
        <v>498.73333333333323</v>
      </c>
      <c r="L74" s="224">
        <v>512.56666666666661</v>
      </c>
      <c r="M74" s="225">
        <v>484.9</v>
      </c>
      <c r="N74" s="225">
        <v>459.65</v>
      </c>
      <c r="O74" s="225">
        <v>15512400</v>
      </c>
      <c r="P74" s="226">
        <v>0.11791412634582955</v>
      </c>
    </row>
    <row r="75" spans="1:16" ht="12.75" customHeight="1">
      <c r="A75" s="218">
        <v>65</v>
      </c>
      <c r="B75" s="230" t="s">
        <v>61</v>
      </c>
      <c r="C75" s="222" t="s">
        <v>112</v>
      </c>
      <c r="D75" s="223">
        <v>45442</v>
      </c>
      <c r="E75" s="222">
        <v>163.65</v>
      </c>
      <c r="F75" s="222">
        <v>163.11666666666667</v>
      </c>
      <c r="G75" s="224">
        <v>160.78333333333336</v>
      </c>
      <c r="H75" s="224">
        <v>157.91666666666669</v>
      </c>
      <c r="I75" s="224">
        <v>155.58333333333337</v>
      </c>
      <c r="J75" s="224">
        <v>165.98333333333335</v>
      </c>
      <c r="K75" s="224">
        <v>168.31666666666666</v>
      </c>
      <c r="L75" s="224">
        <v>171.18333333333334</v>
      </c>
      <c r="M75" s="225">
        <v>165.45</v>
      </c>
      <c r="N75" s="225">
        <v>160.25</v>
      </c>
      <c r="O75" s="225">
        <v>119115000</v>
      </c>
      <c r="P75" s="226">
        <v>3.9171210468920394E-2</v>
      </c>
    </row>
    <row r="76" spans="1:16" ht="12.75" customHeight="1">
      <c r="A76" s="218">
        <v>66</v>
      </c>
      <c r="B76" s="230" t="s">
        <v>82</v>
      </c>
      <c r="C76" s="222" t="s">
        <v>113</v>
      </c>
      <c r="D76" s="223">
        <v>45442</v>
      </c>
      <c r="E76" s="222">
        <v>210.65</v>
      </c>
      <c r="F76" s="222">
        <v>211.58333333333334</v>
      </c>
      <c r="G76" s="224">
        <v>209.31666666666669</v>
      </c>
      <c r="H76" s="224">
        <v>207.98333333333335</v>
      </c>
      <c r="I76" s="224">
        <v>205.7166666666667</v>
      </c>
      <c r="J76" s="224">
        <v>212.91666666666669</v>
      </c>
      <c r="K76" s="224">
        <v>215.18333333333334</v>
      </c>
      <c r="L76" s="224">
        <v>216.51666666666668</v>
      </c>
      <c r="M76" s="225">
        <v>213.85</v>
      </c>
      <c r="N76" s="225">
        <v>210.25</v>
      </c>
      <c r="O76" s="225">
        <v>144391575</v>
      </c>
      <c r="P76" s="226">
        <v>1.6391858817467474E-2</v>
      </c>
    </row>
    <row r="77" spans="1:16" ht="12.75" customHeight="1">
      <c r="A77" s="218">
        <v>67</v>
      </c>
      <c r="B77" s="230" t="s">
        <v>42</v>
      </c>
      <c r="C77" s="222" t="s">
        <v>114</v>
      </c>
      <c r="D77" s="223">
        <v>45442</v>
      </c>
      <c r="E77" s="222">
        <v>1063.25</v>
      </c>
      <c r="F77" s="222">
        <v>1070.9833333333333</v>
      </c>
      <c r="G77" s="224">
        <v>1053.5166666666667</v>
      </c>
      <c r="H77" s="224">
        <v>1043.7833333333333</v>
      </c>
      <c r="I77" s="224">
        <v>1026.3166666666666</v>
      </c>
      <c r="J77" s="224">
        <v>1080.7166666666667</v>
      </c>
      <c r="K77" s="224">
        <v>1098.1833333333334</v>
      </c>
      <c r="L77" s="224">
        <v>1107.9166666666667</v>
      </c>
      <c r="M77" s="225">
        <v>1088.45</v>
      </c>
      <c r="N77" s="225">
        <v>1061.25</v>
      </c>
      <c r="O77" s="225">
        <v>12087200</v>
      </c>
      <c r="P77" s="226">
        <v>8.9566690873880417E-3</v>
      </c>
    </row>
    <row r="78" spans="1:16" ht="12.75" customHeight="1">
      <c r="A78" s="218">
        <v>68</v>
      </c>
      <c r="B78" s="230" t="s">
        <v>115</v>
      </c>
      <c r="C78" s="222" t="s">
        <v>116</v>
      </c>
      <c r="D78" s="223">
        <v>45442</v>
      </c>
      <c r="E78" s="222">
        <v>85.8</v>
      </c>
      <c r="F78" s="222">
        <v>86.766666666666666</v>
      </c>
      <c r="G78" s="224">
        <v>84.583333333333329</v>
      </c>
      <c r="H78" s="224">
        <v>83.36666666666666</v>
      </c>
      <c r="I78" s="224">
        <v>81.183333333333323</v>
      </c>
      <c r="J78" s="224">
        <v>87.983333333333334</v>
      </c>
      <c r="K78" s="224">
        <v>90.166666666666671</v>
      </c>
      <c r="L78" s="224">
        <v>91.38333333333334</v>
      </c>
      <c r="M78" s="225">
        <v>88.95</v>
      </c>
      <c r="N78" s="225">
        <v>85.55</v>
      </c>
      <c r="O78" s="225">
        <v>235102500</v>
      </c>
      <c r="P78" s="226">
        <v>7.7438647143740977E-2</v>
      </c>
    </row>
    <row r="79" spans="1:16" ht="12.75" customHeight="1">
      <c r="A79" s="218">
        <v>69</v>
      </c>
      <c r="B79" s="230" t="s">
        <v>906</v>
      </c>
      <c r="C79" s="222" t="s">
        <v>117</v>
      </c>
      <c r="D79" s="223">
        <v>45442</v>
      </c>
      <c r="E79" s="222">
        <v>716.15</v>
      </c>
      <c r="F79" s="222">
        <v>720.56666666666661</v>
      </c>
      <c r="G79" s="224">
        <v>708.78333333333319</v>
      </c>
      <c r="H79" s="224">
        <v>701.41666666666663</v>
      </c>
      <c r="I79" s="224">
        <v>689.63333333333321</v>
      </c>
      <c r="J79" s="224">
        <v>727.93333333333317</v>
      </c>
      <c r="K79" s="224">
        <v>739.71666666666647</v>
      </c>
      <c r="L79" s="224">
        <v>747.08333333333314</v>
      </c>
      <c r="M79" s="225">
        <v>732.35</v>
      </c>
      <c r="N79" s="225">
        <v>713.2</v>
      </c>
      <c r="O79" s="225">
        <v>6492200</v>
      </c>
      <c r="P79" s="226">
        <v>-1.3628283626308513E-2</v>
      </c>
    </row>
    <row r="80" spans="1:16" ht="12.75" customHeight="1">
      <c r="A80" s="218">
        <v>70</v>
      </c>
      <c r="B80" s="230" t="s">
        <v>57</v>
      </c>
      <c r="C80" s="228" t="s">
        <v>118</v>
      </c>
      <c r="D80" s="223">
        <v>45442</v>
      </c>
      <c r="E80" s="222">
        <v>1225.45</v>
      </c>
      <c r="F80" s="222">
        <v>1229.5833333333335</v>
      </c>
      <c r="G80" s="224">
        <v>1216.7666666666669</v>
      </c>
      <c r="H80" s="224">
        <v>1208.0833333333335</v>
      </c>
      <c r="I80" s="224">
        <v>1195.2666666666669</v>
      </c>
      <c r="J80" s="224">
        <v>1238.2666666666669</v>
      </c>
      <c r="K80" s="224">
        <v>1251.0833333333335</v>
      </c>
      <c r="L80" s="224">
        <v>1259.7666666666669</v>
      </c>
      <c r="M80" s="225">
        <v>1242.4000000000001</v>
      </c>
      <c r="N80" s="225">
        <v>1220.9000000000001</v>
      </c>
      <c r="O80" s="225">
        <v>6420500</v>
      </c>
      <c r="P80" s="226">
        <v>8.8780641106222507E-3</v>
      </c>
    </row>
    <row r="81" spans="1:16" ht="12.75" customHeight="1">
      <c r="A81" s="218">
        <v>71</v>
      </c>
      <c r="B81" s="230" t="s">
        <v>106</v>
      </c>
      <c r="C81" s="222" t="s">
        <v>119</v>
      </c>
      <c r="D81" s="223">
        <v>45442</v>
      </c>
      <c r="E81" s="222">
        <v>2666.1</v>
      </c>
      <c r="F81" s="222">
        <v>2671.3666666666668</v>
      </c>
      <c r="G81" s="224">
        <v>2644.7333333333336</v>
      </c>
      <c r="H81" s="224">
        <v>2623.3666666666668</v>
      </c>
      <c r="I81" s="224">
        <v>2596.7333333333336</v>
      </c>
      <c r="J81" s="224">
        <v>2692.7333333333336</v>
      </c>
      <c r="K81" s="224">
        <v>2719.3666666666668</v>
      </c>
      <c r="L81" s="224">
        <v>2740.7333333333336</v>
      </c>
      <c r="M81" s="225">
        <v>2698</v>
      </c>
      <c r="N81" s="225">
        <v>2650</v>
      </c>
      <c r="O81" s="225">
        <v>4357400</v>
      </c>
      <c r="P81" s="226">
        <v>-3.2382348206007917E-2</v>
      </c>
    </row>
    <row r="82" spans="1:16" ht="12.75" customHeight="1">
      <c r="A82" s="218">
        <v>72</v>
      </c>
      <c r="B82" s="230" t="s">
        <v>42</v>
      </c>
      <c r="C82" s="222" t="s">
        <v>120</v>
      </c>
      <c r="D82" s="223">
        <v>45442</v>
      </c>
      <c r="E82" s="222">
        <v>425.7</v>
      </c>
      <c r="F82" s="222">
        <v>426.68333333333339</v>
      </c>
      <c r="G82" s="224">
        <v>422.36666666666679</v>
      </c>
      <c r="H82" s="224">
        <v>419.03333333333342</v>
      </c>
      <c r="I82" s="224">
        <v>414.71666666666681</v>
      </c>
      <c r="J82" s="224">
        <v>430.01666666666677</v>
      </c>
      <c r="K82" s="224">
        <v>434.33333333333337</v>
      </c>
      <c r="L82" s="224">
        <v>437.66666666666674</v>
      </c>
      <c r="M82" s="225">
        <v>431</v>
      </c>
      <c r="N82" s="225">
        <v>423.35</v>
      </c>
      <c r="O82" s="225">
        <v>10862000</v>
      </c>
      <c r="P82" s="226">
        <v>-8.0365296803652959E-3</v>
      </c>
    </row>
    <row r="83" spans="1:16" ht="12.75" customHeight="1">
      <c r="A83" s="218">
        <v>73</v>
      </c>
      <c r="B83" s="230" t="s">
        <v>47</v>
      </c>
      <c r="C83" s="222" t="s">
        <v>121</v>
      </c>
      <c r="D83" s="223">
        <v>45442</v>
      </c>
      <c r="E83" s="222">
        <v>2418.25</v>
      </c>
      <c r="F83" s="222">
        <v>2414.5666666666666</v>
      </c>
      <c r="G83" s="224">
        <v>2386.1333333333332</v>
      </c>
      <c r="H83" s="224">
        <v>2354.0166666666664</v>
      </c>
      <c r="I83" s="224">
        <v>2325.583333333333</v>
      </c>
      <c r="J83" s="224">
        <v>2446.6833333333334</v>
      </c>
      <c r="K83" s="224">
        <v>2475.1166666666668</v>
      </c>
      <c r="L83" s="224">
        <v>2507.2333333333336</v>
      </c>
      <c r="M83" s="225">
        <v>2443</v>
      </c>
      <c r="N83" s="225">
        <v>2382.4499999999998</v>
      </c>
      <c r="O83" s="225">
        <v>6671322</v>
      </c>
      <c r="P83" s="226">
        <v>-3.6179450072358899E-2</v>
      </c>
    </row>
    <row r="84" spans="1:16" ht="12.75" customHeight="1">
      <c r="A84" s="218">
        <v>74</v>
      </c>
      <c r="B84" s="230" t="s">
        <v>82</v>
      </c>
      <c r="C84" s="222" t="s">
        <v>122</v>
      </c>
      <c r="D84" s="223">
        <v>45442</v>
      </c>
      <c r="E84" s="222">
        <v>550.65</v>
      </c>
      <c r="F84" s="222">
        <v>553.5333333333333</v>
      </c>
      <c r="G84" s="224">
        <v>546.46666666666658</v>
      </c>
      <c r="H84" s="224">
        <v>542.2833333333333</v>
      </c>
      <c r="I84" s="224">
        <v>535.21666666666658</v>
      </c>
      <c r="J84" s="224">
        <v>557.71666666666658</v>
      </c>
      <c r="K84" s="224">
        <v>564.78333333333319</v>
      </c>
      <c r="L84" s="224">
        <v>568.96666666666658</v>
      </c>
      <c r="M84" s="225">
        <v>560.6</v>
      </c>
      <c r="N84" s="225">
        <v>549.35</v>
      </c>
      <c r="O84" s="225">
        <v>6023750</v>
      </c>
      <c r="P84" s="226">
        <v>-8.2321465322082732E-3</v>
      </c>
    </row>
    <row r="85" spans="1:16" ht="12.75" customHeight="1">
      <c r="A85" s="218">
        <v>75</v>
      </c>
      <c r="B85" s="230" t="s">
        <v>40</v>
      </c>
      <c r="C85" s="222" t="s">
        <v>123</v>
      </c>
      <c r="D85" s="223">
        <v>45442</v>
      </c>
      <c r="E85" s="222">
        <v>3968.3</v>
      </c>
      <c r="F85" s="222">
        <v>3994.6666666666665</v>
      </c>
      <c r="G85" s="224">
        <v>3932.6333333333332</v>
      </c>
      <c r="H85" s="224">
        <v>3896.9666666666667</v>
      </c>
      <c r="I85" s="224">
        <v>3834.9333333333334</v>
      </c>
      <c r="J85" s="224">
        <v>4030.333333333333</v>
      </c>
      <c r="K85" s="224">
        <v>4092.3666666666668</v>
      </c>
      <c r="L85" s="224">
        <v>4128.0333333333328</v>
      </c>
      <c r="M85" s="225">
        <v>4056.7</v>
      </c>
      <c r="N85" s="225">
        <v>3959</v>
      </c>
      <c r="O85" s="225">
        <v>8232900</v>
      </c>
      <c r="P85" s="226">
        <v>2.6290201944652206E-2</v>
      </c>
    </row>
    <row r="86" spans="1:16" ht="12.75" customHeight="1">
      <c r="A86" s="218">
        <v>76</v>
      </c>
      <c r="B86" s="230" t="s">
        <v>40</v>
      </c>
      <c r="C86" s="229" t="s">
        <v>124</v>
      </c>
      <c r="D86" s="223">
        <v>45442</v>
      </c>
      <c r="E86" s="222">
        <v>1676.45</v>
      </c>
      <c r="F86" s="222">
        <v>1672.4833333333333</v>
      </c>
      <c r="G86" s="224">
        <v>1648.9666666666667</v>
      </c>
      <c r="H86" s="224">
        <v>1621.4833333333333</v>
      </c>
      <c r="I86" s="224">
        <v>1597.9666666666667</v>
      </c>
      <c r="J86" s="224">
        <v>1699.9666666666667</v>
      </c>
      <c r="K86" s="224">
        <v>1723.4833333333336</v>
      </c>
      <c r="L86" s="224">
        <v>1750.9666666666667</v>
      </c>
      <c r="M86" s="225">
        <v>1696</v>
      </c>
      <c r="N86" s="225">
        <v>1645</v>
      </c>
      <c r="O86" s="225">
        <v>7300000</v>
      </c>
      <c r="P86" s="226">
        <v>-4.9751243781094526E-3</v>
      </c>
    </row>
    <row r="87" spans="1:16" ht="12.75" customHeight="1">
      <c r="A87" s="218">
        <v>77</v>
      </c>
      <c r="B87" s="230" t="s">
        <v>85</v>
      </c>
      <c r="C87" s="222" t="s">
        <v>125</v>
      </c>
      <c r="D87" s="223">
        <v>45442</v>
      </c>
      <c r="E87" s="222">
        <v>1358.85</v>
      </c>
      <c r="F87" s="222">
        <v>1368.2333333333336</v>
      </c>
      <c r="G87" s="224">
        <v>1346.0166666666671</v>
      </c>
      <c r="H87" s="224">
        <v>1333.1833333333336</v>
      </c>
      <c r="I87" s="224">
        <v>1310.9666666666672</v>
      </c>
      <c r="J87" s="224">
        <v>1381.0666666666671</v>
      </c>
      <c r="K87" s="224">
        <v>1403.2833333333333</v>
      </c>
      <c r="L87" s="224">
        <v>1416.116666666667</v>
      </c>
      <c r="M87" s="225">
        <v>1390.45</v>
      </c>
      <c r="N87" s="225">
        <v>1355.4</v>
      </c>
      <c r="O87" s="225">
        <v>19808600</v>
      </c>
      <c r="P87" s="226">
        <v>0.1349389375739467</v>
      </c>
    </row>
    <row r="88" spans="1:16" ht="12.75" customHeight="1">
      <c r="A88" s="218">
        <v>78</v>
      </c>
      <c r="B88" s="230" t="s">
        <v>66</v>
      </c>
      <c r="C88" s="222" t="s">
        <v>126</v>
      </c>
      <c r="D88" s="223">
        <v>45442</v>
      </c>
      <c r="E88" s="222">
        <v>3924.9</v>
      </c>
      <c r="F88" s="222">
        <v>3900.8333333333335</v>
      </c>
      <c r="G88" s="224">
        <v>3828.666666666667</v>
      </c>
      <c r="H88" s="224">
        <v>3732.4333333333334</v>
      </c>
      <c r="I88" s="224">
        <v>3660.2666666666669</v>
      </c>
      <c r="J88" s="224">
        <v>3997.0666666666671</v>
      </c>
      <c r="K88" s="224">
        <v>4069.233333333334</v>
      </c>
      <c r="L88" s="224">
        <v>4165.4666666666672</v>
      </c>
      <c r="M88" s="225">
        <v>3973</v>
      </c>
      <c r="N88" s="225">
        <v>3804.6</v>
      </c>
      <c r="O88" s="225">
        <v>2929500</v>
      </c>
      <c r="P88" s="226">
        <v>9.6574957888826501E-2</v>
      </c>
    </row>
    <row r="89" spans="1:16" ht="12.75" customHeight="1">
      <c r="A89" s="218">
        <v>79</v>
      </c>
      <c r="B89" s="230" t="s">
        <v>61</v>
      </c>
      <c r="C89" s="222" t="s">
        <v>127</v>
      </c>
      <c r="D89" s="223">
        <v>45442</v>
      </c>
      <c r="E89" s="222">
        <v>1513.2</v>
      </c>
      <c r="F89" s="222">
        <v>1516.7833333333335</v>
      </c>
      <c r="G89" s="224">
        <v>1505.5166666666671</v>
      </c>
      <c r="H89" s="224">
        <v>1497.8333333333335</v>
      </c>
      <c r="I89" s="224">
        <v>1486.5666666666671</v>
      </c>
      <c r="J89" s="224">
        <v>1524.4666666666672</v>
      </c>
      <c r="K89" s="224">
        <v>1535.7333333333336</v>
      </c>
      <c r="L89" s="224">
        <v>1543.4166666666672</v>
      </c>
      <c r="M89" s="225">
        <v>1528.05</v>
      </c>
      <c r="N89" s="225">
        <v>1509.1</v>
      </c>
      <c r="O89" s="225">
        <v>189099350</v>
      </c>
      <c r="P89" s="226">
        <v>3.7061502729768048E-2</v>
      </c>
    </row>
    <row r="90" spans="1:16" ht="12.75" customHeight="1">
      <c r="A90" s="218">
        <v>80</v>
      </c>
      <c r="B90" s="230" t="s">
        <v>66</v>
      </c>
      <c r="C90" s="222" t="s">
        <v>128</v>
      </c>
      <c r="D90" s="223">
        <v>45442</v>
      </c>
      <c r="E90" s="222">
        <v>587.54999999999995</v>
      </c>
      <c r="F90" s="222">
        <v>586.33333333333337</v>
      </c>
      <c r="G90" s="224">
        <v>580.06666666666672</v>
      </c>
      <c r="H90" s="224">
        <v>572.58333333333337</v>
      </c>
      <c r="I90" s="224">
        <v>566.31666666666672</v>
      </c>
      <c r="J90" s="224">
        <v>593.81666666666672</v>
      </c>
      <c r="K90" s="224">
        <v>600.08333333333337</v>
      </c>
      <c r="L90" s="224">
        <v>607.56666666666672</v>
      </c>
      <c r="M90" s="225">
        <v>592.6</v>
      </c>
      <c r="N90" s="225">
        <v>578.85</v>
      </c>
      <c r="O90" s="225">
        <v>32147500</v>
      </c>
      <c r="P90" s="226">
        <v>1.7481318982655789E-3</v>
      </c>
    </row>
    <row r="91" spans="1:16" ht="12.75" customHeight="1">
      <c r="A91" s="218">
        <v>81</v>
      </c>
      <c r="B91" s="230" t="s">
        <v>54</v>
      </c>
      <c r="C91" s="222" t="s">
        <v>129</v>
      </c>
      <c r="D91" s="223">
        <v>45442</v>
      </c>
      <c r="E91" s="222">
        <v>4577.6000000000004</v>
      </c>
      <c r="F91" s="222">
        <v>4565.2666666666664</v>
      </c>
      <c r="G91" s="224">
        <v>4508.5333333333328</v>
      </c>
      <c r="H91" s="224">
        <v>4439.4666666666662</v>
      </c>
      <c r="I91" s="224">
        <v>4382.7333333333327</v>
      </c>
      <c r="J91" s="224">
        <v>4634.333333333333</v>
      </c>
      <c r="K91" s="224">
        <v>4691.0666666666666</v>
      </c>
      <c r="L91" s="224">
        <v>4760.1333333333332</v>
      </c>
      <c r="M91" s="225">
        <v>4622</v>
      </c>
      <c r="N91" s="225">
        <v>4496.2</v>
      </c>
      <c r="O91" s="225">
        <v>4632300</v>
      </c>
      <c r="P91" s="226">
        <v>1.3987391646966114E-2</v>
      </c>
    </row>
    <row r="92" spans="1:16" ht="12.75" customHeight="1">
      <c r="A92" s="218">
        <v>82</v>
      </c>
      <c r="B92" s="230" t="s">
        <v>130</v>
      </c>
      <c r="C92" s="222" t="s">
        <v>131</v>
      </c>
      <c r="D92" s="223">
        <v>45442</v>
      </c>
      <c r="E92" s="222">
        <v>649</v>
      </c>
      <c r="F92" s="222">
        <v>651.13333333333333</v>
      </c>
      <c r="G92" s="224">
        <v>645.01666666666665</v>
      </c>
      <c r="H92" s="224">
        <v>641.0333333333333</v>
      </c>
      <c r="I92" s="224">
        <v>634.91666666666663</v>
      </c>
      <c r="J92" s="224">
        <v>655.11666666666667</v>
      </c>
      <c r="K92" s="224">
        <v>661.23333333333323</v>
      </c>
      <c r="L92" s="224">
        <v>665.2166666666667</v>
      </c>
      <c r="M92" s="225">
        <v>657.25</v>
      </c>
      <c r="N92" s="225">
        <v>647.15</v>
      </c>
      <c r="O92" s="225">
        <v>41225800</v>
      </c>
      <c r="P92" s="226">
        <v>1.4504237580100599E-2</v>
      </c>
    </row>
    <row r="93" spans="1:16" ht="12.75" customHeight="1">
      <c r="A93" s="218">
        <v>83</v>
      </c>
      <c r="B93" s="230" t="s">
        <v>130</v>
      </c>
      <c r="C93" s="222" t="s">
        <v>132</v>
      </c>
      <c r="D93" s="223">
        <v>45442</v>
      </c>
      <c r="E93" s="222">
        <v>389.1</v>
      </c>
      <c r="F93" s="222">
        <v>392.2</v>
      </c>
      <c r="G93" s="224">
        <v>384.5</v>
      </c>
      <c r="H93" s="224">
        <v>379.90000000000003</v>
      </c>
      <c r="I93" s="224">
        <v>372.20000000000005</v>
      </c>
      <c r="J93" s="224">
        <v>396.79999999999995</v>
      </c>
      <c r="K93" s="224">
        <v>404.49999999999989</v>
      </c>
      <c r="L93" s="224">
        <v>409.09999999999991</v>
      </c>
      <c r="M93" s="225">
        <v>399.9</v>
      </c>
      <c r="N93" s="225">
        <v>387.6</v>
      </c>
      <c r="O93" s="225">
        <v>31927200</v>
      </c>
      <c r="P93" s="226">
        <v>2.2750424448217319E-2</v>
      </c>
    </row>
    <row r="94" spans="1:16" ht="12.75" customHeight="1">
      <c r="A94" s="218">
        <v>84</v>
      </c>
      <c r="B94" s="230" t="s">
        <v>82</v>
      </c>
      <c r="C94" s="228" t="s">
        <v>133</v>
      </c>
      <c r="D94" s="223">
        <v>45442</v>
      </c>
      <c r="E94" s="222">
        <v>497.6</v>
      </c>
      <c r="F94" s="222">
        <v>502.95</v>
      </c>
      <c r="G94" s="224">
        <v>487.6</v>
      </c>
      <c r="H94" s="224">
        <v>477.6</v>
      </c>
      <c r="I94" s="224">
        <v>462.25000000000006</v>
      </c>
      <c r="J94" s="224">
        <v>512.95000000000005</v>
      </c>
      <c r="K94" s="224">
        <v>528.29999999999995</v>
      </c>
      <c r="L94" s="224">
        <v>538.29999999999995</v>
      </c>
      <c r="M94" s="225">
        <v>518.29999999999995</v>
      </c>
      <c r="N94" s="225">
        <v>492.95</v>
      </c>
      <c r="O94" s="225">
        <v>30663900</v>
      </c>
      <c r="P94" s="226">
        <v>-3.9048948682150864E-2</v>
      </c>
    </row>
    <row r="95" spans="1:16" ht="12.75" customHeight="1">
      <c r="A95" s="218">
        <v>85</v>
      </c>
      <c r="B95" s="230" t="s">
        <v>57</v>
      </c>
      <c r="C95" s="222" t="s">
        <v>134</v>
      </c>
      <c r="D95" s="223">
        <v>45442</v>
      </c>
      <c r="E95" s="222">
        <v>2246.25</v>
      </c>
      <c r="F95" s="222">
        <v>2246.0666666666666</v>
      </c>
      <c r="G95" s="224">
        <v>2238.6833333333334</v>
      </c>
      <c r="H95" s="224">
        <v>2231.1166666666668</v>
      </c>
      <c r="I95" s="224">
        <v>2223.7333333333336</v>
      </c>
      <c r="J95" s="224">
        <v>2253.6333333333332</v>
      </c>
      <c r="K95" s="224">
        <v>2261.0166666666664</v>
      </c>
      <c r="L95" s="224">
        <v>2268.583333333333</v>
      </c>
      <c r="M95" s="225">
        <v>2253.4499999999998</v>
      </c>
      <c r="N95" s="225">
        <v>2238.5</v>
      </c>
      <c r="O95" s="225">
        <v>21939600</v>
      </c>
      <c r="P95" s="226">
        <v>8.7589642524771446E-4</v>
      </c>
    </row>
    <row r="96" spans="1:16" ht="12.75" customHeight="1">
      <c r="A96" s="218">
        <v>86</v>
      </c>
      <c r="B96" s="230" t="s">
        <v>61</v>
      </c>
      <c r="C96" s="222" t="s">
        <v>136</v>
      </c>
      <c r="D96" s="223">
        <v>45442</v>
      </c>
      <c r="E96" s="222">
        <v>1157.75</v>
      </c>
      <c r="F96" s="222">
        <v>1161.9333333333334</v>
      </c>
      <c r="G96" s="224">
        <v>1151.2166666666667</v>
      </c>
      <c r="H96" s="224">
        <v>1144.6833333333334</v>
      </c>
      <c r="I96" s="224">
        <v>1133.9666666666667</v>
      </c>
      <c r="J96" s="224">
        <v>1168.4666666666667</v>
      </c>
      <c r="K96" s="224">
        <v>1179.1833333333334</v>
      </c>
      <c r="L96" s="224">
        <v>1185.7166666666667</v>
      </c>
      <c r="M96" s="225">
        <v>1172.6500000000001</v>
      </c>
      <c r="N96" s="225">
        <v>1155.4000000000001</v>
      </c>
      <c r="O96" s="225">
        <v>83079500</v>
      </c>
      <c r="P96" s="226">
        <v>7.0574864018906558E-2</v>
      </c>
    </row>
    <row r="97" spans="1:16" ht="12.75" customHeight="1">
      <c r="A97" s="218">
        <v>87</v>
      </c>
      <c r="B97" s="230" t="s">
        <v>66</v>
      </c>
      <c r="C97" s="222" t="s">
        <v>137</v>
      </c>
      <c r="D97" s="223">
        <v>45442</v>
      </c>
      <c r="E97" s="222">
        <v>1722.2</v>
      </c>
      <c r="F97" s="222">
        <v>1721.4166666666667</v>
      </c>
      <c r="G97" s="224">
        <v>1703.8333333333335</v>
      </c>
      <c r="H97" s="224">
        <v>1685.4666666666667</v>
      </c>
      <c r="I97" s="224">
        <v>1667.8833333333334</v>
      </c>
      <c r="J97" s="224">
        <v>1739.7833333333335</v>
      </c>
      <c r="K97" s="224">
        <v>1757.366666666667</v>
      </c>
      <c r="L97" s="224">
        <v>1775.7333333333336</v>
      </c>
      <c r="M97" s="225">
        <v>1739</v>
      </c>
      <c r="N97" s="225">
        <v>1703.05</v>
      </c>
      <c r="O97" s="225">
        <v>3727000</v>
      </c>
      <c r="P97" s="226">
        <v>5.895723824406876E-2</v>
      </c>
    </row>
    <row r="98" spans="1:16" ht="12.75" customHeight="1">
      <c r="A98" s="218">
        <v>88</v>
      </c>
      <c r="B98" s="230" t="s">
        <v>66</v>
      </c>
      <c r="C98" s="222" t="s">
        <v>138</v>
      </c>
      <c r="D98" s="223">
        <v>45442</v>
      </c>
      <c r="E98" s="222">
        <v>575.4</v>
      </c>
      <c r="F98" s="222">
        <v>573.58333333333337</v>
      </c>
      <c r="G98" s="224">
        <v>563.56666666666672</v>
      </c>
      <c r="H98" s="224">
        <v>551.73333333333335</v>
      </c>
      <c r="I98" s="224">
        <v>541.7166666666667</v>
      </c>
      <c r="J98" s="224">
        <v>585.41666666666674</v>
      </c>
      <c r="K98" s="224">
        <v>595.43333333333339</v>
      </c>
      <c r="L98" s="224">
        <v>607.26666666666677</v>
      </c>
      <c r="M98" s="225">
        <v>583.6</v>
      </c>
      <c r="N98" s="225">
        <v>561.75</v>
      </c>
      <c r="O98" s="225">
        <v>15202500</v>
      </c>
      <c r="P98" s="226">
        <v>-2.14347784107367E-2</v>
      </c>
    </row>
    <row r="99" spans="1:16" ht="12.75" customHeight="1">
      <c r="A99" s="218">
        <v>89</v>
      </c>
      <c r="B99" s="230" t="s">
        <v>77</v>
      </c>
      <c r="C99" s="222" t="s">
        <v>139</v>
      </c>
      <c r="D99" s="223">
        <v>45442</v>
      </c>
      <c r="E99" s="222">
        <v>13.35</v>
      </c>
      <c r="F99" s="222">
        <v>13.433333333333332</v>
      </c>
      <c r="G99" s="224">
        <v>13.166666666666664</v>
      </c>
      <c r="H99" s="224">
        <v>12.983333333333333</v>
      </c>
      <c r="I99" s="224">
        <v>12.716666666666665</v>
      </c>
      <c r="J99" s="224">
        <v>13.616666666666664</v>
      </c>
      <c r="K99" s="224">
        <v>13.883333333333333</v>
      </c>
      <c r="L99" s="224">
        <v>14.066666666666663</v>
      </c>
      <c r="M99" s="225">
        <v>13.7</v>
      </c>
      <c r="N99" s="225">
        <v>13.25</v>
      </c>
      <c r="O99" s="225">
        <v>3762120000</v>
      </c>
      <c r="P99" s="226">
        <v>-1.0926260884196357E-2</v>
      </c>
    </row>
    <row r="100" spans="1:16" ht="12.75" customHeight="1">
      <c r="A100" s="218">
        <v>90</v>
      </c>
      <c r="B100" s="230" t="s">
        <v>66</v>
      </c>
      <c r="C100" s="222" t="s">
        <v>140</v>
      </c>
      <c r="D100" s="223">
        <v>45442</v>
      </c>
      <c r="E100" s="222">
        <v>122.7</v>
      </c>
      <c r="F100" s="222">
        <v>122.5</v>
      </c>
      <c r="G100" s="224">
        <v>121.35</v>
      </c>
      <c r="H100" s="224">
        <v>120</v>
      </c>
      <c r="I100" s="224">
        <v>118.85</v>
      </c>
      <c r="J100" s="224">
        <v>123.85</v>
      </c>
      <c r="K100" s="224">
        <v>125</v>
      </c>
      <c r="L100" s="224">
        <v>126.35</v>
      </c>
      <c r="M100" s="225">
        <v>123.65</v>
      </c>
      <c r="N100" s="225">
        <v>121.15</v>
      </c>
      <c r="O100" s="225">
        <v>78900000</v>
      </c>
      <c r="P100" s="226">
        <v>3.3398821218074658E-2</v>
      </c>
    </row>
    <row r="101" spans="1:16" ht="12.75" customHeight="1">
      <c r="A101" s="218">
        <v>91</v>
      </c>
      <c r="B101" s="230" t="s">
        <v>61</v>
      </c>
      <c r="C101" s="222" t="s">
        <v>141</v>
      </c>
      <c r="D101" s="223">
        <v>45442</v>
      </c>
      <c r="E101" s="222">
        <v>82.8</v>
      </c>
      <c r="F101" s="222">
        <v>82.483333333333334</v>
      </c>
      <c r="G101" s="224">
        <v>81.816666666666663</v>
      </c>
      <c r="H101" s="224">
        <v>80.833333333333329</v>
      </c>
      <c r="I101" s="224">
        <v>80.166666666666657</v>
      </c>
      <c r="J101" s="224">
        <v>83.466666666666669</v>
      </c>
      <c r="K101" s="224">
        <v>84.133333333333326</v>
      </c>
      <c r="L101" s="224">
        <v>85.116666666666674</v>
      </c>
      <c r="M101" s="225">
        <v>83.15</v>
      </c>
      <c r="N101" s="225">
        <v>81.5</v>
      </c>
      <c r="O101" s="225">
        <v>371422500</v>
      </c>
      <c r="P101" s="226">
        <v>3.2073191063687896E-2</v>
      </c>
    </row>
    <row r="102" spans="1:16" ht="12.75" customHeight="1">
      <c r="A102" s="218">
        <v>92</v>
      </c>
      <c r="B102" s="230" t="s">
        <v>187</v>
      </c>
      <c r="C102" s="228" t="s">
        <v>142</v>
      </c>
      <c r="D102" s="223">
        <v>45442</v>
      </c>
      <c r="E102" s="222">
        <v>157.1</v>
      </c>
      <c r="F102" s="222">
        <v>157.33333333333334</v>
      </c>
      <c r="G102" s="224">
        <v>156.41666666666669</v>
      </c>
      <c r="H102" s="224">
        <v>155.73333333333335</v>
      </c>
      <c r="I102" s="224">
        <v>154.81666666666669</v>
      </c>
      <c r="J102" s="224">
        <v>158.01666666666668</v>
      </c>
      <c r="K102" s="224">
        <v>158.93333333333337</v>
      </c>
      <c r="L102" s="224">
        <v>159.61666666666667</v>
      </c>
      <c r="M102" s="225">
        <v>158.25</v>
      </c>
      <c r="N102" s="225">
        <v>156.65</v>
      </c>
      <c r="O102" s="225">
        <v>65486250</v>
      </c>
      <c r="P102" s="226">
        <v>9.5970399491241264E-3</v>
      </c>
    </row>
    <row r="103" spans="1:16" ht="12.75" customHeight="1">
      <c r="A103" s="218">
        <v>93</v>
      </c>
      <c r="B103" s="230" t="s">
        <v>82</v>
      </c>
      <c r="C103" s="222" t="s">
        <v>143</v>
      </c>
      <c r="D103" s="223">
        <v>45442</v>
      </c>
      <c r="E103" s="222">
        <v>468.5</v>
      </c>
      <c r="F103" s="222">
        <v>468.05</v>
      </c>
      <c r="G103" s="224">
        <v>457.75</v>
      </c>
      <c r="H103" s="224">
        <v>447</v>
      </c>
      <c r="I103" s="224">
        <v>436.7</v>
      </c>
      <c r="J103" s="224">
        <v>478.8</v>
      </c>
      <c r="K103" s="224">
        <v>489.10000000000008</v>
      </c>
      <c r="L103" s="224">
        <v>499.85</v>
      </c>
      <c r="M103" s="225">
        <v>478.35</v>
      </c>
      <c r="N103" s="225">
        <v>457.3</v>
      </c>
      <c r="O103" s="225">
        <v>16385875</v>
      </c>
      <c r="P103" s="226">
        <v>-8.7339876892363992E-3</v>
      </c>
    </row>
    <row r="104" spans="1:16" ht="12.75" customHeight="1">
      <c r="A104" s="218">
        <v>94</v>
      </c>
      <c r="B104" s="230" t="s">
        <v>115</v>
      </c>
      <c r="C104" s="229" t="s">
        <v>144</v>
      </c>
      <c r="D104" s="223">
        <v>45442</v>
      </c>
      <c r="E104" s="222">
        <v>581</v>
      </c>
      <c r="F104" s="222">
        <v>584.86666666666667</v>
      </c>
      <c r="G104" s="224">
        <v>575.48333333333335</v>
      </c>
      <c r="H104" s="224">
        <v>569.9666666666667</v>
      </c>
      <c r="I104" s="224">
        <v>560.58333333333337</v>
      </c>
      <c r="J104" s="224">
        <v>590.38333333333333</v>
      </c>
      <c r="K104" s="224">
        <v>599.76666666666677</v>
      </c>
      <c r="L104" s="224">
        <v>605.2833333333333</v>
      </c>
      <c r="M104" s="225">
        <v>594.25</v>
      </c>
      <c r="N104" s="225">
        <v>579.35</v>
      </c>
      <c r="O104" s="225">
        <v>21636000</v>
      </c>
      <c r="P104" s="226">
        <v>-2.3822414726583648E-2</v>
      </c>
    </row>
    <row r="105" spans="1:16" ht="12.75" customHeight="1">
      <c r="A105" s="218">
        <v>95</v>
      </c>
      <c r="B105" s="230" t="s">
        <v>47</v>
      </c>
      <c r="C105" s="222" t="s">
        <v>145</v>
      </c>
      <c r="D105" s="223">
        <v>45442</v>
      </c>
      <c r="E105" s="222">
        <v>225.15</v>
      </c>
      <c r="F105" s="222">
        <v>227.04999999999998</v>
      </c>
      <c r="G105" s="224">
        <v>222.09999999999997</v>
      </c>
      <c r="H105" s="224">
        <v>219.04999999999998</v>
      </c>
      <c r="I105" s="224">
        <v>214.09999999999997</v>
      </c>
      <c r="J105" s="224">
        <v>230.09999999999997</v>
      </c>
      <c r="K105" s="224">
        <v>235.04999999999995</v>
      </c>
      <c r="L105" s="224">
        <v>238.09999999999997</v>
      </c>
      <c r="M105" s="225">
        <v>232</v>
      </c>
      <c r="N105" s="225">
        <v>224</v>
      </c>
      <c r="O105" s="225">
        <v>24592000</v>
      </c>
      <c r="P105" s="226">
        <v>-2.7857388513126219E-2</v>
      </c>
    </row>
    <row r="106" spans="1:16" ht="12.75" customHeight="1">
      <c r="A106" s="218">
        <v>96</v>
      </c>
      <c r="B106" s="230" t="s">
        <v>57</v>
      </c>
      <c r="C106" s="229" t="s">
        <v>146</v>
      </c>
      <c r="D106" s="223">
        <v>45442</v>
      </c>
      <c r="E106" s="222">
        <v>2648.3</v>
      </c>
      <c r="F106" s="222">
        <v>2641.0666666666671</v>
      </c>
      <c r="G106" s="224">
        <v>2604.1333333333341</v>
      </c>
      <c r="H106" s="224">
        <v>2559.9666666666672</v>
      </c>
      <c r="I106" s="224">
        <v>2523.0333333333342</v>
      </c>
      <c r="J106" s="224">
        <v>2685.233333333334</v>
      </c>
      <c r="K106" s="224">
        <v>2722.1666666666674</v>
      </c>
      <c r="L106" s="224">
        <v>2766.3333333333339</v>
      </c>
      <c r="M106" s="225">
        <v>2678</v>
      </c>
      <c r="N106" s="225">
        <v>2596.9</v>
      </c>
      <c r="O106" s="225">
        <v>1220400</v>
      </c>
      <c r="P106" s="226">
        <v>5.8823529411764705E-2</v>
      </c>
    </row>
    <row r="107" spans="1:16" ht="12.75" customHeight="1">
      <c r="A107" s="218">
        <v>97</v>
      </c>
      <c r="B107" s="230" t="s">
        <v>115</v>
      </c>
      <c r="C107" s="227" t="s">
        <v>147</v>
      </c>
      <c r="D107" s="223">
        <v>45442</v>
      </c>
      <c r="E107" s="222">
        <v>3996.6</v>
      </c>
      <c r="F107" s="222">
        <v>3988.5</v>
      </c>
      <c r="G107" s="224">
        <v>3961.7</v>
      </c>
      <c r="H107" s="224">
        <v>3926.7999999999997</v>
      </c>
      <c r="I107" s="224">
        <v>3899.9999999999995</v>
      </c>
      <c r="J107" s="224">
        <v>4023.4</v>
      </c>
      <c r="K107" s="224">
        <v>4050.2000000000003</v>
      </c>
      <c r="L107" s="224">
        <v>4085.1000000000004</v>
      </c>
      <c r="M107" s="225">
        <v>4015.3</v>
      </c>
      <c r="N107" s="225">
        <v>3953.6</v>
      </c>
      <c r="O107" s="225">
        <v>4332900</v>
      </c>
      <c r="P107" s="226">
        <v>-3.3811758211426996E-3</v>
      </c>
    </row>
    <row r="108" spans="1:16" ht="12.75" customHeight="1">
      <c r="A108" s="218">
        <v>98</v>
      </c>
      <c r="B108" s="230" t="s">
        <v>61</v>
      </c>
      <c r="C108" s="229" t="s">
        <v>148</v>
      </c>
      <c r="D108" s="223">
        <v>45442</v>
      </c>
      <c r="E108" s="222">
        <v>1525.4</v>
      </c>
      <c r="F108" s="222">
        <v>1522.5833333333333</v>
      </c>
      <c r="G108" s="224">
        <v>1500.2166666666665</v>
      </c>
      <c r="H108" s="224">
        <v>1475.0333333333333</v>
      </c>
      <c r="I108" s="224">
        <v>1452.6666666666665</v>
      </c>
      <c r="J108" s="224">
        <v>1547.7666666666664</v>
      </c>
      <c r="K108" s="224">
        <v>1570.1333333333332</v>
      </c>
      <c r="L108" s="224">
        <v>1595.3166666666664</v>
      </c>
      <c r="M108" s="225">
        <v>1544.95</v>
      </c>
      <c r="N108" s="225">
        <v>1497.4</v>
      </c>
      <c r="O108" s="225">
        <v>24303500</v>
      </c>
      <c r="P108" s="226">
        <v>-3.1582617255593612E-3</v>
      </c>
    </row>
    <row r="109" spans="1:16" ht="12.75" customHeight="1">
      <c r="A109" s="218">
        <v>99</v>
      </c>
      <c r="B109" s="230" t="s">
        <v>77</v>
      </c>
      <c r="C109" s="222" t="s">
        <v>149</v>
      </c>
      <c r="D109" s="223">
        <v>45442</v>
      </c>
      <c r="E109" s="222">
        <v>356.9</v>
      </c>
      <c r="F109" s="222">
        <v>357.90000000000003</v>
      </c>
      <c r="G109" s="224">
        <v>353.20000000000005</v>
      </c>
      <c r="H109" s="224">
        <v>349.5</v>
      </c>
      <c r="I109" s="224">
        <v>344.8</v>
      </c>
      <c r="J109" s="224">
        <v>361.60000000000008</v>
      </c>
      <c r="K109" s="224">
        <v>366.3</v>
      </c>
      <c r="L109" s="224">
        <v>370.00000000000011</v>
      </c>
      <c r="M109" s="225">
        <v>362.6</v>
      </c>
      <c r="N109" s="225">
        <v>354.2</v>
      </c>
      <c r="O109" s="225">
        <v>71277600</v>
      </c>
      <c r="P109" s="226">
        <v>-4.4354287277202899E-2</v>
      </c>
    </row>
    <row r="110" spans="1:16" ht="12.75" customHeight="1">
      <c r="A110" s="218">
        <v>100</v>
      </c>
      <c r="B110" s="230" t="s">
        <v>85</v>
      </c>
      <c r="C110" s="222" t="s">
        <v>150</v>
      </c>
      <c r="D110" s="223">
        <v>45442</v>
      </c>
      <c r="E110" s="222">
        <v>1431.1</v>
      </c>
      <c r="F110" s="222">
        <v>1434.4166666666667</v>
      </c>
      <c r="G110" s="224">
        <v>1425.3833333333334</v>
      </c>
      <c r="H110" s="224">
        <v>1419.6666666666667</v>
      </c>
      <c r="I110" s="224">
        <v>1410.6333333333334</v>
      </c>
      <c r="J110" s="224">
        <v>1440.1333333333334</v>
      </c>
      <c r="K110" s="224">
        <v>1449.1666666666667</v>
      </c>
      <c r="L110" s="224">
        <v>1454.8833333333334</v>
      </c>
      <c r="M110" s="225">
        <v>1443.45</v>
      </c>
      <c r="N110" s="225">
        <v>1428.7</v>
      </c>
      <c r="O110" s="225">
        <v>49504400</v>
      </c>
      <c r="P110" s="226">
        <v>1.7947178377844857E-2</v>
      </c>
    </row>
    <row r="111" spans="1:16" ht="12.75" customHeight="1">
      <c r="A111" s="218">
        <v>101</v>
      </c>
      <c r="B111" s="230" t="s">
        <v>82</v>
      </c>
      <c r="C111" s="222" t="s">
        <v>152</v>
      </c>
      <c r="D111" s="223">
        <v>45442</v>
      </c>
      <c r="E111" s="222">
        <v>169.7</v>
      </c>
      <c r="F111" s="222">
        <v>172.81666666666663</v>
      </c>
      <c r="G111" s="224">
        <v>165.03333333333327</v>
      </c>
      <c r="H111" s="224">
        <v>160.36666666666665</v>
      </c>
      <c r="I111" s="224">
        <v>152.58333333333329</v>
      </c>
      <c r="J111" s="224">
        <v>177.48333333333326</v>
      </c>
      <c r="K111" s="224">
        <v>185.26666666666662</v>
      </c>
      <c r="L111" s="224">
        <v>189.93333333333325</v>
      </c>
      <c r="M111" s="225">
        <v>180.6</v>
      </c>
      <c r="N111" s="225">
        <v>168.15</v>
      </c>
      <c r="O111" s="225">
        <v>163931625</v>
      </c>
      <c r="P111" s="226">
        <v>-1.7989078059749437E-2</v>
      </c>
    </row>
    <row r="112" spans="1:16" ht="12.75" customHeight="1">
      <c r="A112" s="218">
        <v>102</v>
      </c>
      <c r="B112" s="230" t="s">
        <v>42</v>
      </c>
      <c r="C112" s="222" t="s">
        <v>153</v>
      </c>
      <c r="D112" s="223">
        <v>45442</v>
      </c>
      <c r="E112" s="222">
        <v>1345.35</v>
      </c>
      <c r="F112" s="222">
        <v>1351.6833333333334</v>
      </c>
      <c r="G112" s="224">
        <v>1330.2166666666667</v>
      </c>
      <c r="H112" s="224">
        <v>1315.0833333333333</v>
      </c>
      <c r="I112" s="224">
        <v>1293.6166666666666</v>
      </c>
      <c r="J112" s="224">
        <v>1366.8166666666668</v>
      </c>
      <c r="K112" s="224">
        <v>1388.2833333333335</v>
      </c>
      <c r="L112" s="224">
        <v>1403.416666666667</v>
      </c>
      <c r="M112" s="225">
        <v>1373.15</v>
      </c>
      <c r="N112" s="225">
        <v>1336.55</v>
      </c>
      <c r="O112" s="225">
        <v>1868750</v>
      </c>
      <c r="P112" s="226">
        <v>9.480337078651686E-3</v>
      </c>
    </row>
    <row r="113" spans="1:16" ht="12.75" customHeight="1">
      <c r="A113" s="218">
        <v>103</v>
      </c>
      <c r="B113" s="230" t="s">
        <v>115</v>
      </c>
      <c r="C113" s="222" t="s">
        <v>154</v>
      </c>
      <c r="D113" s="223">
        <v>45442</v>
      </c>
      <c r="E113" s="222">
        <v>1044.1500000000001</v>
      </c>
      <c r="F113" s="222">
        <v>1049.3833333333334</v>
      </c>
      <c r="G113" s="224">
        <v>1034.7666666666669</v>
      </c>
      <c r="H113" s="224">
        <v>1025.3833333333334</v>
      </c>
      <c r="I113" s="224">
        <v>1010.7666666666669</v>
      </c>
      <c r="J113" s="224">
        <v>1058.7666666666669</v>
      </c>
      <c r="K113" s="224">
        <v>1073.3833333333332</v>
      </c>
      <c r="L113" s="224">
        <v>1082.7666666666669</v>
      </c>
      <c r="M113" s="225">
        <v>1064</v>
      </c>
      <c r="N113" s="225">
        <v>1040</v>
      </c>
      <c r="O113" s="225">
        <v>15986250</v>
      </c>
      <c r="P113" s="226">
        <v>-9.5413639813509699E-3</v>
      </c>
    </row>
    <row r="114" spans="1:16" ht="12.75" customHeight="1">
      <c r="A114" s="218">
        <v>104</v>
      </c>
      <c r="B114" s="230" t="s">
        <v>57</v>
      </c>
      <c r="C114" s="229" t="s">
        <v>155</v>
      </c>
      <c r="D114" s="223">
        <v>45442</v>
      </c>
      <c r="E114" s="222">
        <v>437.4</v>
      </c>
      <c r="F114" s="222">
        <v>438.40000000000003</v>
      </c>
      <c r="G114" s="224">
        <v>435.80000000000007</v>
      </c>
      <c r="H114" s="224">
        <v>434.20000000000005</v>
      </c>
      <c r="I114" s="224">
        <v>431.60000000000008</v>
      </c>
      <c r="J114" s="224">
        <v>440.00000000000006</v>
      </c>
      <c r="K114" s="224">
        <v>442.60000000000008</v>
      </c>
      <c r="L114" s="224">
        <v>444.20000000000005</v>
      </c>
      <c r="M114" s="225">
        <v>441</v>
      </c>
      <c r="N114" s="225">
        <v>436.8</v>
      </c>
      <c r="O114" s="225">
        <v>114211200</v>
      </c>
      <c r="P114" s="226">
        <v>-1.440861719241799E-3</v>
      </c>
    </row>
    <row r="115" spans="1:16" ht="12.75" customHeight="1">
      <c r="A115" s="218">
        <v>105</v>
      </c>
      <c r="B115" s="230" t="s">
        <v>130</v>
      </c>
      <c r="C115" s="222" t="s">
        <v>156</v>
      </c>
      <c r="D115" s="223">
        <v>45442</v>
      </c>
      <c r="E115" s="222">
        <v>933.5</v>
      </c>
      <c r="F115" s="222">
        <v>938.33333333333337</v>
      </c>
      <c r="G115" s="224">
        <v>923.66666666666674</v>
      </c>
      <c r="H115" s="224">
        <v>913.83333333333337</v>
      </c>
      <c r="I115" s="224">
        <v>899.16666666666674</v>
      </c>
      <c r="J115" s="224">
        <v>948.16666666666674</v>
      </c>
      <c r="K115" s="224">
        <v>962.83333333333348</v>
      </c>
      <c r="L115" s="224">
        <v>972.66666666666674</v>
      </c>
      <c r="M115" s="225">
        <v>953</v>
      </c>
      <c r="N115" s="225">
        <v>928.5</v>
      </c>
      <c r="O115" s="225">
        <v>12838125</v>
      </c>
      <c r="P115" s="226">
        <v>-5.7709069223358868E-2</v>
      </c>
    </row>
    <row r="116" spans="1:16" ht="12.75" customHeight="1">
      <c r="A116" s="218">
        <v>106</v>
      </c>
      <c r="B116" s="230" t="s">
        <v>47</v>
      </c>
      <c r="C116" s="222" t="s">
        <v>157</v>
      </c>
      <c r="D116" s="223">
        <v>45442</v>
      </c>
      <c r="E116" s="222">
        <v>4019.5</v>
      </c>
      <c r="F116" s="222">
        <v>4043.0666666666671</v>
      </c>
      <c r="G116" s="224">
        <v>3987.6333333333341</v>
      </c>
      <c r="H116" s="224">
        <v>3955.7666666666669</v>
      </c>
      <c r="I116" s="224">
        <v>3900.3333333333339</v>
      </c>
      <c r="J116" s="224">
        <v>4074.9333333333343</v>
      </c>
      <c r="K116" s="224">
        <v>4130.3666666666677</v>
      </c>
      <c r="L116" s="224">
        <v>4162.2333333333345</v>
      </c>
      <c r="M116" s="225">
        <v>4098.5</v>
      </c>
      <c r="N116" s="225">
        <v>4011.2</v>
      </c>
      <c r="O116" s="225">
        <v>743500</v>
      </c>
      <c r="P116" s="226">
        <v>3.949667948269836E-2</v>
      </c>
    </row>
    <row r="117" spans="1:16" ht="12.75" customHeight="1">
      <c r="A117" s="218">
        <v>107</v>
      </c>
      <c r="B117" s="230" t="s">
        <v>130</v>
      </c>
      <c r="C117" s="222" t="s">
        <v>158</v>
      </c>
      <c r="D117" s="223">
        <v>45442</v>
      </c>
      <c r="E117" s="222">
        <v>888.6</v>
      </c>
      <c r="F117" s="222">
        <v>894.41666666666663</v>
      </c>
      <c r="G117" s="224">
        <v>879.58333333333326</v>
      </c>
      <c r="H117" s="224">
        <v>870.56666666666661</v>
      </c>
      <c r="I117" s="224">
        <v>855.73333333333323</v>
      </c>
      <c r="J117" s="224">
        <v>903.43333333333328</v>
      </c>
      <c r="K117" s="224">
        <v>918.26666666666654</v>
      </c>
      <c r="L117" s="224">
        <v>927.2833333333333</v>
      </c>
      <c r="M117" s="225">
        <v>909.25</v>
      </c>
      <c r="N117" s="225">
        <v>885.4</v>
      </c>
      <c r="O117" s="225">
        <v>18123750</v>
      </c>
      <c r="P117" s="226">
        <v>7.8828828828828822E-3</v>
      </c>
    </row>
    <row r="118" spans="1:16" ht="12.75" customHeight="1">
      <c r="A118" s="218">
        <v>108</v>
      </c>
      <c r="B118" s="230" t="s">
        <v>57</v>
      </c>
      <c r="C118" s="227" t="s">
        <v>159</v>
      </c>
      <c r="D118" s="223">
        <v>45442</v>
      </c>
      <c r="E118" s="222">
        <v>464.8</v>
      </c>
      <c r="F118" s="222">
        <v>458.75</v>
      </c>
      <c r="G118" s="224">
        <v>448.05</v>
      </c>
      <c r="H118" s="224">
        <v>431.3</v>
      </c>
      <c r="I118" s="224">
        <v>420.6</v>
      </c>
      <c r="J118" s="224">
        <v>475.5</v>
      </c>
      <c r="K118" s="224">
        <v>486.20000000000005</v>
      </c>
      <c r="L118" s="224">
        <v>502.95</v>
      </c>
      <c r="M118" s="225">
        <v>469.45</v>
      </c>
      <c r="N118" s="225">
        <v>442</v>
      </c>
      <c r="O118" s="225">
        <v>16971250</v>
      </c>
      <c r="P118" s="226">
        <v>-0.12462927143778207</v>
      </c>
    </row>
    <row r="119" spans="1:16" ht="12.75" customHeight="1">
      <c r="A119" s="218">
        <v>109</v>
      </c>
      <c r="B119" s="230" t="s">
        <v>61</v>
      </c>
      <c r="C119" s="222" t="s">
        <v>160</v>
      </c>
      <c r="D119" s="223">
        <v>45442</v>
      </c>
      <c r="E119" s="222">
        <v>1636.4</v>
      </c>
      <c r="F119" s="222">
        <v>1642</v>
      </c>
      <c r="G119" s="224">
        <v>1627.05</v>
      </c>
      <c r="H119" s="224">
        <v>1617.7</v>
      </c>
      <c r="I119" s="224">
        <v>1602.75</v>
      </c>
      <c r="J119" s="224">
        <v>1651.35</v>
      </c>
      <c r="K119" s="224">
        <v>1666.2999999999997</v>
      </c>
      <c r="L119" s="224">
        <v>1675.6499999999999</v>
      </c>
      <c r="M119" s="225">
        <v>1656.95</v>
      </c>
      <c r="N119" s="225">
        <v>1632.65</v>
      </c>
      <c r="O119" s="225">
        <v>55318400</v>
      </c>
      <c r="P119" s="226">
        <v>7.0278218473087489E-2</v>
      </c>
    </row>
    <row r="120" spans="1:16" ht="12.75" customHeight="1">
      <c r="A120" s="218">
        <v>110</v>
      </c>
      <c r="B120" s="230" t="s">
        <v>66</v>
      </c>
      <c r="C120" s="222" t="s">
        <v>1114</v>
      </c>
      <c r="D120" s="223">
        <v>45442</v>
      </c>
      <c r="E120" s="222">
        <v>168.1</v>
      </c>
      <c r="F120" s="222">
        <v>169.18333333333334</v>
      </c>
      <c r="G120" s="224">
        <v>166.36666666666667</v>
      </c>
      <c r="H120" s="224">
        <v>164.63333333333333</v>
      </c>
      <c r="I120" s="224">
        <v>161.81666666666666</v>
      </c>
      <c r="J120" s="224">
        <v>170.91666666666669</v>
      </c>
      <c r="K120" s="224">
        <v>173.73333333333335</v>
      </c>
      <c r="L120" s="224">
        <v>175.4666666666667</v>
      </c>
      <c r="M120" s="225">
        <v>172</v>
      </c>
      <c r="N120" s="225">
        <v>167.45</v>
      </c>
      <c r="O120" s="225">
        <v>50991736</v>
      </c>
      <c r="P120" s="226">
        <v>-1.0734072022160665E-2</v>
      </c>
    </row>
    <row r="121" spans="1:16" ht="12.75" customHeight="1">
      <c r="A121" s="218">
        <v>111</v>
      </c>
      <c r="B121" s="230" t="s">
        <v>42</v>
      </c>
      <c r="C121" s="222" t="s">
        <v>161</v>
      </c>
      <c r="D121" s="223">
        <v>45442</v>
      </c>
      <c r="E121" s="222">
        <v>2383.1</v>
      </c>
      <c r="F121" s="222">
        <v>2381.85</v>
      </c>
      <c r="G121" s="224">
        <v>2367.6</v>
      </c>
      <c r="H121" s="224">
        <v>2352.1</v>
      </c>
      <c r="I121" s="224">
        <v>2337.85</v>
      </c>
      <c r="J121" s="224">
        <v>2397.35</v>
      </c>
      <c r="K121" s="224">
        <v>2411.6</v>
      </c>
      <c r="L121" s="224">
        <v>2427.1</v>
      </c>
      <c r="M121" s="225">
        <v>2396.1</v>
      </c>
      <c r="N121" s="225">
        <v>2366.35</v>
      </c>
      <c r="O121" s="225">
        <v>1379100</v>
      </c>
      <c r="P121" s="226">
        <v>-2.5233248515691264E-2</v>
      </c>
    </row>
    <row r="122" spans="1:16" ht="12.75" customHeight="1">
      <c r="A122" s="218">
        <v>112</v>
      </c>
      <c r="B122" s="230" t="s">
        <v>42</v>
      </c>
      <c r="C122" s="222" t="s">
        <v>162</v>
      </c>
      <c r="D122" s="223">
        <v>45442</v>
      </c>
      <c r="E122" s="222">
        <v>452.85</v>
      </c>
      <c r="F122" s="222">
        <v>451.45</v>
      </c>
      <c r="G122" s="224">
        <v>444.4</v>
      </c>
      <c r="H122" s="224">
        <v>435.95</v>
      </c>
      <c r="I122" s="224">
        <v>428.9</v>
      </c>
      <c r="J122" s="224">
        <v>459.9</v>
      </c>
      <c r="K122" s="224">
        <v>466.95000000000005</v>
      </c>
      <c r="L122" s="224">
        <v>475.4</v>
      </c>
      <c r="M122" s="225">
        <v>458.5</v>
      </c>
      <c r="N122" s="225">
        <v>443</v>
      </c>
      <c r="O122" s="225">
        <v>15187800</v>
      </c>
      <c r="P122" s="226">
        <v>3.2832369942196529E-2</v>
      </c>
    </row>
    <row r="123" spans="1:16" ht="12.75" customHeight="1">
      <c r="A123" s="218">
        <v>113</v>
      </c>
      <c r="B123" s="230" t="s">
        <v>66</v>
      </c>
      <c r="C123" s="222" t="s">
        <v>163</v>
      </c>
      <c r="D123" s="223">
        <v>45442</v>
      </c>
      <c r="E123" s="222">
        <v>678.45</v>
      </c>
      <c r="F123" s="222">
        <v>677.9666666666667</v>
      </c>
      <c r="G123" s="224">
        <v>669.43333333333339</v>
      </c>
      <c r="H123" s="224">
        <v>660.41666666666674</v>
      </c>
      <c r="I123" s="224">
        <v>651.88333333333344</v>
      </c>
      <c r="J123" s="224">
        <v>686.98333333333335</v>
      </c>
      <c r="K123" s="224">
        <v>695.51666666666665</v>
      </c>
      <c r="L123" s="224">
        <v>704.5333333333333</v>
      </c>
      <c r="M123" s="225">
        <v>686.5</v>
      </c>
      <c r="N123" s="225">
        <v>668.95</v>
      </c>
      <c r="O123" s="225">
        <v>34116000</v>
      </c>
      <c r="P123" s="226">
        <v>6.0452360590958687E-3</v>
      </c>
    </row>
    <row r="124" spans="1:16" ht="12.75" customHeight="1">
      <c r="A124" s="218">
        <v>114</v>
      </c>
      <c r="B124" s="230" t="s">
        <v>40</v>
      </c>
      <c r="C124" s="227" t="s">
        <v>164</v>
      </c>
      <c r="D124" s="223">
        <v>45442</v>
      </c>
      <c r="E124" s="222">
        <v>3617.55</v>
      </c>
      <c r="F124" s="222">
        <v>3633.7999999999997</v>
      </c>
      <c r="G124" s="224">
        <v>3592.7499999999995</v>
      </c>
      <c r="H124" s="224">
        <v>3567.95</v>
      </c>
      <c r="I124" s="224">
        <v>3526.8999999999996</v>
      </c>
      <c r="J124" s="224">
        <v>3658.5999999999995</v>
      </c>
      <c r="K124" s="224">
        <v>3699.6499999999996</v>
      </c>
      <c r="L124" s="224">
        <v>3724.4499999999994</v>
      </c>
      <c r="M124" s="225">
        <v>3674.85</v>
      </c>
      <c r="N124" s="225">
        <v>3609</v>
      </c>
      <c r="O124" s="225">
        <v>14232150</v>
      </c>
      <c r="P124" s="226">
        <v>5.4725538584672849E-2</v>
      </c>
    </row>
    <row r="125" spans="1:16" ht="12.75" customHeight="1">
      <c r="A125" s="218">
        <v>115</v>
      </c>
      <c r="B125" s="230" t="s">
        <v>85</v>
      </c>
      <c r="C125" s="222" t="s">
        <v>165</v>
      </c>
      <c r="D125" s="223">
        <v>45442</v>
      </c>
      <c r="E125" s="222">
        <v>4740.3500000000004</v>
      </c>
      <c r="F125" s="222">
        <v>4760.0999999999995</v>
      </c>
      <c r="G125" s="224">
        <v>4712.4499999999989</v>
      </c>
      <c r="H125" s="224">
        <v>4684.5499999999993</v>
      </c>
      <c r="I125" s="224">
        <v>4636.8999999999987</v>
      </c>
      <c r="J125" s="224">
        <v>4787.9999999999991</v>
      </c>
      <c r="K125" s="224">
        <v>4835.6499999999987</v>
      </c>
      <c r="L125" s="224">
        <v>4863.5499999999993</v>
      </c>
      <c r="M125" s="225">
        <v>4807.75</v>
      </c>
      <c r="N125" s="225">
        <v>4732.2</v>
      </c>
      <c r="O125" s="225">
        <v>3616800</v>
      </c>
      <c r="P125" s="226">
        <v>2.1218923383168862E-2</v>
      </c>
    </row>
    <row r="126" spans="1:16" ht="12.75" customHeight="1">
      <c r="A126" s="218">
        <v>116</v>
      </c>
      <c r="B126" s="230" t="s">
        <v>85</v>
      </c>
      <c r="C126" s="222" t="s">
        <v>166</v>
      </c>
      <c r="D126" s="223">
        <v>45442</v>
      </c>
      <c r="E126" s="222">
        <v>4617.8999999999996</v>
      </c>
      <c r="F126" s="222">
        <v>4634.9833333333336</v>
      </c>
      <c r="G126" s="224">
        <v>4589.9666666666672</v>
      </c>
      <c r="H126" s="224">
        <v>4562.0333333333338</v>
      </c>
      <c r="I126" s="224">
        <v>4517.0166666666673</v>
      </c>
      <c r="J126" s="224">
        <v>4662.916666666667</v>
      </c>
      <c r="K126" s="224">
        <v>4707.9333333333334</v>
      </c>
      <c r="L126" s="224">
        <v>4735.8666666666668</v>
      </c>
      <c r="M126" s="225">
        <v>4680</v>
      </c>
      <c r="N126" s="225">
        <v>4607.05</v>
      </c>
      <c r="O126" s="225">
        <v>1498800</v>
      </c>
      <c r="P126" s="226">
        <v>1.9661201442274984E-2</v>
      </c>
    </row>
    <row r="127" spans="1:16" ht="12.75" customHeight="1">
      <c r="A127" s="218">
        <v>117</v>
      </c>
      <c r="B127" s="230" t="s">
        <v>42</v>
      </c>
      <c r="C127" s="222" t="s">
        <v>167</v>
      </c>
      <c r="D127" s="223">
        <v>45442</v>
      </c>
      <c r="E127" s="222">
        <v>1644.5</v>
      </c>
      <c r="F127" s="222">
        <v>1651.3500000000001</v>
      </c>
      <c r="G127" s="224">
        <v>1635.1000000000004</v>
      </c>
      <c r="H127" s="224">
        <v>1625.7000000000003</v>
      </c>
      <c r="I127" s="224">
        <v>1609.4500000000005</v>
      </c>
      <c r="J127" s="224">
        <v>1660.7500000000002</v>
      </c>
      <c r="K127" s="224">
        <v>1676.9999999999998</v>
      </c>
      <c r="L127" s="224">
        <v>1686.4</v>
      </c>
      <c r="M127" s="225">
        <v>1667.6</v>
      </c>
      <c r="N127" s="225">
        <v>1641.95</v>
      </c>
      <c r="O127" s="225">
        <v>5999300</v>
      </c>
      <c r="P127" s="226">
        <v>-1.7196964422474412E-2</v>
      </c>
    </row>
    <row r="128" spans="1:16" ht="12.75" customHeight="1">
      <c r="A128" s="218">
        <v>118</v>
      </c>
      <c r="B128" s="230" t="s">
        <v>54</v>
      </c>
      <c r="C128" s="222" t="s">
        <v>168</v>
      </c>
      <c r="D128" s="223">
        <v>45442</v>
      </c>
      <c r="E128" s="222">
        <v>2170.15</v>
      </c>
      <c r="F128" s="222">
        <v>2149.6833333333334</v>
      </c>
      <c r="G128" s="224">
        <v>2115.4666666666667</v>
      </c>
      <c r="H128" s="224">
        <v>2060.7833333333333</v>
      </c>
      <c r="I128" s="224">
        <v>2026.5666666666666</v>
      </c>
      <c r="J128" s="224">
        <v>2204.3666666666668</v>
      </c>
      <c r="K128" s="224">
        <v>2238.5833333333339</v>
      </c>
      <c r="L128" s="224">
        <v>2293.2666666666669</v>
      </c>
      <c r="M128" s="225">
        <v>2183.9</v>
      </c>
      <c r="N128" s="225">
        <v>2095</v>
      </c>
      <c r="O128" s="225">
        <v>12292700</v>
      </c>
      <c r="P128" s="226">
        <v>2.0217277638993784E-2</v>
      </c>
    </row>
    <row r="129" spans="1:16" ht="12.75" customHeight="1">
      <c r="A129" s="218">
        <v>119</v>
      </c>
      <c r="B129" s="230" t="s">
        <v>66</v>
      </c>
      <c r="C129" s="222" t="s">
        <v>169</v>
      </c>
      <c r="D129" s="223">
        <v>45442</v>
      </c>
      <c r="E129" s="222">
        <v>262.8</v>
      </c>
      <c r="F129" s="222">
        <v>263.01666666666665</v>
      </c>
      <c r="G129" s="224">
        <v>260.83333333333331</v>
      </c>
      <c r="H129" s="224">
        <v>258.86666666666667</v>
      </c>
      <c r="I129" s="224">
        <v>256.68333333333334</v>
      </c>
      <c r="J129" s="224">
        <v>264.98333333333329</v>
      </c>
      <c r="K129" s="224">
        <v>267.16666666666669</v>
      </c>
      <c r="L129" s="224">
        <v>269.13333333333327</v>
      </c>
      <c r="M129" s="225">
        <v>265.2</v>
      </c>
      <c r="N129" s="225">
        <v>261.05</v>
      </c>
      <c r="O129" s="225">
        <v>35262000</v>
      </c>
      <c r="P129" s="226">
        <v>1.5844664669278637E-2</v>
      </c>
    </row>
    <row r="130" spans="1:16" ht="12.75" customHeight="1">
      <c r="A130" s="218">
        <v>120</v>
      </c>
      <c r="B130" s="230" t="s">
        <v>66</v>
      </c>
      <c r="C130" s="222" t="s">
        <v>170</v>
      </c>
      <c r="D130" s="223">
        <v>45442</v>
      </c>
      <c r="E130" s="222">
        <v>201.3</v>
      </c>
      <c r="F130" s="222">
        <v>201.98333333333335</v>
      </c>
      <c r="G130" s="224">
        <v>195.41666666666669</v>
      </c>
      <c r="H130" s="224">
        <v>189.53333333333333</v>
      </c>
      <c r="I130" s="224">
        <v>182.96666666666667</v>
      </c>
      <c r="J130" s="224">
        <v>207.8666666666667</v>
      </c>
      <c r="K130" s="224">
        <v>214.43333333333337</v>
      </c>
      <c r="L130" s="224">
        <v>220.31666666666672</v>
      </c>
      <c r="M130" s="225">
        <v>208.55</v>
      </c>
      <c r="N130" s="225">
        <v>196.1</v>
      </c>
      <c r="O130" s="225">
        <v>59451000</v>
      </c>
      <c r="P130" s="226">
        <v>7.1768523526230393E-2</v>
      </c>
    </row>
    <row r="131" spans="1:16" ht="12.75" customHeight="1">
      <c r="A131" s="218">
        <v>121</v>
      </c>
      <c r="B131" s="230" t="s">
        <v>57</v>
      </c>
      <c r="C131" s="222" t="s">
        <v>171</v>
      </c>
      <c r="D131" s="223">
        <v>45442</v>
      </c>
      <c r="E131" s="222">
        <v>520.35</v>
      </c>
      <c r="F131" s="222">
        <v>520.43333333333339</v>
      </c>
      <c r="G131" s="224">
        <v>517.91666666666674</v>
      </c>
      <c r="H131" s="224">
        <v>515.48333333333335</v>
      </c>
      <c r="I131" s="224">
        <v>512.9666666666667</v>
      </c>
      <c r="J131" s="224">
        <v>522.86666666666679</v>
      </c>
      <c r="K131" s="224">
        <v>525.38333333333344</v>
      </c>
      <c r="L131" s="224">
        <v>527.81666666666683</v>
      </c>
      <c r="M131" s="225">
        <v>522.95000000000005</v>
      </c>
      <c r="N131" s="225">
        <v>518</v>
      </c>
      <c r="O131" s="225">
        <v>14138400</v>
      </c>
      <c r="P131" s="226">
        <v>-1.6527545909849749E-2</v>
      </c>
    </row>
    <row r="132" spans="1:16" ht="12.75" customHeight="1">
      <c r="A132" s="218">
        <v>122</v>
      </c>
      <c r="B132" s="230" t="s">
        <v>54</v>
      </c>
      <c r="C132" s="222" t="s">
        <v>172</v>
      </c>
      <c r="D132" s="223">
        <v>45442</v>
      </c>
      <c r="E132" s="222">
        <v>12877.35</v>
      </c>
      <c r="F132" s="222">
        <v>12908.683333333334</v>
      </c>
      <c r="G132" s="224">
        <v>12767.966666666669</v>
      </c>
      <c r="H132" s="224">
        <v>12658.583333333334</v>
      </c>
      <c r="I132" s="224">
        <v>12517.866666666669</v>
      </c>
      <c r="J132" s="224">
        <v>13018.066666666669</v>
      </c>
      <c r="K132" s="224">
        <v>13158.783333333336</v>
      </c>
      <c r="L132" s="224">
        <v>13268.16666666667</v>
      </c>
      <c r="M132" s="225">
        <v>13049.4</v>
      </c>
      <c r="N132" s="225">
        <v>12799.3</v>
      </c>
      <c r="O132" s="225">
        <v>2581150</v>
      </c>
      <c r="P132" s="226">
        <v>-1.3170974155069582E-2</v>
      </c>
    </row>
    <row r="133" spans="1:16" ht="12.75" customHeight="1">
      <c r="A133" s="218">
        <v>123</v>
      </c>
      <c r="B133" s="230" t="s">
        <v>57</v>
      </c>
      <c r="C133" s="222" t="s">
        <v>173</v>
      </c>
      <c r="D133" s="223">
        <v>45442</v>
      </c>
      <c r="E133" s="222">
        <v>1185.05</v>
      </c>
      <c r="F133" s="222">
        <v>1191.4166666666667</v>
      </c>
      <c r="G133" s="224">
        <v>1172.5333333333335</v>
      </c>
      <c r="H133" s="224">
        <v>1160.0166666666669</v>
      </c>
      <c r="I133" s="224">
        <v>1141.1333333333337</v>
      </c>
      <c r="J133" s="224">
        <v>1203.9333333333334</v>
      </c>
      <c r="K133" s="224">
        <v>1222.8166666666666</v>
      </c>
      <c r="L133" s="224">
        <v>1235.3333333333333</v>
      </c>
      <c r="M133" s="225">
        <v>1210.3</v>
      </c>
      <c r="N133" s="225">
        <v>1178.9000000000001</v>
      </c>
      <c r="O133" s="225">
        <v>10700900</v>
      </c>
      <c r="P133" s="226">
        <v>1.2786537697098185E-2</v>
      </c>
    </row>
    <row r="134" spans="1:16" ht="12.75" customHeight="1">
      <c r="A134" s="218">
        <v>124</v>
      </c>
      <c r="B134" s="230" t="s">
        <v>85</v>
      </c>
      <c r="C134" s="222" t="s">
        <v>174</v>
      </c>
      <c r="D134" s="223">
        <v>45442</v>
      </c>
      <c r="E134" s="222">
        <v>4133.5</v>
      </c>
      <c r="F134" s="222">
        <v>4136.2666666666673</v>
      </c>
      <c r="G134" s="224">
        <v>4099.8333333333348</v>
      </c>
      <c r="H134" s="224">
        <v>4066.1666666666679</v>
      </c>
      <c r="I134" s="224">
        <v>4029.7333333333354</v>
      </c>
      <c r="J134" s="224">
        <v>4169.9333333333343</v>
      </c>
      <c r="K134" s="224">
        <v>4206.3666666666668</v>
      </c>
      <c r="L134" s="224">
        <v>4240.0333333333338</v>
      </c>
      <c r="M134" s="225">
        <v>4172.7</v>
      </c>
      <c r="N134" s="225">
        <v>4102.6000000000004</v>
      </c>
      <c r="O134" s="225">
        <v>2358200</v>
      </c>
      <c r="P134" s="226">
        <v>-1.8623550325912131E-3</v>
      </c>
    </row>
    <row r="135" spans="1:16" ht="12.75" customHeight="1">
      <c r="A135" s="218">
        <v>125</v>
      </c>
      <c r="B135" s="230" t="s">
        <v>42</v>
      </c>
      <c r="C135" s="222" t="s">
        <v>175</v>
      </c>
      <c r="D135" s="223">
        <v>45442</v>
      </c>
      <c r="E135" s="222">
        <v>1800.85</v>
      </c>
      <c r="F135" s="222">
        <v>1803.55</v>
      </c>
      <c r="G135" s="224">
        <v>1782.1999999999998</v>
      </c>
      <c r="H135" s="224">
        <v>1763.55</v>
      </c>
      <c r="I135" s="224">
        <v>1742.1999999999998</v>
      </c>
      <c r="J135" s="224">
        <v>1822.1999999999998</v>
      </c>
      <c r="K135" s="224">
        <v>1843.5499999999997</v>
      </c>
      <c r="L135" s="224">
        <v>1862.1999999999998</v>
      </c>
      <c r="M135" s="225">
        <v>1824.9</v>
      </c>
      <c r="N135" s="225">
        <v>1784.9</v>
      </c>
      <c r="O135" s="225">
        <v>1259600</v>
      </c>
      <c r="P135" s="226">
        <v>-1.1923438970818953E-2</v>
      </c>
    </row>
    <row r="136" spans="1:16" ht="12.75" customHeight="1">
      <c r="A136" s="218">
        <v>126</v>
      </c>
      <c r="B136" s="230" t="s">
        <v>66</v>
      </c>
      <c r="C136" s="229" t="s">
        <v>176</v>
      </c>
      <c r="D136" s="223">
        <v>45442</v>
      </c>
      <c r="E136" s="222">
        <v>1017.85</v>
      </c>
      <c r="F136" s="222">
        <v>1006.6</v>
      </c>
      <c r="G136" s="224">
        <v>986.2</v>
      </c>
      <c r="H136" s="224">
        <v>954.55000000000007</v>
      </c>
      <c r="I136" s="224">
        <v>934.15000000000009</v>
      </c>
      <c r="J136" s="224">
        <v>1038.25</v>
      </c>
      <c r="K136" s="224">
        <v>1058.6499999999999</v>
      </c>
      <c r="L136" s="224">
        <v>1090.3</v>
      </c>
      <c r="M136" s="225">
        <v>1027</v>
      </c>
      <c r="N136" s="225">
        <v>974.95</v>
      </c>
      <c r="O136" s="225">
        <v>7397600</v>
      </c>
      <c r="P136" s="226">
        <v>-8.3646112600536185E-3</v>
      </c>
    </row>
    <row r="137" spans="1:16" ht="12.75" customHeight="1">
      <c r="A137" s="218">
        <v>127</v>
      </c>
      <c r="B137" s="230" t="s">
        <v>82</v>
      </c>
      <c r="C137" s="229" t="s">
        <v>177</v>
      </c>
      <c r="D137" s="223">
        <v>45442</v>
      </c>
      <c r="E137" s="222">
        <v>1453.5</v>
      </c>
      <c r="F137" s="222">
        <v>1462.3833333333332</v>
      </c>
      <c r="G137" s="224">
        <v>1440.4166666666665</v>
      </c>
      <c r="H137" s="224">
        <v>1427.3333333333333</v>
      </c>
      <c r="I137" s="224">
        <v>1405.3666666666666</v>
      </c>
      <c r="J137" s="224">
        <v>1475.4666666666665</v>
      </c>
      <c r="K137" s="224">
        <v>1497.4333333333332</v>
      </c>
      <c r="L137" s="224">
        <v>1510.5166666666664</v>
      </c>
      <c r="M137" s="225">
        <v>1484.35</v>
      </c>
      <c r="N137" s="225">
        <v>1449.3</v>
      </c>
      <c r="O137" s="225">
        <v>2487200</v>
      </c>
      <c r="P137" s="226">
        <v>-1.5516149461684611E-2</v>
      </c>
    </row>
    <row r="138" spans="1:16" ht="12.75" customHeight="1">
      <c r="A138" s="218">
        <v>128</v>
      </c>
      <c r="B138" s="230" t="s">
        <v>54</v>
      </c>
      <c r="C138" s="222" t="s">
        <v>178</v>
      </c>
      <c r="D138" s="223">
        <v>45442</v>
      </c>
      <c r="E138" s="222">
        <v>131.9</v>
      </c>
      <c r="F138" s="222">
        <v>132.51666666666668</v>
      </c>
      <c r="G138" s="224">
        <v>130.93333333333337</v>
      </c>
      <c r="H138" s="224">
        <v>129.9666666666667</v>
      </c>
      <c r="I138" s="224">
        <v>128.38333333333338</v>
      </c>
      <c r="J138" s="224">
        <v>133.48333333333335</v>
      </c>
      <c r="K138" s="224">
        <v>135.06666666666666</v>
      </c>
      <c r="L138" s="224">
        <v>136.03333333333333</v>
      </c>
      <c r="M138" s="225">
        <v>134.1</v>
      </c>
      <c r="N138" s="225">
        <v>131.55000000000001</v>
      </c>
      <c r="O138" s="225">
        <v>146515600</v>
      </c>
      <c r="P138" s="226">
        <v>-2.1155488094108717E-2</v>
      </c>
    </row>
    <row r="139" spans="1:16" ht="12.75" customHeight="1">
      <c r="A139" s="218">
        <v>129</v>
      </c>
      <c r="B139" s="230" t="s">
        <v>85</v>
      </c>
      <c r="C139" s="222" t="s">
        <v>179</v>
      </c>
      <c r="D139" s="223">
        <v>45442</v>
      </c>
      <c r="E139" s="222">
        <v>2332.6999999999998</v>
      </c>
      <c r="F139" s="222">
        <v>2347.25</v>
      </c>
      <c r="G139" s="224">
        <v>2310.6</v>
      </c>
      <c r="H139" s="224">
        <v>2288.5</v>
      </c>
      <c r="I139" s="224">
        <v>2251.85</v>
      </c>
      <c r="J139" s="224">
        <v>2369.35</v>
      </c>
      <c r="K139" s="224">
        <v>2405.9999999999995</v>
      </c>
      <c r="L139" s="224">
        <v>2428.1</v>
      </c>
      <c r="M139" s="225">
        <v>2383.9</v>
      </c>
      <c r="N139" s="225">
        <v>2325.15</v>
      </c>
      <c r="O139" s="225">
        <v>3048375</v>
      </c>
      <c r="P139" s="226">
        <v>-5.026478772103043E-3</v>
      </c>
    </row>
    <row r="140" spans="1:16" ht="12.75" customHeight="1">
      <c r="A140" s="218">
        <v>130</v>
      </c>
      <c r="B140" s="230" t="s">
        <v>54</v>
      </c>
      <c r="C140" s="227" t="s">
        <v>180</v>
      </c>
      <c r="D140" s="223">
        <v>45442</v>
      </c>
      <c r="E140" s="222">
        <v>133008.75</v>
      </c>
      <c r="F140" s="222">
        <v>133850.31666666668</v>
      </c>
      <c r="G140" s="224">
        <v>131060.73333333337</v>
      </c>
      <c r="H140" s="224">
        <v>129112.71666666667</v>
      </c>
      <c r="I140" s="224">
        <v>126323.13333333336</v>
      </c>
      <c r="J140" s="224">
        <v>135798.33333333337</v>
      </c>
      <c r="K140" s="224">
        <v>138587.91666666669</v>
      </c>
      <c r="L140" s="224">
        <v>140535.93333333338</v>
      </c>
      <c r="M140" s="225">
        <v>136639.9</v>
      </c>
      <c r="N140" s="225">
        <v>131902.29999999999</v>
      </c>
      <c r="O140" s="225">
        <v>49265</v>
      </c>
      <c r="P140" s="226">
        <v>1.6265121480126055E-3</v>
      </c>
    </row>
    <row r="141" spans="1:16" ht="12.75" customHeight="1">
      <c r="A141" s="218">
        <v>131</v>
      </c>
      <c r="B141" s="230" t="s">
        <v>66</v>
      </c>
      <c r="C141" s="222" t="s">
        <v>181</v>
      </c>
      <c r="D141" s="223">
        <v>45442</v>
      </c>
      <c r="E141" s="222">
        <v>1710.15</v>
      </c>
      <c r="F141" s="222">
        <v>1712.6499999999999</v>
      </c>
      <c r="G141" s="224">
        <v>1682.7499999999998</v>
      </c>
      <c r="H141" s="224">
        <v>1655.35</v>
      </c>
      <c r="I141" s="224">
        <v>1625.4499999999998</v>
      </c>
      <c r="J141" s="224">
        <v>1740.0499999999997</v>
      </c>
      <c r="K141" s="224">
        <v>1769.9499999999998</v>
      </c>
      <c r="L141" s="224">
        <v>1797.3499999999997</v>
      </c>
      <c r="M141" s="225">
        <v>1742.55</v>
      </c>
      <c r="N141" s="225">
        <v>1685.25</v>
      </c>
      <c r="O141" s="225">
        <v>5393300</v>
      </c>
      <c r="P141" s="226">
        <v>5.0342759211653813E-2</v>
      </c>
    </row>
    <row r="142" spans="1:16" ht="12.75" customHeight="1">
      <c r="A142" s="218">
        <v>132</v>
      </c>
      <c r="B142" s="230" t="s">
        <v>130</v>
      </c>
      <c r="C142" s="222" t="s">
        <v>182</v>
      </c>
      <c r="D142" s="223">
        <v>45442</v>
      </c>
      <c r="E142" s="222">
        <v>186.55</v>
      </c>
      <c r="F142" s="222">
        <v>188.03333333333333</v>
      </c>
      <c r="G142" s="224">
        <v>184.41666666666666</v>
      </c>
      <c r="H142" s="224">
        <v>182.28333333333333</v>
      </c>
      <c r="I142" s="224">
        <v>178.66666666666666</v>
      </c>
      <c r="J142" s="224">
        <v>190.16666666666666</v>
      </c>
      <c r="K142" s="224">
        <v>193.78333333333333</v>
      </c>
      <c r="L142" s="224">
        <v>195.91666666666666</v>
      </c>
      <c r="M142" s="225">
        <v>191.65</v>
      </c>
      <c r="N142" s="225">
        <v>185.9</v>
      </c>
      <c r="O142" s="225">
        <v>89276250</v>
      </c>
      <c r="P142" s="226">
        <v>7.8743490961432627E-3</v>
      </c>
    </row>
    <row r="143" spans="1:16" ht="12.75" customHeight="1">
      <c r="A143" s="218">
        <v>133</v>
      </c>
      <c r="B143" s="230" t="s">
        <v>85</v>
      </c>
      <c r="C143" s="222" t="s">
        <v>183</v>
      </c>
      <c r="D143" s="223">
        <v>45442</v>
      </c>
      <c r="E143" s="222">
        <v>6087.45</v>
      </c>
      <c r="F143" s="222">
        <v>6107.9833333333336</v>
      </c>
      <c r="G143" s="224">
        <v>6050.7166666666672</v>
      </c>
      <c r="H143" s="224">
        <v>6013.9833333333336</v>
      </c>
      <c r="I143" s="224">
        <v>5956.7166666666672</v>
      </c>
      <c r="J143" s="224">
        <v>6144.7166666666672</v>
      </c>
      <c r="K143" s="224">
        <v>6201.9833333333336</v>
      </c>
      <c r="L143" s="224">
        <v>6238.7166666666672</v>
      </c>
      <c r="M143" s="225">
        <v>6165.25</v>
      </c>
      <c r="N143" s="225">
        <v>6071.25</v>
      </c>
      <c r="O143" s="225">
        <v>1425750</v>
      </c>
      <c r="P143" s="226">
        <v>-2.2219936220553443E-2</v>
      </c>
    </row>
    <row r="144" spans="1:16" ht="12.75" customHeight="1">
      <c r="A144" s="218">
        <v>134</v>
      </c>
      <c r="B144" s="230" t="s">
        <v>906</v>
      </c>
      <c r="C144" s="222" t="s">
        <v>184</v>
      </c>
      <c r="D144" s="223">
        <v>45442</v>
      </c>
      <c r="E144" s="222">
        <v>3447.65</v>
      </c>
      <c r="F144" s="222">
        <v>3455.7333333333336</v>
      </c>
      <c r="G144" s="224">
        <v>3423.4666666666672</v>
      </c>
      <c r="H144" s="224">
        <v>3399.2833333333338</v>
      </c>
      <c r="I144" s="224">
        <v>3367.0166666666673</v>
      </c>
      <c r="J144" s="224">
        <v>3479.916666666667</v>
      </c>
      <c r="K144" s="224">
        <v>3512.1833333333334</v>
      </c>
      <c r="L144" s="224">
        <v>3536.3666666666668</v>
      </c>
      <c r="M144" s="225">
        <v>3488</v>
      </c>
      <c r="N144" s="225">
        <v>3431.55</v>
      </c>
      <c r="O144" s="225">
        <v>2127300</v>
      </c>
      <c r="P144" s="226">
        <v>9.1734879782402301E-2</v>
      </c>
    </row>
    <row r="145" spans="1:16" ht="12.75" customHeight="1">
      <c r="A145" s="218">
        <v>135</v>
      </c>
      <c r="B145" s="230" t="s">
        <v>57</v>
      </c>
      <c r="C145" s="222" t="s">
        <v>185</v>
      </c>
      <c r="D145" s="223">
        <v>45442</v>
      </c>
      <c r="E145" s="222">
        <v>2526.5500000000002</v>
      </c>
      <c r="F145" s="222">
        <v>2534.6833333333334</v>
      </c>
      <c r="G145" s="224">
        <v>2512.3666666666668</v>
      </c>
      <c r="H145" s="224">
        <v>2498.1833333333334</v>
      </c>
      <c r="I145" s="224">
        <v>2475.8666666666668</v>
      </c>
      <c r="J145" s="224">
        <v>2548.8666666666668</v>
      </c>
      <c r="K145" s="224">
        <v>2571.1833333333334</v>
      </c>
      <c r="L145" s="224">
        <v>2585.3666666666668</v>
      </c>
      <c r="M145" s="225">
        <v>2557</v>
      </c>
      <c r="N145" s="225">
        <v>2520.5</v>
      </c>
      <c r="O145" s="225">
        <v>5680000</v>
      </c>
      <c r="P145" s="226">
        <v>-1.3032145960034752E-2</v>
      </c>
    </row>
    <row r="146" spans="1:16" ht="12.75" customHeight="1">
      <c r="A146" s="218">
        <v>136</v>
      </c>
      <c r="B146" s="230" t="s">
        <v>130</v>
      </c>
      <c r="C146" s="222" t="s">
        <v>186</v>
      </c>
      <c r="D146" s="223">
        <v>45442</v>
      </c>
      <c r="E146" s="222">
        <v>256.3</v>
      </c>
      <c r="F146" s="222">
        <v>257.98333333333329</v>
      </c>
      <c r="G146" s="224">
        <v>253.96666666666658</v>
      </c>
      <c r="H146" s="224">
        <v>251.6333333333333</v>
      </c>
      <c r="I146" s="224">
        <v>247.61666666666659</v>
      </c>
      <c r="J146" s="224">
        <v>260.31666666666661</v>
      </c>
      <c r="K146" s="224">
        <v>264.33333333333337</v>
      </c>
      <c r="L146" s="224">
        <v>266.66666666666657</v>
      </c>
      <c r="M146" s="225">
        <v>262</v>
      </c>
      <c r="N146" s="225">
        <v>255.65</v>
      </c>
      <c r="O146" s="225">
        <v>80536500</v>
      </c>
      <c r="P146" s="226">
        <v>4.7720637772288342E-3</v>
      </c>
    </row>
    <row r="147" spans="1:16" ht="12.75" customHeight="1">
      <c r="A147" s="218">
        <v>137</v>
      </c>
      <c r="B147" s="230" t="s">
        <v>187</v>
      </c>
      <c r="C147" s="222" t="s">
        <v>188</v>
      </c>
      <c r="D147" s="223">
        <v>45442</v>
      </c>
      <c r="E147" s="222">
        <v>365</v>
      </c>
      <c r="F147" s="222">
        <v>364.48333333333335</v>
      </c>
      <c r="G147" s="224">
        <v>361.76666666666671</v>
      </c>
      <c r="H147" s="224">
        <v>358.53333333333336</v>
      </c>
      <c r="I147" s="224">
        <v>355.81666666666672</v>
      </c>
      <c r="J147" s="224">
        <v>367.7166666666667</v>
      </c>
      <c r="K147" s="224">
        <v>370.43333333333339</v>
      </c>
      <c r="L147" s="224">
        <v>373.66666666666669</v>
      </c>
      <c r="M147" s="225">
        <v>367.2</v>
      </c>
      <c r="N147" s="225">
        <v>361.25</v>
      </c>
      <c r="O147" s="225">
        <v>108459000</v>
      </c>
      <c r="P147" s="226">
        <v>-1.4165928147794668E-2</v>
      </c>
    </row>
    <row r="148" spans="1:16" ht="12.75" customHeight="1">
      <c r="A148" s="218">
        <v>138</v>
      </c>
      <c r="B148" s="230" t="s">
        <v>106</v>
      </c>
      <c r="C148" s="222" t="s">
        <v>189</v>
      </c>
      <c r="D148" s="223">
        <v>45442</v>
      </c>
      <c r="E148" s="222">
        <v>1490.9</v>
      </c>
      <c r="F148" s="222">
        <v>1495.25</v>
      </c>
      <c r="G148" s="224">
        <v>1477.1</v>
      </c>
      <c r="H148" s="224">
        <v>1463.3</v>
      </c>
      <c r="I148" s="224">
        <v>1445.1499999999999</v>
      </c>
      <c r="J148" s="224">
        <v>1509.05</v>
      </c>
      <c r="K148" s="224">
        <v>1527.2</v>
      </c>
      <c r="L148" s="224">
        <v>1541</v>
      </c>
      <c r="M148" s="225">
        <v>1513.4</v>
      </c>
      <c r="N148" s="225">
        <v>1481.45</v>
      </c>
      <c r="O148" s="225">
        <v>4571000</v>
      </c>
      <c r="P148" s="226">
        <v>-1.4934379242721375E-2</v>
      </c>
    </row>
    <row r="149" spans="1:16" ht="12.75" customHeight="1">
      <c r="A149" s="218">
        <v>139</v>
      </c>
      <c r="B149" s="230" t="s">
        <v>85</v>
      </c>
      <c r="C149" s="222" t="s">
        <v>190</v>
      </c>
      <c r="D149" s="223">
        <v>45442</v>
      </c>
      <c r="E149" s="222">
        <v>7626.8</v>
      </c>
      <c r="F149" s="222">
        <v>7593.6833333333334</v>
      </c>
      <c r="G149" s="224">
        <v>7483.416666666667</v>
      </c>
      <c r="H149" s="224">
        <v>7340.0333333333338</v>
      </c>
      <c r="I149" s="224">
        <v>7229.7666666666673</v>
      </c>
      <c r="J149" s="224">
        <v>7737.0666666666666</v>
      </c>
      <c r="K149" s="224">
        <v>7847.333333333333</v>
      </c>
      <c r="L149" s="224">
        <v>7990.7166666666662</v>
      </c>
      <c r="M149" s="225">
        <v>7703.95</v>
      </c>
      <c r="N149" s="225">
        <v>7450.3</v>
      </c>
      <c r="O149" s="225">
        <v>1167200</v>
      </c>
      <c r="P149" s="226">
        <v>-4.2415292476823366E-2</v>
      </c>
    </row>
    <row r="150" spans="1:16" ht="12.75" customHeight="1">
      <c r="A150" s="218">
        <v>140</v>
      </c>
      <c r="B150" s="230" t="s">
        <v>82</v>
      </c>
      <c r="C150" s="227" t="s">
        <v>191</v>
      </c>
      <c r="D150" s="223">
        <v>45442</v>
      </c>
      <c r="E150" s="222">
        <v>284.2</v>
      </c>
      <c r="F150" s="222">
        <v>285.18333333333334</v>
      </c>
      <c r="G150" s="224">
        <v>282.16666666666669</v>
      </c>
      <c r="H150" s="224">
        <v>280.13333333333333</v>
      </c>
      <c r="I150" s="224">
        <v>277.11666666666667</v>
      </c>
      <c r="J150" s="224">
        <v>287.2166666666667</v>
      </c>
      <c r="K150" s="224">
        <v>290.23333333333335</v>
      </c>
      <c r="L150" s="224">
        <v>292.26666666666671</v>
      </c>
      <c r="M150" s="225">
        <v>288.2</v>
      </c>
      <c r="N150" s="225">
        <v>283.14999999999998</v>
      </c>
      <c r="O150" s="225">
        <v>77050050</v>
      </c>
      <c r="P150" s="226">
        <v>-1.8152381886866506E-2</v>
      </c>
    </row>
    <row r="151" spans="1:16" ht="12.75" customHeight="1">
      <c r="A151" s="218">
        <v>141</v>
      </c>
      <c r="B151" s="230" t="s">
        <v>45</v>
      </c>
      <c r="C151" s="229" t="s">
        <v>192</v>
      </c>
      <c r="D151" s="223">
        <v>45442</v>
      </c>
      <c r="E151" s="222">
        <v>34995.599999999999</v>
      </c>
      <c r="F151" s="222">
        <v>35162.316666666673</v>
      </c>
      <c r="G151" s="224">
        <v>34626.633333333346</v>
      </c>
      <c r="H151" s="224">
        <v>34257.666666666672</v>
      </c>
      <c r="I151" s="224">
        <v>33721.983333333344</v>
      </c>
      <c r="J151" s="224">
        <v>35531.283333333347</v>
      </c>
      <c r="K151" s="224">
        <v>36066.966666666682</v>
      </c>
      <c r="L151" s="224">
        <v>36435.933333333349</v>
      </c>
      <c r="M151" s="225">
        <v>35698</v>
      </c>
      <c r="N151" s="225">
        <v>34793.35</v>
      </c>
      <c r="O151" s="225">
        <v>186330</v>
      </c>
      <c r="P151" s="226">
        <v>3.3925686591276252E-3</v>
      </c>
    </row>
    <row r="152" spans="1:16" ht="12.75" customHeight="1">
      <c r="A152" s="218">
        <v>142</v>
      </c>
      <c r="B152" s="230" t="s">
        <v>42</v>
      </c>
      <c r="C152" s="222" t="s">
        <v>193</v>
      </c>
      <c r="D152" s="223">
        <v>45442</v>
      </c>
      <c r="E152" s="222">
        <v>930.6</v>
      </c>
      <c r="F152" s="222">
        <v>934.5</v>
      </c>
      <c r="G152" s="224">
        <v>924.3</v>
      </c>
      <c r="H152" s="224">
        <v>918</v>
      </c>
      <c r="I152" s="224">
        <v>907.8</v>
      </c>
      <c r="J152" s="224">
        <v>940.8</v>
      </c>
      <c r="K152" s="224">
        <v>951</v>
      </c>
      <c r="L152" s="224">
        <v>957.3</v>
      </c>
      <c r="M152" s="225">
        <v>944.7</v>
      </c>
      <c r="N152" s="225">
        <v>928.2</v>
      </c>
      <c r="O152" s="225">
        <v>11796750</v>
      </c>
      <c r="P152" s="226">
        <v>4.6627491057741437E-3</v>
      </c>
    </row>
    <row r="153" spans="1:16" ht="12.75" customHeight="1">
      <c r="A153" s="218">
        <v>143</v>
      </c>
      <c r="B153" s="230" t="s">
        <v>85</v>
      </c>
      <c r="C153" s="222" t="s">
        <v>194</v>
      </c>
      <c r="D153" s="223">
        <v>45442</v>
      </c>
      <c r="E153" s="222">
        <v>3394.8</v>
      </c>
      <c r="F153" s="222">
        <v>3399.5833333333335</v>
      </c>
      <c r="G153" s="224">
        <v>3362.166666666667</v>
      </c>
      <c r="H153" s="224">
        <v>3329.5333333333333</v>
      </c>
      <c r="I153" s="224">
        <v>3292.1166666666668</v>
      </c>
      <c r="J153" s="224">
        <v>3432.2166666666672</v>
      </c>
      <c r="K153" s="224">
        <v>3469.6333333333341</v>
      </c>
      <c r="L153" s="224">
        <v>3502.2666666666673</v>
      </c>
      <c r="M153" s="225">
        <v>3437</v>
      </c>
      <c r="N153" s="225">
        <v>3366.95</v>
      </c>
      <c r="O153" s="225">
        <v>3752400</v>
      </c>
      <c r="P153" s="226">
        <v>6.923200772822412E-3</v>
      </c>
    </row>
    <row r="154" spans="1:16" ht="12.75" customHeight="1">
      <c r="A154" s="218">
        <v>144</v>
      </c>
      <c r="B154" s="230" t="s">
        <v>82</v>
      </c>
      <c r="C154" s="222" t="s">
        <v>195</v>
      </c>
      <c r="D154" s="223">
        <v>45442</v>
      </c>
      <c r="E154" s="222">
        <v>313</v>
      </c>
      <c r="F154" s="222">
        <v>313.43333333333334</v>
      </c>
      <c r="G154" s="224">
        <v>307.31666666666666</v>
      </c>
      <c r="H154" s="224">
        <v>301.63333333333333</v>
      </c>
      <c r="I154" s="224">
        <v>295.51666666666665</v>
      </c>
      <c r="J154" s="224">
        <v>319.11666666666667</v>
      </c>
      <c r="K154" s="224">
        <v>325.23333333333335</v>
      </c>
      <c r="L154" s="224">
        <v>330.91666666666669</v>
      </c>
      <c r="M154" s="225">
        <v>319.55</v>
      </c>
      <c r="N154" s="225">
        <v>307.75</v>
      </c>
      <c r="O154" s="225">
        <v>43896000</v>
      </c>
      <c r="P154" s="226">
        <v>5.6309558186543457E-2</v>
      </c>
    </row>
    <row r="155" spans="1:16" ht="12.75" customHeight="1">
      <c r="A155" s="218">
        <v>145</v>
      </c>
      <c r="B155" s="230" t="s">
        <v>66</v>
      </c>
      <c r="C155" s="227" t="s">
        <v>196</v>
      </c>
      <c r="D155" s="223">
        <v>45442</v>
      </c>
      <c r="E155" s="222">
        <v>443.45</v>
      </c>
      <c r="F155" s="222">
        <v>437.06666666666666</v>
      </c>
      <c r="G155" s="224">
        <v>424.88333333333333</v>
      </c>
      <c r="H155" s="224">
        <v>406.31666666666666</v>
      </c>
      <c r="I155" s="224">
        <v>394.13333333333333</v>
      </c>
      <c r="J155" s="224">
        <v>455.63333333333333</v>
      </c>
      <c r="K155" s="224">
        <v>467.81666666666661</v>
      </c>
      <c r="L155" s="224">
        <v>486.38333333333333</v>
      </c>
      <c r="M155" s="225">
        <v>449.25</v>
      </c>
      <c r="N155" s="225">
        <v>418.5</v>
      </c>
      <c r="O155" s="225">
        <v>79397175</v>
      </c>
      <c r="P155" s="226">
        <v>-3.9491432539413708E-2</v>
      </c>
    </row>
    <row r="156" spans="1:16" ht="12.75" customHeight="1">
      <c r="A156" s="218">
        <v>146</v>
      </c>
      <c r="B156" s="230" t="s">
        <v>57</v>
      </c>
      <c r="C156" s="222" t="s">
        <v>197</v>
      </c>
      <c r="D156" s="223">
        <v>45442</v>
      </c>
      <c r="E156" s="222">
        <v>3062.15</v>
      </c>
      <c r="F156" s="222">
        <v>3061.2333333333336</v>
      </c>
      <c r="G156" s="224">
        <v>3027.4666666666672</v>
      </c>
      <c r="H156" s="224">
        <v>2992.7833333333338</v>
      </c>
      <c r="I156" s="224">
        <v>2959.0166666666673</v>
      </c>
      <c r="J156" s="224">
        <v>3095.916666666667</v>
      </c>
      <c r="K156" s="224">
        <v>3129.6833333333334</v>
      </c>
      <c r="L156" s="224">
        <v>3164.3666666666668</v>
      </c>
      <c r="M156" s="225">
        <v>3095</v>
      </c>
      <c r="N156" s="225">
        <v>3026.55</v>
      </c>
      <c r="O156" s="225">
        <v>1649500</v>
      </c>
      <c r="P156" s="226">
        <v>-2.6700103260067855E-2</v>
      </c>
    </row>
    <row r="157" spans="1:16" ht="12.75" customHeight="1">
      <c r="A157" s="218">
        <v>147</v>
      </c>
      <c r="B157" s="230" t="s">
        <v>906</v>
      </c>
      <c r="C157" s="222" t="s">
        <v>198</v>
      </c>
      <c r="D157" s="223">
        <v>45442</v>
      </c>
      <c r="E157" s="222">
        <v>3676.4</v>
      </c>
      <c r="F157" s="222">
        <v>3684.7999999999997</v>
      </c>
      <c r="G157" s="224">
        <v>3600.5999999999995</v>
      </c>
      <c r="H157" s="224">
        <v>3524.7999999999997</v>
      </c>
      <c r="I157" s="224">
        <v>3440.5999999999995</v>
      </c>
      <c r="J157" s="224">
        <v>3760.5999999999995</v>
      </c>
      <c r="K157" s="224">
        <v>3844.7999999999993</v>
      </c>
      <c r="L157" s="224">
        <v>3920.5999999999995</v>
      </c>
      <c r="M157" s="225">
        <v>3769</v>
      </c>
      <c r="N157" s="225">
        <v>3609</v>
      </c>
      <c r="O157" s="225">
        <v>1582500</v>
      </c>
      <c r="P157" s="226">
        <v>3.3806957373836356E-2</v>
      </c>
    </row>
    <row r="158" spans="1:16" ht="12.75" customHeight="1">
      <c r="A158" s="218">
        <v>148</v>
      </c>
      <c r="B158" s="230" t="s">
        <v>61</v>
      </c>
      <c r="C158" s="222" t="s">
        <v>199</v>
      </c>
      <c r="D158" s="223">
        <v>45442</v>
      </c>
      <c r="E158" s="222">
        <v>141.9</v>
      </c>
      <c r="F158" s="222">
        <v>141.06666666666669</v>
      </c>
      <c r="G158" s="224">
        <v>138.08333333333337</v>
      </c>
      <c r="H158" s="224">
        <v>134.26666666666668</v>
      </c>
      <c r="I158" s="224">
        <v>131.28333333333336</v>
      </c>
      <c r="J158" s="224">
        <v>144.88333333333338</v>
      </c>
      <c r="K158" s="224">
        <v>147.86666666666667</v>
      </c>
      <c r="L158" s="224">
        <v>151.68333333333339</v>
      </c>
      <c r="M158" s="225">
        <v>144.05000000000001</v>
      </c>
      <c r="N158" s="225">
        <v>137.25</v>
      </c>
      <c r="O158" s="225">
        <v>246296000</v>
      </c>
      <c r="P158" s="226">
        <v>2.6199126695776807E-2</v>
      </c>
    </row>
    <row r="159" spans="1:16" ht="12.75" customHeight="1">
      <c r="A159" s="218">
        <v>149</v>
      </c>
      <c r="B159" s="230" t="s">
        <v>40</v>
      </c>
      <c r="C159" s="222" t="s">
        <v>200</v>
      </c>
      <c r="D159" s="223">
        <v>45442</v>
      </c>
      <c r="E159" s="222">
        <v>5708.4</v>
      </c>
      <c r="F159" s="222">
        <v>5734.6166666666659</v>
      </c>
      <c r="G159" s="224">
        <v>5635.2833333333319</v>
      </c>
      <c r="H159" s="224">
        <v>5562.1666666666661</v>
      </c>
      <c r="I159" s="224">
        <v>5462.8333333333321</v>
      </c>
      <c r="J159" s="224">
        <v>5807.7333333333318</v>
      </c>
      <c r="K159" s="224">
        <v>5907.0666666666657</v>
      </c>
      <c r="L159" s="224">
        <v>5980.1833333333316</v>
      </c>
      <c r="M159" s="225">
        <v>5833.95</v>
      </c>
      <c r="N159" s="225">
        <v>5661.5</v>
      </c>
      <c r="O159" s="225">
        <v>1818375</v>
      </c>
      <c r="P159" s="226">
        <v>3.8229043031825331E-3</v>
      </c>
    </row>
    <row r="160" spans="1:16" ht="12.75" customHeight="1">
      <c r="A160" s="218">
        <v>150</v>
      </c>
      <c r="B160" s="230" t="s">
        <v>187</v>
      </c>
      <c r="C160" s="222" t="s">
        <v>201</v>
      </c>
      <c r="D160" s="223">
        <v>45442</v>
      </c>
      <c r="E160" s="222">
        <v>303.35000000000002</v>
      </c>
      <c r="F160" s="222">
        <v>301.51666666666665</v>
      </c>
      <c r="G160" s="224">
        <v>296.7833333333333</v>
      </c>
      <c r="H160" s="224">
        <v>290.21666666666664</v>
      </c>
      <c r="I160" s="224">
        <v>285.48333333333329</v>
      </c>
      <c r="J160" s="224">
        <v>308.08333333333331</v>
      </c>
      <c r="K160" s="224">
        <v>312.81666666666666</v>
      </c>
      <c r="L160" s="224">
        <v>319.38333333333333</v>
      </c>
      <c r="M160" s="225">
        <v>306.25</v>
      </c>
      <c r="N160" s="225">
        <v>294.95</v>
      </c>
      <c r="O160" s="225">
        <v>60001200</v>
      </c>
      <c r="P160" s="226">
        <v>-2.4865434121226306E-2</v>
      </c>
    </row>
    <row r="161" spans="1:16" ht="12.75" customHeight="1">
      <c r="A161" s="218">
        <v>151</v>
      </c>
      <c r="B161" s="230" t="s">
        <v>202</v>
      </c>
      <c r="C161" s="229" t="s">
        <v>203</v>
      </c>
      <c r="D161" s="223">
        <v>45442</v>
      </c>
      <c r="E161" s="222">
        <v>1367.5</v>
      </c>
      <c r="F161" s="222">
        <v>1374.8833333333332</v>
      </c>
      <c r="G161" s="224">
        <v>1356.7166666666665</v>
      </c>
      <c r="H161" s="224">
        <v>1345.9333333333332</v>
      </c>
      <c r="I161" s="224">
        <v>1327.7666666666664</v>
      </c>
      <c r="J161" s="224">
        <v>1385.6666666666665</v>
      </c>
      <c r="K161" s="224">
        <v>1403.8333333333335</v>
      </c>
      <c r="L161" s="224">
        <v>1414.6166666666666</v>
      </c>
      <c r="M161" s="225">
        <v>1393.05</v>
      </c>
      <c r="N161" s="225">
        <v>1364.1</v>
      </c>
      <c r="O161" s="225">
        <v>4792832</v>
      </c>
      <c r="P161" s="226">
        <v>2.6767808876100793E-2</v>
      </c>
    </row>
    <row r="162" spans="1:16" ht="12.75" customHeight="1">
      <c r="A162" s="218">
        <v>152</v>
      </c>
      <c r="B162" s="230" t="s">
        <v>47</v>
      </c>
      <c r="C162" s="222" t="s">
        <v>205</v>
      </c>
      <c r="D162" s="223">
        <v>45442</v>
      </c>
      <c r="E162" s="222">
        <v>798.75</v>
      </c>
      <c r="F162" s="222">
        <v>801.65</v>
      </c>
      <c r="G162" s="224">
        <v>794.19999999999993</v>
      </c>
      <c r="H162" s="224">
        <v>789.65</v>
      </c>
      <c r="I162" s="224">
        <v>782.19999999999993</v>
      </c>
      <c r="J162" s="224">
        <v>806.19999999999993</v>
      </c>
      <c r="K162" s="224">
        <v>813.65</v>
      </c>
      <c r="L162" s="224">
        <v>818.19999999999993</v>
      </c>
      <c r="M162" s="225">
        <v>809.1</v>
      </c>
      <c r="N162" s="225">
        <v>797.1</v>
      </c>
      <c r="O162" s="225">
        <v>8273900</v>
      </c>
      <c r="P162" s="226">
        <v>1.0379904504878554E-2</v>
      </c>
    </row>
    <row r="163" spans="1:16" ht="12.75" customHeight="1">
      <c r="A163" s="218">
        <v>153</v>
      </c>
      <c r="B163" s="230" t="s">
        <v>61</v>
      </c>
      <c r="C163" s="222" t="s">
        <v>206</v>
      </c>
      <c r="D163" s="223">
        <v>45442</v>
      </c>
      <c r="E163" s="222">
        <v>261.75</v>
      </c>
      <c r="F163" s="222">
        <v>262.71666666666664</v>
      </c>
      <c r="G163" s="224">
        <v>258.5333333333333</v>
      </c>
      <c r="H163" s="224">
        <v>255.31666666666666</v>
      </c>
      <c r="I163" s="224">
        <v>251.13333333333333</v>
      </c>
      <c r="J163" s="224">
        <v>265.93333333333328</v>
      </c>
      <c r="K163" s="224">
        <v>270.11666666666656</v>
      </c>
      <c r="L163" s="224">
        <v>273.33333333333326</v>
      </c>
      <c r="M163" s="225">
        <v>266.89999999999998</v>
      </c>
      <c r="N163" s="225">
        <v>259.5</v>
      </c>
      <c r="O163" s="225">
        <v>64837500</v>
      </c>
      <c r="P163" s="226">
        <v>-4.657745753988677E-2</v>
      </c>
    </row>
    <row r="164" spans="1:16" ht="12.75" customHeight="1">
      <c r="A164" s="218">
        <v>154</v>
      </c>
      <c r="B164" s="230" t="s">
        <v>66</v>
      </c>
      <c r="C164" s="222" t="s">
        <v>207</v>
      </c>
      <c r="D164" s="223">
        <v>45442</v>
      </c>
      <c r="E164" s="222">
        <v>509.75</v>
      </c>
      <c r="F164" s="222">
        <v>497.2</v>
      </c>
      <c r="G164" s="224">
        <v>480.6</v>
      </c>
      <c r="H164" s="224">
        <v>451.45000000000005</v>
      </c>
      <c r="I164" s="224">
        <v>434.85000000000008</v>
      </c>
      <c r="J164" s="224">
        <v>526.34999999999991</v>
      </c>
      <c r="K164" s="224">
        <v>542.95000000000005</v>
      </c>
      <c r="L164" s="224">
        <v>572.09999999999991</v>
      </c>
      <c r="M164" s="225">
        <v>513.79999999999995</v>
      </c>
      <c r="N164" s="225">
        <v>468.05</v>
      </c>
      <c r="O164" s="225">
        <v>50272000</v>
      </c>
      <c r="P164" s="226">
        <v>8.2235425815895977E-2</v>
      </c>
    </row>
    <row r="165" spans="1:16" ht="12.75" customHeight="1">
      <c r="A165" s="218">
        <v>155</v>
      </c>
      <c r="B165" s="230" t="s">
        <v>82</v>
      </c>
      <c r="C165" s="222" t="s">
        <v>208</v>
      </c>
      <c r="D165" s="223">
        <v>45442</v>
      </c>
      <c r="E165" s="222">
        <v>2953.85</v>
      </c>
      <c r="F165" s="222">
        <v>2961.1333333333337</v>
      </c>
      <c r="G165" s="224">
        <v>2940.2666666666673</v>
      </c>
      <c r="H165" s="224">
        <v>2926.6833333333338</v>
      </c>
      <c r="I165" s="224">
        <v>2905.8166666666675</v>
      </c>
      <c r="J165" s="224">
        <v>2974.7166666666672</v>
      </c>
      <c r="K165" s="224">
        <v>2995.583333333333</v>
      </c>
      <c r="L165" s="224">
        <v>3009.166666666667</v>
      </c>
      <c r="M165" s="225">
        <v>2982</v>
      </c>
      <c r="N165" s="225">
        <v>2947.55</v>
      </c>
      <c r="O165" s="225">
        <v>39980250</v>
      </c>
      <c r="P165" s="226">
        <v>-1.9262611767303234E-2</v>
      </c>
    </row>
    <row r="166" spans="1:16" ht="12.75" customHeight="1">
      <c r="A166" s="218">
        <v>156</v>
      </c>
      <c r="B166" s="230" t="s">
        <v>130</v>
      </c>
      <c r="C166" s="222" t="s">
        <v>209</v>
      </c>
      <c r="D166" s="223">
        <v>45442</v>
      </c>
      <c r="E166" s="222">
        <v>165.3</v>
      </c>
      <c r="F166" s="222">
        <v>166.43333333333334</v>
      </c>
      <c r="G166" s="224">
        <v>162.86666666666667</v>
      </c>
      <c r="H166" s="224">
        <v>160.43333333333334</v>
      </c>
      <c r="I166" s="224">
        <v>156.86666666666667</v>
      </c>
      <c r="J166" s="224">
        <v>168.86666666666667</v>
      </c>
      <c r="K166" s="224">
        <v>172.43333333333334</v>
      </c>
      <c r="L166" s="224">
        <v>174.86666666666667</v>
      </c>
      <c r="M166" s="225">
        <v>170</v>
      </c>
      <c r="N166" s="225">
        <v>164</v>
      </c>
      <c r="O166" s="225">
        <v>180104000</v>
      </c>
      <c r="P166" s="226">
        <v>2.4995447095246766E-2</v>
      </c>
    </row>
    <row r="167" spans="1:16" ht="12.75" customHeight="1">
      <c r="A167" s="218">
        <v>157</v>
      </c>
      <c r="B167" s="230" t="s">
        <v>66</v>
      </c>
      <c r="C167" s="222" t="s">
        <v>210</v>
      </c>
      <c r="D167" s="223">
        <v>45442</v>
      </c>
      <c r="E167" s="222">
        <v>729.55</v>
      </c>
      <c r="F167" s="222">
        <v>729.29999999999984</v>
      </c>
      <c r="G167" s="224">
        <v>724.1999999999997</v>
      </c>
      <c r="H167" s="224">
        <v>718.84999999999991</v>
      </c>
      <c r="I167" s="224">
        <v>713.74999999999977</v>
      </c>
      <c r="J167" s="224">
        <v>734.64999999999964</v>
      </c>
      <c r="K167" s="224">
        <v>739.74999999999977</v>
      </c>
      <c r="L167" s="224">
        <v>745.09999999999957</v>
      </c>
      <c r="M167" s="225">
        <v>734.4</v>
      </c>
      <c r="N167" s="225">
        <v>723.95</v>
      </c>
      <c r="O167" s="225">
        <v>20703200</v>
      </c>
      <c r="P167" s="226">
        <v>-0.10918729131527315</v>
      </c>
    </row>
    <row r="168" spans="1:16" ht="12.75" customHeight="1">
      <c r="A168" s="218">
        <v>158</v>
      </c>
      <c r="B168" s="230" t="s">
        <v>66</v>
      </c>
      <c r="C168" s="222" t="s">
        <v>211</v>
      </c>
      <c r="D168" s="223">
        <v>45442</v>
      </c>
      <c r="E168" s="222">
        <v>1447</v>
      </c>
      <c r="F168" s="222">
        <v>1446.0666666666666</v>
      </c>
      <c r="G168" s="224">
        <v>1432.9333333333332</v>
      </c>
      <c r="H168" s="224">
        <v>1418.8666666666666</v>
      </c>
      <c r="I168" s="224">
        <v>1405.7333333333331</v>
      </c>
      <c r="J168" s="224">
        <v>1460.1333333333332</v>
      </c>
      <c r="K168" s="224">
        <v>1473.2666666666664</v>
      </c>
      <c r="L168" s="224">
        <v>1487.3333333333333</v>
      </c>
      <c r="M168" s="225">
        <v>1459.2</v>
      </c>
      <c r="N168" s="225">
        <v>1432</v>
      </c>
      <c r="O168" s="225">
        <v>11067000</v>
      </c>
      <c r="P168" s="226">
        <v>1.3217976447969237E-2</v>
      </c>
    </row>
    <row r="169" spans="1:16" ht="12.75" customHeight="1">
      <c r="A169" s="218">
        <v>159</v>
      </c>
      <c r="B169" s="230" t="s">
        <v>61</v>
      </c>
      <c r="C169" s="227" t="s">
        <v>212</v>
      </c>
      <c r="D169" s="223">
        <v>45442</v>
      </c>
      <c r="E169" s="222">
        <v>824.5</v>
      </c>
      <c r="F169" s="222">
        <v>826.2166666666667</v>
      </c>
      <c r="G169" s="224">
        <v>818.68333333333339</v>
      </c>
      <c r="H169" s="224">
        <v>812.86666666666667</v>
      </c>
      <c r="I169" s="224">
        <v>805.33333333333337</v>
      </c>
      <c r="J169" s="224">
        <v>832.03333333333342</v>
      </c>
      <c r="K169" s="224">
        <v>839.56666666666672</v>
      </c>
      <c r="L169" s="224">
        <v>845.38333333333344</v>
      </c>
      <c r="M169" s="225">
        <v>833.75</v>
      </c>
      <c r="N169" s="225">
        <v>820.4</v>
      </c>
      <c r="O169" s="225">
        <v>97838250</v>
      </c>
      <c r="P169" s="226">
        <v>2.9930522659087321E-2</v>
      </c>
    </row>
    <row r="170" spans="1:16" ht="12.75" customHeight="1">
      <c r="A170" s="218">
        <v>160</v>
      </c>
      <c r="B170" s="230" t="s">
        <v>47</v>
      </c>
      <c r="C170" s="222" t="s">
        <v>213</v>
      </c>
      <c r="D170" s="223">
        <v>45442</v>
      </c>
      <c r="E170" s="222">
        <v>24644.75</v>
      </c>
      <c r="F170" s="222">
        <v>24721.583333333332</v>
      </c>
      <c r="G170" s="224">
        <v>24223.166666666664</v>
      </c>
      <c r="H170" s="224">
        <v>23801.583333333332</v>
      </c>
      <c r="I170" s="224">
        <v>23303.166666666664</v>
      </c>
      <c r="J170" s="224">
        <v>25143.166666666664</v>
      </c>
      <c r="K170" s="224">
        <v>25641.583333333328</v>
      </c>
      <c r="L170" s="224">
        <v>26063.166666666664</v>
      </c>
      <c r="M170" s="225">
        <v>25220</v>
      </c>
      <c r="N170" s="225">
        <v>24300</v>
      </c>
      <c r="O170" s="225">
        <v>331225</v>
      </c>
      <c r="P170" s="226">
        <v>6.5888978278358809E-2</v>
      </c>
    </row>
    <row r="171" spans="1:16" ht="12.75" customHeight="1">
      <c r="A171" s="218">
        <v>161</v>
      </c>
      <c r="B171" s="230" t="s">
        <v>40</v>
      </c>
      <c r="C171" s="222" t="s">
        <v>214</v>
      </c>
      <c r="D171" s="223">
        <v>45442</v>
      </c>
      <c r="E171" s="222">
        <v>5862.25</v>
      </c>
      <c r="F171" s="222">
        <v>5860.6000000000013</v>
      </c>
      <c r="G171" s="224">
        <v>5773.2500000000027</v>
      </c>
      <c r="H171" s="224">
        <v>5684.2500000000018</v>
      </c>
      <c r="I171" s="224">
        <v>5596.9000000000033</v>
      </c>
      <c r="J171" s="224">
        <v>5949.6000000000022</v>
      </c>
      <c r="K171" s="224">
        <v>6036.9500000000007</v>
      </c>
      <c r="L171" s="224">
        <v>6125.9500000000016</v>
      </c>
      <c r="M171" s="225">
        <v>5947.95</v>
      </c>
      <c r="N171" s="225">
        <v>5771.6</v>
      </c>
      <c r="O171" s="225">
        <v>1259550</v>
      </c>
      <c r="P171" s="226">
        <v>4.185601530734274E-3</v>
      </c>
    </row>
    <row r="172" spans="1:16" ht="12.75" customHeight="1">
      <c r="A172" s="218">
        <v>162</v>
      </c>
      <c r="B172" s="230" t="s">
        <v>45</v>
      </c>
      <c r="C172" s="222" t="s">
        <v>215</v>
      </c>
      <c r="D172" s="223">
        <v>45442</v>
      </c>
      <c r="E172" s="222">
        <v>2635.05</v>
      </c>
      <c r="F172" s="222">
        <v>2645.25</v>
      </c>
      <c r="G172" s="224">
        <v>2619.5</v>
      </c>
      <c r="H172" s="224">
        <v>2603.9499999999998</v>
      </c>
      <c r="I172" s="224">
        <v>2578.1999999999998</v>
      </c>
      <c r="J172" s="224">
        <v>2660.8</v>
      </c>
      <c r="K172" s="224">
        <v>2686.55</v>
      </c>
      <c r="L172" s="224">
        <v>2702.1000000000004</v>
      </c>
      <c r="M172" s="225">
        <v>2671</v>
      </c>
      <c r="N172" s="225">
        <v>2629.7</v>
      </c>
      <c r="O172" s="225">
        <v>4120875</v>
      </c>
      <c r="P172" s="226">
        <v>-1.6732283464566931E-2</v>
      </c>
    </row>
    <row r="173" spans="1:16" ht="12.75" customHeight="1">
      <c r="A173" s="218">
        <v>163</v>
      </c>
      <c r="B173" s="230" t="s">
        <v>66</v>
      </c>
      <c r="C173" s="222" t="s">
        <v>216</v>
      </c>
      <c r="D173" s="223">
        <v>45442</v>
      </c>
      <c r="E173" s="222">
        <v>2564.9</v>
      </c>
      <c r="F173" s="222">
        <v>2552.3666666666668</v>
      </c>
      <c r="G173" s="224">
        <v>2514.9333333333334</v>
      </c>
      <c r="H173" s="224">
        <v>2464.9666666666667</v>
      </c>
      <c r="I173" s="224">
        <v>2427.5333333333333</v>
      </c>
      <c r="J173" s="224">
        <v>2602.3333333333335</v>
      </c>
      <c r="K173" s="224">
        <v>2639.7666666666669</v>
      </c>
      <c r="L173" s="224">
        <v>2689.7333333333336</v>
      </c>
      <c r="M173" s="225">
        <v>2589.8000000000002</v>
      </c>
      <c r="N173" s="225">
        <v>2502.4</v>
      </c>
      <c r="O173" s="225">
        <v>6928800</v>
      </c>
      <c r="P173" s="226">
        <v>-0.12412302324699458</v>
      </c>
    </row>
    <row r="174" spans="1:16" ht="12.75" customHeight="1">
      <c r="A174" s="218">
        <v>164</v>
      </c>
      <c r="B174" s="230" t="s">
        <v>42</v>
      </c>
      <c r="C174" s="222" t="s">
        <v>217</v>
      </c>
      <c r="D174" s="223">
        <v>45442</v>
      </c>
      <c r="E174" s="222">
        <v>1513.05</v>
      </c>
      <c r="F174" s="222">
        <v>1520.8833333333332</v>
      </c>
      <c r="G174" s="224">
        <v>1500.7666666666664</v>
      </c>
      <c r="H174" s="224">
        <v>1488.4833333333331</v>
      </c>
      <c r="I174" s="224">
        <v>1468.3666666666663</v>
      </c>
      <c r="J174" s="224">
        <v>1533.1666666666665</v>
      </c>
      <c r="K174" s="224">
        <v>1553.2833333333333</v>
      </c>
      <c r="L174" s="224">
        <v>1565.5666666666666</v>
      </c>
      <c r="M174" s="225">
        <v>1541</v>
      </c>
      <c r="N174" s="225">
        <v>1508.6</v>
      </c>
      <c r="O174" s="225">
        <v>14616000</v>
      </c>
      <c r="P174" s="226">
        <v>1.4848477484264502E-2</v>
      </c>
    </row>
    <row r="175" spans="1:16" ht="12.75" customHeight="1">
      <c r="A175" s="218">
        <v>165</v>
      </c>
      <c r="B175" s="230" t="s">
        <v>202</v>
      </c>
      <c r="C175" s="222" t="s">
        <v>218</v>
      </c>
      <c r="D175" s="223">
        <v>45442</v>
      </c>
      <c r="E175" s="222">
        <v>658.6</v>
      </c>
      <c r="F175" s="222">
        <v>662.31666666666661</v>
      </c>
      <c r="G175" s="224">
        <v>653.63333333333321</v>
      </c>
      <c r="H175" s="224">
        <v>648.66666666666663</v>
      </c>
      <c r="I175" s="224">
        <v>639.98333333333323</v>
      </c>
      <c r="J175" s="224">
        <v>667.28333333333319</v>
      </c>
      <c r="K175" s="224">
        <v>675.96666666666658</v>
      </c>
      <c r="L175" s="224">
        <v>680.93333333333317</v>
      </c>
      <c r="M175" s="225">
        <v>671</v>
      </c>
      <c r="N175" s="225">
        <v>657.35</v>
      </c>
      <c r="O175" s="225">
        <v>8902500</v>
      </c>
      <c r="P175" s="226">
        <v>-1.7709367759020191E-2</v>
      </c>
    </row>
    <row r="176" spans="1:16" ht="12.75" customHeight="1">
      <c r="A176" s="218">
        <v>166</v>
      </c>
      <c r="B176" s="230" t="s">
        <v>42</v>
      </c>
      <c r="C176" s="222" t="s">
        <v>219</v>
      </c>
      <c r="D176" s="223">
        <v>45442</v>
      </c>
      <c r="E176" s="222">
        <v>694.15</v>
      </c>
      <c r="F176" s="222">
        <v>698.13333333333333</v>
      </c>
      <c r="G176" s="224">
        <v>689.01666666666665</v>
      </c>
      <c r="H176" s="224">
        <v>683.88333333333333</v>
      </c>
      <c r="I176" s="224">
        <v>674.76666666666665</v>
      </c>
      <c r="J176" s="224">
        <v>703.26666666666665</v>
      </c>
      <c r="K176" s="224">
        <v>712.38333333333321</v>
      </c>
      <c r="L176" s="224">
        <v>717.51666666666665</v>
      </c>
      <c r="M176" s="225">
        <v>707.25</v>
      </c>
      <c r="N176" s="225">
        <v>693</v>
      </c>
      <c r="O176" s="225">
        <v>7017000</v>
      </c>
      <c r="P176" s="226">
        <v>1.6220130340333091E-2</v>
      </c>
    </row>
    <row r="177" spans="1:16" ht="12.75" customHeight="1">
      <c r="A177" s="218">
        <v>167</v>
      </c>
      <c r="B177" s="230" t="s">
        <v>906</v>
      </c>
      <c r="C177" s="222" t="s">
        <v>220</v>
      </c>
      <c r="D177" s="223">
        <v>45442</v>
      </c>
      <c r="E177" s="222">
        <v>1057.5999999999999</v>
      </c>
      <c r="F177" s="222">
        <v>1058.75</v>
      </c>
      <c r="G177" s="224">
        <v>1041.5</v>
      </c>
      <c r="H177" s="224">
        <v>1025.4000000000001</v>
      </c>
      <c r="I177" s="224">
        <v>1008.1500000000001</v>
      </c>
      <c r="J177" s="224">
        <v>1074.8499999999999</v>
      </c>
      <c r="K177" s="224">
        <v>1092.0999999999999</v>
      </c>
      <c r="L177" s="224">
        <v>1108.1999999999998</v>
      </c>
      <c r="M177" s="225">
        <v>1076</v>
      </c>
      <c r="N177" s="225">
        <v>1042.6500000000001</v>
      </c>
      <c r="O177" s="225">
        <v>12689050</v>
      </c>
      <c r="P177" s="226">
        <v>9.9369637541586418E-3</v>
      </c>
    </row>
    <row r="178" spans="1:16" ht="12.75" customHeight="1">
      <c r="A178" s="218">
        <v>168</v>
      </c>
      <c r="B178" s="230" t="s">
        <v>77</v>
      </c>
      <c r="C178" s="229" t="s">
        <v>221</v>
      </c>
      <c r="D178" s="223">
        <v>45442</v>
      </c>
      <c r="E178" s="222">
        <v>1742.85</v>
      </c>
      <c r="F178" s="222">
        <v>1750.9166666666667</v>
      </c>
      <c r="G178" s="224">
        <v>1731.5333333333335</v>
      </c>
      <c r="H178" s="224">
        <v>1720.2166666666667</v>
      </c>
      <c r="I178" s="224">
        <v>1700.8333333333335</v>
      </c>
      <c r="J178" s="224">
        <v>1762.2333333333336</v>
      </c>
      <c r="K178" s="224">
        <v>1781.6166666666668</v>
      </c>
      <c r="L178" s="224">
        <v>1792.9333333333336</v>
      </c>
      <c r="M178" s="225">
        <v>1770.3</v>
      </c>
      <c r="N178" s="225">
        <v>1739.6</v>
      </c>
      <c r="O178" s="225">
        <v>7532500</v>
      </c>
      <c r="P178" s="226">
        <v>1.4624742405105365E-3</v>
      </c>
    </row>
    <row r="179" spans="1:16" ht="12.75" customHeight="1">
      <c r="A179" s="218">
        <v>169</v>
      </c>
      <c r="B179" s="230" t="s">
        <v>57</v>
      </c>
      <c r="C179" s="222" t="s">
        <v>222</v>
      </c>
      <c r="D179" s="223">
        <v>45442</v>
      </c>
      <c r="E179" s="222">
        <v>1110</v>
      </c>
      <c r="F179" s="222">
        <v>1108.0333333333335</v>
      </c>
      <c r="G179" s="224">
        <v>1100.666666666667</v>
      </c>
      <c r="H179" s="224">
        <v>1091.3333333333335</v>
      </c>
      <c r="I179" s="224">
        <v>1083.9666666666669</v>
      </c>
      <c r="J179" s="224">
        <v>1117.366666666667</v>
      </c>
      <c r="K179" s="224">
        <v>1124.7333333333333</v>
      </c>
      <c r="L179" s="224">
        <v>1134.0666666666671</v>
      </c>
      <c r="M179" s="225">
        <v>1115.4000000000001</v>
      </c>
      <c r="N179" s="225">
        <v>1098.7</v>
      </c>
      <c r="O179" s="225">
        <v>11603250</v>
      </c>
      <c r="P179" s="226">
        <v>-1.8200510223508357E-2</v>
      </c>
    </row>
    <row r="180" spans="1:16" ht="12.75" customHeight="1">
      <c r="A180" s="218">
        <v>170</v>
      </c>
      <c r="B180" s="230" t="s">
        <v>54</v>
      </c>
      <c r="C180" s="228" t="s">
        <v>223</v>
      </c>
      <c r="D180" s="223">
        <v>45442</v>
      </c>
      <c r="E180" s="222">
        <v>1015.7</v>
      </c>
      <c r="F180" s="222">
        <v>1016.1166666666667</v>
      </c>
      <c r="G180" s="224">
        <v>1004.7333333333333</v>
      </c>
      <c r="H180" s="224">
        <v>993.76666666666665</v>
      </c>
      <c r="I180" s="224">
        <v>982.38333333333333</v>
      </c>
      <c r="J180" s="224">
        <v>1027.0833333333335</v>
      </c>
      <c r="K180" s="224">
        <v>1038.4666666666667</v>
      </c>
      <c r="L180" s="224">
        <v>1049.4333333333334</v>
      </c>
      <c r="M180" s="225">
        <v>1027.5</v>
      </c>
      <c r="N180" s="225">
        <v>1005.15</v>
      </c>
      <c r="O180" s="225">
        <v>63292025</v>
      </c>
      <c r="P180" s="226">
        <v>3.1564892059127686E-2</v>
      </c>
    </row>
    <row r="181" spans="1:16" ht="12.75" customHeight="1">
      <c r="A181" s="218">
        <v>171</v>
      </c>
      <c r="B181" s="230" t="s">
        <v>187</v>
      </c>
      <c r="C181" s="222" t="s">
        <v>224</v>
      </c>
      <c r="D181" s="223">
        <v>45442</v>
      </c>
      <c r="E181" s="222">
        <v>451.4</v>
      </c>
      <c r="F181" s="222">
        <v>453.16666666666669</v>
      </c>
      <c r="G181" s="224">
        <v>448.73333333333335</v>
      </c>
      <c r="H181" s="224">
        <v>446.06666666666666</v>
      </c>
      <c r="I181" s="224">
        <v>441.63333333333333</v>
      </c>
      <c r="J181" s="224">
        <v>455.83333333333337</v>
      </c>
      <c r="K181" s="224">
        <v>460.26666666666665</v>
      </c>
      <c r="L181" s="224">
        <v>462.93333333333339</v>
      </c>
      <c r="M181" s="225">
        <v>457.6</v>
      </c>
      <c r="N181" s="225">
        <v>450.5</v>
      </c>
      <c r="O181" s="225">
        <v>94786875</v>
      </c>
      <c r="P181" s="226">
        <v>-5.448534511200738E-2</v>
      </c>
    </row>
    <row r="182" spans="1:16" ht="12.75" customHeight="1">
      <c r="A182" s="218">
        <v>172</v>
      </c>
      <c r="B182" s="230" t="s">
        <v>130</v>
      </c>
      <c r="C182" s="222" t="s">
        <v>225</v>
      </c>
      <c r="D182" s="223">
        <v>45442</v>
      </c>
      <c r="E182" s="222">
        <v>166.2</v>
      </c>
      <c r="F182" s="222">
        <v>167.13333333333333</v>
      </c>
      <c r="G182" s="224">
        <v>164.91666666666666</v>
      </c>
      <c r="H182" s="224">
        <v>163.63333333333333</v>
      </c>
      <c r="I182" s="224">
        <v>161.41666666666666</v>
      </c>
      <c r="J182" s="224">
        <v>168.41666666666666</v>
      </c>
      <c r="K182" s="224">
        <v>170.63333333333335</v>
      </c>
      <c r="L182" s="224">
        <v>171.91666666666666</v>
      </c>
      <c r="M182" s="225">
        <v>169.35</v>
      </c>
      <c r="N182" s="225">
        <v>165.85</v>
      </c>
      <c r="O182" s="225">
        <v>253665500</v>
      </c>
      <c r="P182" s="226">
        <v>5.3087039912320763E-2</v>
      </c>
    </row>
    <row r="183" spans="1:16" ht="12.75" customHeight="1">
      <c r="A183" s="218">
        <v>173</v>
      </c>
      <c r="B183" s="230" t="s">
        <v>85</v>
      </c>
      <c r="C183" s="222" t="s">
        <v>226</v>
      </c>
      <c r="D183" s="223">
        <v>45442</v>
      </c>
      <c r="E183" s="222">
        <v>3823.05</v>
      </c>
      <c r="F183" s="222">
        <v>3838.35</v>
      </c>
      <c r="G183" s="224">
        <v>3799.7</v>
      </c>
      <c r="H183" s="224">
        <v>3776.35</v>
      </c>
      <c r="I183" s="224">
        <v>3737.7</v>
      </c>
      <c r="J183" s="224">
        <v>3861.7</v>
      </c>
      <c r="K183" s="224">
        <v>3900.3500000000004</v>
      </c>
      <c r="L183" s="224">
        <v>3923.7</v>
      </c>
      <c r="M183" s="225">
        <v>3877</v>
      </c>
      <c r="N183" s="225">
        <v>3815</v>
      </c>
      <c r="O183" s="225">
        <v>14919625</v>
      </c>
      <c r="P183" s="226">
        <v>2.0553520553520555E-2</v>
      </c>
    </row>
    <row r="184" spans="1:16" ht="12.75" customHeight="1">
      <c r="A184" s="218">
        <v>174</v>
      </c>
      <c r="B184" s="230" t="s">
        <v>85</v>
      </c>
      <c r="C184" s="222" t="s">
        <v>227</v>
      </c>
      <c r="D184" s="223">
        <v>45442</v>
      </c>
      <c r="E184" s="222">
        <v>1273.1500000000001</v>
      </c>
      <c r="F184" s="222">
        <v>1281.2166666666667</v>
      </c>
      <c r="G184" s="224">
        <v>1262.6833333333334</v>
      </c>
      <c r="H184" s="224">
        <v>1252.2166666666667</v>
      </c>
      <c r="I184" s="224">
        <v>1233.6833333333334</v>
      </c>
      <c r="J184" s="224">
        <v>1291.6833333333334</v>
      </c>
      <c r="K184" s="224">
        <v>1310.2166666666667</v>
      </c>
      <c r="L184" s="224">
        <v>1320.6833333333334</v>
      </c>
      <c r="M184" s="225">
        <v>1299.75</v>
      </c>
      <c r="N184" s="225">
        <v>1270.75</v>
      </c>
      <c r="O184" s="225">
        <v>16707600</v>
      </c>
      <c r="P184" s="226">
        <v>2.8590425531914893E-2</v>
      </c>
    </row>
    <row r="185" spans="1:16" ht="12.75" customHeight="1">
      <c r="A185" s="218">
        <v>175</v>
      </c>
      <c r="B185" s="230" t="s">
        <v>57</v>
      </c>
      <c r="C185" s="222" t="s">
        <v>228</v>
      </c>
      <c r="D185" s="223">
        <v>45442</v>
      </c>
      <c r="E185" s="222">
        <v>3602.5</v>
      </c>
      <c r="F185" s="222">
        <v>3609.0166666666664</v>
      </c>
      <c r="G185" s="224">
        <v>3583.4833333333327</v>
      </c>
      <c r="H185" s="224">
        <v>3564.4666666666662</v>
      </c>
      <c r="I185" s="224">
        <v>3538.9333333333325</v>
      </c>
      <c r="J185" s="224">
        <v>3628.0333333333328</v>
      </c>
      <c r="K185" s="224">
        <v>3653.5666666666666</v>
      </c>
      <c r="L185" s="224">
        <v>3672.583333333333</v>
      </c>
      <c r="M185" s="225">
        <v>3634.55</v>
      </c>
      <c r="N185" s="225">
        <v>3590</v>
      </c>
      <c r="O185" s="225">
        <v>5937225</v>
      </c>
      <c r="P185" s="226">
        <v>2.5046830624206901E-2</v>
      </c>
    </row>
    <row r="186" spans="1:16" ht="12.75" customHeight="1">
      <c r="A186" s="218">
        <v>176</v>
      </c>
      <c r="B186" s="230" t="s">
        <v>42</v>
      </c>
      <c r="C186" s="222" t="s">
        <v>229</v>
      </c>
      <c r="D186" s="223">
        <v>45442</v>
      </c>
      <c r="E186" s="222">
        <v>2662.8</v>
      </c>
      <c r="F186" s="222">
        <v>2680.0499999999997</v>
      </c>
      <c r="G186" s="224">
        <v>2638.9999999999995</v>
      </c>
      <c r="H186" s="224">
        <v>2615.1999999999998</v>
      </c>
      <c r="I186" s="224">
        <v>2574.1499999999996</v>
      </c>
      <c r="J186" s="224">
        <v>2703.8499999999995</v>
      </c>
      <c r="K186" s="224">
        <v>2744.8999999999996</v>
      </c>
      <c r="L186" s="224">
        <v>2768.6999999999994</v>
      </c>
      <c r="M186" s="225">
        <v>2721.1</v>
      </c>
      <c r="N186" s="225">
        <v>2656.25</v>
      </c>
      <c r="O186" s="225">
        <v>1341250</v>
      </c>
      <c r="P186" s="226">
        <v>-1.5596330275229359E-2</v>
      </c>
    </row>
    <row r="187" spans="1:16" ht="12.75" customHeight="1">
      <c r="A187" s="218">
        <v>177</v>
      </c>
      <c r="B187" s="230" t="s">
        <v>45</v>
      </c>
      <c r="C187" s="222" t="s">
        <v>230</v>
      </c>
      <c r="D187" s="223">
        <v>45442</v>
      </c>
      <c r="E187" s="222">
        <v>4442.6499999999996</v>
      </c>
      <c r="F187" s="222">
        <v>4500.3</v>
      </c>
      <c r="G187" s="224">
        <v>4302.3500000000004</v>
      </c>
      <c r="H187" s="224">
        <v>4162.05</v>
      </c>
      <c r="I187" s="224">
        <v>3964.1000000000004</v>
      </c>
      <c r="J187" s="224">
        <v>4640.6000000000004</v>
      </c>
      <c r="K187" s="224">
        <v>4838.5499999999993</v>
      </c>
      <c r="L187" s="224">
        <v>4978.8500000000004</v>
      </c>
      <c r="M187" s="225">
        <v>4698.25</v>
      </c>
      <c r="N187" s="225">
        <v>4360</v>
      </c>
      <c r="O187" s="225">
        <v>3594600</v>
      </c>
      <c r="P187" s="226">
        <v>-3.0530233561680782E-2</v>
      </c>
    </row>
    <row r="188" spans="1:16" ht="12.75" customHeight="1">
      <c r="A188" s="218">
        <v>178</v>
      </c>
      <c r="B188" s="230" t="s">
        <v>54</v>
      </c>
      <c r="C188" s="222" t="s">
        <v>231</v>
      </c>
      <c r="D188" s="223">
        <v>45442</v>
      </c>
      <c r="E188" s="222">
        <v>2076.3000000000002</v>
      </c>
      <c r="F188" s="222">
        <v>2083.2999999999997</v>
      </c>
      <c r="G188" s="224">
        <v>2048.6499999999996</v>
      </c>
      <c r="H188" s="224">
        <v>2021</v>
      </c>
      <c r="I188" s="224">
        <v>1986.35</v>
      </c>
      <c r="J188" s="224">
        <v>2110.9499999999994</v>
      </c>
      <c r="K188" s="224">
        <v>2145.6</v>
      </c>
      <c r="L188" s="224">
        <v>2173.2499999999991</v>
      </c>
      <c r="M188" s="225">
        <v>2117.9499999999998</v>
      </c>
      <c r="N188" s="225">
        <v>2055.65</v>
      </c>
      <c r="O188" s="225">
        <v>5651450</v>
      </c>
      <c r="P188" s="226">
        <v>8.0575182843684143E-4</v>
      </c>
    </row>
    <row r="189" spans="1:16" ht="12.75" customHeight="1">
      <c r="A189" s="218">
        <v>179</v>
      </c>
      <c r="B189" s="230" t="s">
        <v>57</v>
      </c>
      <c r="C189" s="222" t="s">
        <v>232</v>
      </c>
      <c r="D189" s="223">
        <v>45442</v>
      </c>
      <c r="E189" s="222">
        <v>2015.5</v>
      </c>
      <c r="F189" s="222">
        <v>2016.3500000000001</v>
      </c>
      <c r="G189" s="224">
        <v>1999.7000000000003</v>
      </c>
      <c r="H189" s="224">
        <v>1983.9</v>
      </c>
      <c r="I189" s="224">
        <v>1967.2500000000002</v>
      </c>
      <c r="J189" s="224">
        <v>2032.1500000000003</v>
      </c>
      <c r="K189" s="224">
        <v>2048.8000000000002</v>
      </c>
      <c r="L189" s="224">
        <v>2064.6000000000004</v>
      </c>
      <c r="M189" s="225">
        <v>2033</v>
      </c>
      <c r="N189" s="225">
        <v>2000.55</v>
      </c>
      <c r="O189" s="225">
        <v>2821200</v>
      </c>
      <c r="P189" s="226">
        <v>-9.5492206150821508E-3</v>
      </c>
    </row>
    <row r="190" spans="1:16" ht="12.75" customHeight="1">
      <c r="A190" s="218">
        <v>180</v>
      </c>
      <c r="B190" s="230" t="s">
        <v>47</v>
      </c>
      <c r="C190" s="222" t="s">
        <v>233</v>
      </c>
      <c r="D190" s="223">
        <v>45442</v>
      </c>
      <c r="E190" s="222">
        <v>10016</v>
      </c>
      <c r="F190" s="222">
        <v>10074.966666666667</v>
      </c>
      <c r="G190" s="224">
        <v>9909.9333333333343</v>
      </c>
      <c r="H190" s="224">
        <v>9803.8666666666668</v>
      </c>
      <c r="I190" s="224">
        <v>9638.8333333333339</v>
      </c>
      <c r="J190" s="224">
        <v>10181.033333333335</v>
      </c>
      <c r="K190" s="224">
        <v>10346.066666666668</v>
      </c>
      <c r="L190" s="224">
        <v>10452.133333333335</v>
      </c>
      <c r="M190" s="225">
        <v>10240</v>
      </c>
      <c r="N190" s="225">
        <v>9968.9</v>
      </c>
      <c r="O190" s="225">
        <v>2170700</v>
      </c>
      <c r="P190" s="226">
        <v>-0.1063768473920382</v>
      </c>
    </row>
    <row r="191" spans="1:16" ht="12.75" customHeight="1">
      <c r="A191" s="218">
        <v>181</v>
      </c>
      <c r="B191" s="230" t="s">
        <v>906</v>
      </c>
      <c r="C191" s="222" t="s">
        <v>234</v>
      </c>
      <c r="D191" s="223">
        <v>45442</v>
      </c>
      <c r="E191" s="222">
        <v>511.1</v>
      </c>
      <c r="F191" s="222">
        <v>512.91666666666663</v>
      </c>
      <c r="G191" s="224">
        <v>508.23333333333323</v>
      </c>
      <c r="H191" s="224">
        <v>505.36666666666662</v>
      </c>
      <c r="I191" s="224">
        <v>500.68333333333322</v>
      </c>
      <c r="J191" s="224">
        <v>515.7833333333333</v>
      </c>
      <c r="K191" s="224">
        <v>520.4666666666667</v>
      </c>
      <c r="L191" s="224">
        <v>523.33333333333326</v>
      </c>
      <c r="M191" s="225">
        <v>517.6</v>
      </c>
      <c r="N191" s="225">
        <v>510.05</v>
      </c>
      <c r="O191" s="225">
        <v>38716600</v>
      </c>
      <c r="P191" s="226">
        <v>-6.0739554131624615E-3</v>
      </c>
    </row>
    <row r="192" spans="1:16" ht="12.75" customHeight="1">
      <c r="A192" s="218">
        <v>182</v>
      </c>
      <c r="B192" s="230" t="s">
        <v>130</v>
      </c>
      <c r="C192" s="222" t="s">
        <v>235</v>
      </c>
      <c r="D192" s="223">
        <v>45442</v>
      </c>
      <c r="E192" s="222">
        <v>400.2</v>
      </c>
      <c r="F192" s="222">
        <v>404.2166666666667</v>
      </c>
      <c r="G192" s="224">
        <v>395.13333333333338</v>
      </c>
      <c r="H192" s="224">
        <v>390.06666666666666</v>
      </c>
      <c r="I192" s="224">
        <v>380.98333333333335</v>
      </c>
      <c r="J192" s="224">
        <v>409.28333333333342</v>
      </c>
      <c r="K192" s="224">
        <v>418.36666666666667</v>
      </c>
      <c r="L192" s="224">
        <v>423.43333333333345</v>
      </c>
      <c r="M192" s="225">
        <v>413.3</v>
      </c>
      <c r="N192" s="225">
        <v>399.15</v>
      </c>
      <c r="O192" s="225">
        <v>102858300</v>
      </c>
      <c r="P192" s="226">
        <v>-1.4174235076271934E-2</v>
      </c>
    </row>
    <row r="193" spans="1:16" ht="12.75" customHeight="1">
      <c r="A193" s="218">
        <v>183</v>
      </c>
      <c r="B193" s="230" t="s">
        <v>40</v>
      </c>
      <c r="C193" s="222" t="s">
        <v>236</v>
      </c>
      <c r="D193" s="223">
        <v>45442</v>
      </c>
      <c r="E193" s="222">
        <v>1471.4</v>
      </c>
      <c r="F193" s="222">
        <v>1470.5166666666667</v>
      </c>
      <c r="G193" s="224">
        <v>1459.9333333333334</v>
      </c>
      <c r="H193" s="224">
        <v>1448.4666666666667</v>
      </c>
      <c r="I193" s="224">
        <v>1437.8833333333334</v>
      </c>
      <c r="J193" s="224">
        <v>1481.9833333333333</v>
      </c>
      <c r="K193" s="224">
        <v>1492.5666666666668</v>
      </c>
      <c r="L193" s="224">
        <v>1504.0333333333333</v>
      </c>
      <c r="M193" s="225">
        <v>1481.1</v>
      </c>
      <c r="N193" s="225">
        <v>1459.05</v>
      </c>
      <c r="O193" s="225">
        <v>5167800</v>
      </c>
      <c r="P193" s="226">
        <v>-3.5863026376677463E-3</v>
      </c>
    </row>
    <row r="194" spans="1:16" ht="12.75" customHeight="1">
      <c r="A194" s="218">
        <v>184</v>
      </c>
      <c r="B194" s="230" t="s">
        <v>85</v>
      </c>
      <c r="C194" s="222" t="s">
        <v>237</v>
      </c>
      <c r="D194" s="223">
        <v>45442</v>
      </c>
      <c r="E194" s="222">
        <v>463.45</v>
      </c>
      <c r="F194" s="222">
        <v>464.88333333333338</v>
      </c>
      <c r="G194" s="224">
        <v>460.96666666666675</v>
      </c>
      <c r="H194" s="224">
        <v>458.48333333333335</v>
      </c>
      <c r="I194" s="224">
        <v>454.56666666666672</v>
      </c>
      <c r="J194" s="224">
        <v>467.36666666666679</v>
      </c>
      <c r="K194" s="224">
        <v>471.28333333333342</v>
      </c>
      <c r="L194" s="224">
        <v>473.76666666666682</v>
      </c>
      <c r="M194" s="225">
        <v>468.8</v>
      </c>
      <c r="N194" s="225">
        <v>462.4</v>
      </c>
      <c r="O194" s="225">
        <v>59605500</v>
      </c>
      <c r="P194" s="226">
        <v>-1.7083280994849893E-3</v>
      </c>
    </row>
    <row r="195" spans="1:16" ht="12.75" customHeight="1">
      <c r="A195" s="218">
        <v>185</v>
      </c>
      <c r="B195" s="230" t="s">
        <v>202</v>
      </c>
      <c r="C195" s="222" t="s">
        <v>238</v>
      </c>
      <c r="D195" s="223">
        <v>45442</v>
      </c>
      <c r="E195" s="222">
        <v>147.69999999999999</v>
      </c>
      <c r="F195" s="222">
        <v>149.43333333333331</v>
      </c>
      <c r="G195" s="224">
        <v>144.86666666666662</v>
      </c>
      <c r="H195" s="224">
        <v>142.0333333333333</v>
      </c>
      <c r="I195" s="224">
        <v>137.46666666666661</v>
      </c>
      <c r="J195" s="224">
        <v>152.26666666666662</v>
      </c>
      <c r="K195" s="224">
        <v>156.83333333333329</v>
      </c>
      <c r="L195" s="224">
        <v>159.66666666666663</v>
      </c>
      <c r="M195" s="225">
        <v>154</v>
      </c>
      <c r="N195" s="225">
        <v>146.6</v>
      </c>
      <c r="O195" s="225">
        <v>137211000</v>
      </c>
      <c r="P195" s="226">
        <v>-1.2883221242029873E-3</v>
      </c>
    </row>
    <row r="196" spans="1:16" ht="12.75" customHeight="1">
      <c r="A196" s="218">
        <v>186</v>
      </c>
      <c r="B196" s="230" t="s">
        <v>42</v>
      </c>
      <c r="C196" s="222" t="s">
        <v>239</v>
      </c>
      <c r="D196" s="223">
        <v>45442</v>
      </c>
      <c r="E196" s="222">
        <v>957.45</v>
      </c>
      <c r="F196" s="222">
        <v>961.26666666666677</v>
      </c>
      <c r="G196" s="224">
        <v>949.78333333333353</v>
      </c>
      <c r="H196" s="224">
        <v>942.11666666666679</v>
      </c>
      <c r="I196" s="224">
        <v>930.63333333333355</v>
      </c>
      <c r="J196" s="224">
        <v>968.93333333333351</v>
      </c>
      <c r="K196" s="224">
        <v>980.41666666666686</v>
      </c>
      <c r="L196" s="224">
        <v>988.08333333333348</v>
      </c>
      <c r="M196" s="225">
        <v>972.75</v>
      </c>
      <c r="N196" s="225">
        <v>953.6</v>
      </c>
      <c r="O196" s="225">
        <v>8652600</v>
      </c>
      <c r="P196" s="226">
        <v>-3.2796780684104625E-2</v>
      </c>
    </row>
    <row r="197" spans="1:16" ht="12.75" customHeight="1">
      <c r="A197" s="218"/>
      <c r="B197" s="230"/>
      <c r="C197" s="222"/>
      <c r="D197" s="223"/>
      <c r="E197" s="222"/>
      <c r="F197" s="222"/>
      <c r="G197" s="224"/>
      <c r="H197" s="224"/>
      <c r="I197" s="224"/>
      <c r="J197" s="224"/>
      <c r="K197" s="224"/>
      <c r="L197" s="224"/>
      <c r="M197" s="225"/>
      <c r="N197" s="225"/>
      <c r="O197" s="225"/>
      <c r="P197" s="226"/>
    </row>
    <row r="198" spans="1:16" ht="12.75" customHeight="1">
      <c r="A198" s="218"/>
      <c r="B198" s="230"/>
      <c r="C198" s="222"/>
      <c r="D198" s="223"/>
      <c r="E198" s="222"/>
      <c r="F198" s="222"/>
      <c r="G198" s="224"/>
      <c r="H198" s="224"/>
      <c r="I198" s="224"/>
      <c r="J198" s="224"/>
      <c r="K198" s="224"/>
      <c r="L198" s="224"/>
      <c r="M198" s="225"/>
      <c r="N198" s="225"/>
      <c r="O198" s="225"/>
      <c r="P198" s="226"/>
    </row>
    <row r="199" spans="1:16" ht="12.75" customHeight="1">
      <c r="A199" s="212"/>
      <c r="B199" s="43"/>
      <c r="C199" s="212"/>
      <c r="D199" s="213"/>
      <c r="E199" s="214"/>
      <c r="F199" s="214"/>
      <c r="G199" s="215"/>
      <c r="H199" s="215"/>
      <c r="I199" s="215"/>
      <c r="J199" s="215"/>
      <c r="K199" s="215"/>
      <c r="L199" s="215"/>
      <c r="M199" s="212"/>
      <c r="N199" s="212"/>
      <c r="O199" s="216"/>
      <c r="P199" s="217"/>
    </row>
    <row r="200" spans="1:16" ht="12.75" customHeight="1">
      <c r="A200" s="21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12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1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1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1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12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F15" sqref="F15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255</v>
      </c>
      <c r="N9" s="1"/>
      <c r="O9" s="1"/>
    </row>
    <row r="10" spans="1:15" ht="12.75" customHeight="1">
      <c r="A10" s="51">
        <v>1</v>
      </c>
      <c r="B10" s="34" t="s">
        <v>256</v>
      </c>
      <c r="C10" s="34">
        <v>22604.85</v>
      </c>
      <c r="D10" s="34">
        <v>22652.2</v>
      </c>
      <c r="E10" s="34">
        <v>22521.050000000003</v>
      </c>
      <c r="F10" s="34">
        <v>22437.250000000004</v>
      </c>
      <c r="G10" s="34">
        <v>22306.100000000006</v>
      </c>
      <c r="H10" s="34">
        <v>22736</v>
      </c>
      <c r="I10" s="34">
        <v>22867.15</v>
      </c>
      <c r="J10" s="34">
        <v>22950.949999999997</v>
      </c>
      <c r="K10" s="34">
        <v>22783.35</v>
      </c>
      <c r="L10" s="34">
        <v>22568.400000000001</v>
      </c>
      <c r="M10" s="52"/>
      <c r="N10" s="1"/>
      <c r="O10" s="1"/>
    </row>
    <row r="11" spans="1:15" ht="12.75" customHeight="1">
      <c r="A11" s="51">
        <v>2</v>
      </c>
      <c r="B11" s="35" t="s">
        <v>257</v>
      </c>
      <c r="C11" s="34">
        <v>49396.75</v>
      </c>
      <c r="D11" s="34">
        <v>49540.466666666667</v>
      </c>
      <c r="E11" s="34">
        <v>49106.183333333334</v>
      </c>
      <c r="F11" s="34">
        <v>48815.616666666669</v>
      </c>
      <c r="G11" s="34">
        <v>48381.333333333336</v>
      </c>
      <c r="H11" s="34">
        <v>49831.033333333333</v>
      </c>
      <c r="I11" s="34">
        <v>50265.316666666673</v>
      </c>
      <c r="J11" s="34">
        <v>50555.883333333331</v>
      </c>
      <c r="K11" s="34">
        <v>49974.75</v>
      </c>
      <c r="L11" s="34">
        <v>49249.9</v>
      </c>
      <c r="M11" s="52"/>
      <c r="N11" s="1"/>
      <c r="O11" s="1"/>
    </row>
    <row r="12" spans="1:15" ht="12.75" customHeight="1">
      <c r="A12" s="51">
        <v>3</v>
      </c>
      <c r="B12" s="31" t="s">
        <v>258</v>
      </c>
      <c r="C12" s="36">
        <v>6253.95</v>
      </c>
      <c r="D12" s="36">
        <v>6255.9833333333327</v>
      </c>
      <c r="E12" s="36">
        <v>6219.0666666666657</v>
      </c>
      <c r="F12" s="36">
        <v>6184.1833333333334</v>
      </c>
      <c r="G12" s="36">
        <v>6147.2666666666664</v>
      </c>
      <c r="H12" s="36">
        <v>6290.866666666665</v>
      </c>
      <c r="I12" s="36">
        <v>6327.783333333331</v>
      </c>
      <c r="J12" s="36">
        <v>6362.6666666666642</v>
      </c>
      <c r="K12" s="36">
        <v>6292.9</v>
      </c>
      <c r="L12" s="36">
        <v>6221.1</v>
      </c>
      <c r="M12" s="52"/>
      <c r="N12" s="1"/>
      <c r="O12" s="1"/>
    </row>
    <row r="13" spans="1:15" ht="12.75" customHeight="1">
      <c r="A13" s="51">
        <v>4</v>
      </c>
      <c r="B13" s="31" t="s">
        <v>259</v>
      </c>
      <c r="C13" s="36">
        <v>8575.25</v>
      </c>
      <c r="D13" s="36">
        <v>8597.4833333333336</v>
      </c>
      <c r="E13" s="36">
        <v>8543.5666666666675</v>
      </c>
      <c r="F13" s="36">
        <v>8511.8833333333332</v>
      </c>
      <c r="G13" s="36">
        <v>8457.9666666666672</v>
      </c>
      <c r="H13" s="36">
        <v>8629.1666666666679</v>
      </c>
      <c r="I13" s="36">
        <v>8683.0833333333321</v>
      </c>
      <c r="J13" s="36">
        <v>8714.7666666666682</v>
      </c>
      <c r="K13" s="36">
        <v>8651.4</v>
      </c>
      <c r="L13" s="36">
        <v>8565.7999999999993</v>
      </c>
      <c r="M13" s="52"/>
      <c r="N13" s="1"/>
      <c r="O13" s="1"/>
    </row>
    <row r="14" spans="1:15" ht="12.75" customHeight="1">
      <c r="A14" s="51">
        <v>5</v>
      </c>
      <c r="B14" s="31" t="s">
        <v>260</v>
      </c>
      <c r="C14" s="36">
        <v>33200.949999999997</v>
      </c>
      <c r="D14" s="36">
        <v>33345.266666666663</v>
      </c>
      <c r="E14" s="36">
        <v>33001.583333333328</v>
      </c>
      <c r="F14" s="36">
        <v>32802.216666666667</v>
      </c>
      <c r="G14" s="36">
        <v>32458.533333333333</v>
      </c>
      <c r="H14" s="36">
        <v>33544.633333333324</v>
      </c>
      <c r="I14" s="36">
        <v>33888.316666666658</v>
      </c>
      <c r="J14" s="36">
        <v>34087.68333333332</v>
      </c>
      <c r="K14" s="36">
        <v>33688.949999999997</v>
      </c>
      <c r="L14" s="36">
        <v>33145.9</v>
      </c>
      <c r="M14" s="52"/>
      <c r="N14" s="1"/>
      <c r="O14" s="1"/>
    </row>
    <row r="15" spans="1:15" ht="12.75" customHeight="1">
      <c r="A15" s="51">
        <v>6</v>
      </c>
      <c r="B15" s="31" t="s">
        <v>261</v>
      </c>
      <c r="C15" s="36">
        <v>9993.35</v>
      </c>
      <c r="D15" s="36">
        <v>10007.183333333332</v>
      </c>
      <c r="E15" s="36">
        <v>9940.4666666666653</v>
      </c>
      <c r="F15" s="36">
        <v>9887.5833333333321</v>
      </c>
      <c r="G15" s="36">
        <v>9820.866666666665</v>
      </c>
      <c r="H15" s="36">
        <v>10060.066666666666</v>
      </c>
      <c r="I15" s="36">
        <v>10126.783333333333</v>
      </c>
      <c r="J15" s="36">
        <v>10179.666666666666</v>
      </c>
      <c r="K15" s="36">
        <v>10073.9</v>
      </c>
      <c r="L15" s="36">
        <v>9954.2999999999993</v>
      </c>
      <c r="M15" s="52"/>
      <c r="N15" s="1"/>
      <c r="O15" s="1"/>
    </row>
    <row r="16" spans="1:15" ht="12.75" customHeight="1">
      <c r="A16" s="51">
        <v>7</v>
      </c>
      <c r="B16" s="31" t="s">
        <v>262</v>
      </c>
      <c r="C16" s="36">
        <v>14161.9</v>
      </c>
      <c r="D16" s="36">
        <v>14194.5</v>
      </c>
      <c r="E16" s="36">
        <v>14111.45</v>
      </c>
      <c r="F16" s="36">
        <v>14061</v>
      </c>
      <c r="G16" s="36">
        <v>13977.95</v>
      </c>
      <c r="H16" s="36">
        <v>14244.95</v>
      </c>
      <c r="I16" s="36">
        <v>14328</v>
      </c>
      <c r="J16" s="36">
        <v>14378.45</v>
      </c>
      <c r="K16" s="36">
        <v>14277.55</v>
      </c>
      <c r="L16" s="36">
        <v>14144.05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6540.75</v>
      </c>
      <c r="D17" s="36">
        <v>6545.75</v>
      </c>
      <c r="E17" s="36">
        <v>6449</v>
      </c>
      <c r="F17" s="36">
        <v>6357.25</v>
      </c>
      <c r="G17" s="36">
        <v>6260.5</v>
      </c>
      <c r="H17" s="36">
        <v>6637.5</v>
      </c>
      <c r="I17" s="36">
        <v>6734.25</v>
      </c>
      <c r="J17" s="36">
        <v>6826</v>
      </c>
      <c r="K17" s="31">
        <v>6642.5</v>
      </c>
      <c r="L17" s="31">
        <v>6454</v>
      </c>
      <c r="M17" s="31">
        <v>3.9391400000000001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2531.8000000000002</v>
      </c>
      <c r="D18" s="36">
        <v>2537.1666666666665</v>
      </c>
      <c r="E18" s="36">
        <v>2519.6333333333332</v>
      </c>
      <c r="F18" s="36">
        <v>2507.4666666666667</v>
      </c>
      <c r="G18" s="36">
        <v>2489.9333333333334</v>
      </c>
      <c r="H18" s="36">
        <v>2549.333333333333</v>
      </c>
      <c r="I18" s="36">
        <v>2566.8666666666668</v>
      </c>
      <c r="J18" s="36">
        <v>2579.0333333333328</v>
      </c>
      <c r="K18" s="31">
        <v>2554.6999999999998</v>
      </c>
      <c r="L18" s="31">
        <v>2525</v>
      </c>
      <c r="M18" s="31">
        <v>4.3108700000000004</v>
      </c>
      <c r="N18" s="1"/>
      <c r="O18" s="1"/>
    </row>
    <row r="19" spans="1:15" ht="12.75" customHeight="1">
      <c r="A19" s="51">
        <v>10</v>
      </c>
      <c r="B19" s="53" t="s">
        <v>312</v>
      </c>
      <c r="C19" s="31">
        <v>1557.25</v>
      </c>
      <c r="D19" s="36">
        <v>1564.5833333333333</v>
      </c>
      <c r="E19" s="36">
        <v>1544.2666666666664</v>
      </c>
      <c r="F19" s="36">
        <v>1531.2833333333331</v>
      </c>
      <c r="G19" s="36">
        <v>1510.9666666666662</v>
      </c>
      <c r="H19" s="36">
        <v>1577.5666666666666</v>
      </c>
      <c r="I19" s="36">
        <v>1597.8833333333337</v>
      </c>
      <c r="J19" s="36">
        <v>1610.8666666666668</v>
      </c>
      <c r="K19" s="31">
        <v>1584.9</v>
      </c>
      <c r="L19" s="31">
        <v>1551.6</v>
      </c>
      <c r="M19" s="31">
        <v>4.6504500000000002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633.6</v>
      </c>
      <c r="D20" s="36">
        <v>634.15</v>
      </c>
      <c r="E20" s="36">
        <v>623</v>
      </c>
      <c r="F20" s="36">
        <v>612.4</v>
      </c>
      <c r="G20" s="36">
        <v>601.25</v>
      </c>
      <c r="H20" s="36">
        <v>644.75</v>
      </c>
      <c r="I20" s="36">
        <v>655.89999999999986</v>
      </c>
      <c r="J20" s="36">
        <v>666.5</v>
      </c>
      <c r="K20" s="31">
        <v>645.29999999999995</v>
      </c>
      <c r="L20" s="31">
        <v>623.54999999999995</v>
      </c>
      <c r="M20" s="31">
        <v>75.908569999999997</v>
      </c>
      <c r="N20" s="1"/>
      <c r="O20" s="1"/>
    </row>
    <row r="21" spans="1:15" ht="12.75" customHeight="1">
      <c r="A21" s="51">
        <v>12</v>
      </c>
      <c r="B21" s="53" t="s">
        <v>864</v>
      </c>
      <c r="C21" s="31">
        <v>1065.2</v>
      </c>
      <c r="D21" s="36">
        <v>1070.95</v>
      </c>
      <c r="E21" s="36">
        <v>1054.6000000000001</v>
      </c>
      <c r="F21" s="36">
        <v>1044</v>
      </c>
      <c r="G21" s="36">
        <v>1027.6500000000001</v>
      </c>
      <c r="H21" s="36">
        <v>1081.5500000000002</v>
      </c>
      <c r="I21" s="36">
        <v>1097.9000000000001</v>
      </c>
      <c r="J21" s="36">
        <v>1108.5000000000002</v>
      </c>
      <c r="K21" s="31">
        <v>1087.3</v>
      </c>
      <c r="L21" s="31">
        <v>1060.3499999999999</v>
      </c>
      <c r="M21" s="31">
        <v>35.033389999999997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3054.7</v>
      </c>
      <c r="D22" s="36">
        <v>3069.3833333333332</v>
      </c>
      <c r="E22" s="36">
        <v>3030.3166666666666</v>
      </c>
      <c r="F22" s="36">
        <v>3005.9333333333334</v>
      </c>
      <c r="G22" s="36">
        <v>2966.8666666666668</v>
      </c>
      <c r="H22" s="36">
        <v>3093.7666666666664</v>
      </c>
      <c r="I22" s="36">
        <v>3132.833333333333</v>
      </c>
      <c r="J22" s="36">
        <v>3157.2166666666662</v>
      </c>
      <c r="K22" s="31">
        <v>3108.45</v>
      </c>
      <c r="L22" s="31">
        <v>3045</v>
      </c>
      <c r="M22" s="31">
        <v>8.0455199999999998</v>
      </c>
      <c r="N22" s="1"/>
      <c r="O22" s="1"/>
    </row>
    <row r="23" spans="1:15" ht="12.75" customHeight="1">
      <c r="A23" s="51">
        <v>14</v>
      </c>
      <c r="B23" s="53" t="s">
        <v>263</v>
      </c>
      <c r="C23" s="31">
        <v>1797.65</v>
      </c>
      <c r="D23" s="36">
        <v>1809.1499999999999</v>
      </c>
      <c r="E23" s="36">
        <v>1779.4999999999998</v>
      </c>
      <c r="F23" s="36">
        <v>1761.35</v>
      </c>
      <c r="G23" s="36">
        <v>1731.6999999999998</v>
      </c>
      <c r="H23" s="36">
        <v>1827.2999999999997</v>
      </c>
      <c r="I23" s="36">
        <v>1856.9499999999998</v>
      </c>
      <c r="J23" s="36">
        <v>1875.0999999999997</v>
      </c>
      <c r="K23" s="31">
        <v>1838.8</v>
      </c>
      <c r="L23" s="31">
        <v>1791</v>
      </c>
      <c r="M23" s="31">
        <v>4.8876900000000001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1324.9</v>
      </c>
      <c r="D24" s="36">
        <v>1325.2666666666667</v>
      </c>
      <c r="E24" s="36">
        <v>1315.8833333333332</v>
      </c>
      <c r="F24" s="36">
        <v>1306.8666666666666</v>
      </c>
      <c r="G24" s="36">
        <v>1297.4833333333331</v>
      </c>
      <c r="H24" s="36">
        <v>1334.2833333333333</v>
      </c>
      <c r="I24" s="36">
        <v>1343.666666666667</v>
      </c>
      <c r="J24" s="36">
        <v>1352.6833333333334</v>
      </c>
      <c r="K24" s="31">
        <v>1334.65</v>
      </c>
      <c r="L24" s="31">
        <v>1316.25</v>
      </c>
      <c r="M24" s="31">
        <v>23.210709999999999</v>
      </c>
      <c r="N24" s="1"/>
      <c r="O24" s="1"/>
    </row>
    <row r="25" spans="1:15" ht="12.75" customHeight="1">
      <c r="A25" s="51">
        <v>16</v>
      </c>
      <c r="B25" s="53" t="s">
        <v>822</v>
      </c>
      <c r="C25" s="31">
        <v>612.45000000000005</v>
      </c>
      <c r="D25" s="36">
        <v>609.83333333333337</v>
      </c>
      <c r="E25" s="36">
        <v>596.86666666666679</v>
      </c>
      <c r="F25" s="36">
        <v>581.28333333333342</v>
      </c>
      <c r="G25" s="36">
        <v>568.31666666666683</v>
      </c>
      <c r="H25" s="36">
        <v>625.41666666666674</v>
      </c>
      <c r="I25" s="36">
        <v>638.38333333333321</v>
      </c>
      <c r="J25" s="36">
        <v>653.9666666666667</v>
      </c>
      <c r="K25" s="31">
        <v>622.79999999999995</v>
      </c>
      <c r="L25" s="31">
        <v>594.25</v>
      </c>
      <c r="M25" s="31">
        <v>58.639290000000003</v>
      </c>
      <c r="N25" s="1"/>
      <c r="O25" s="1"/>
    </row>
    <row r="26" spans="1:15" ht="12.75" customHeight="1">
      <c r="A26" s="51">
        <v>17</v>
      </c>
      <c r="B26" s="53" t="s">
        <v>264</v>
      </c>
      <c r="C26" s="31">
        <v>929.1</v>
      </c>
      <c r="D26" s="36">
        <v>932.68333333333339</v>
      </c>
      <c r="E26" s="36">
        <v>917.71666666666681</v>
      </c>
      <c r="F26" s="36">
        <v>906.33333333333337</v>
      </c>
      <c r="G26" s="36">
        <v>891.36666666666679</v>
      </c>
      <c r="H26" s="36">
        <v>944.06666666666683</v>
      </c>
      <c r="I26" s="36">
        <v>959.03333333333353</v>
      </c>
      <c r="J26" s="36">
        <v>970.41666666666686</v>
      </c>
      <c r="K26" s="31">
        <v>947.65</v>
      </c>
      <c r="L26" s="31">
        <v>921.3</v>
      </c>
      <c r="M26" s="31">
        <v>10.80983</v>
      </c>
      <c r="N26" s="1"/>
      <c r="O26" s="1"/>
    </row>
    <row r="27" spans="1:15" ht="12.75" customHeight="1">
      <c r="A27" s="51">
        <v>18</v>
      </c>
      <c r="B27" s="53" t="s">
        <v>265</v>
      </c>
      <c r="C27" s="31">
        <v>357.6</v>
      </c>
      <c r="D27" s="36">
        <v>354.06666666666666</v>
      </c>
      <c r="E27" s="36">
        <v>348.63333333333333</v>
      </c>
      <c r="F27" s="36">
        <v>339.66666666666669</v>
      </c>
      <c r="G27" s="36">
        <v>334.23333333333335</v>
      </c>
      <c r="H27" s="36">
        <v>363.0333333333333</v>
      </c>
      <c r="I27" s="36">
        <v>368.46666666666658</v>
      </c>
      <c r="J27" s="36">
        <v>377.43333333333328</v>
      </c>
      <c r="K27" s="31">
        <v>359.5</v>
      </c>
      <c r="L27" s="31">
        <v>345.1</v>
      </c>
      <c r="M27" s="31">
        <v>40.200279999999999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231.4</v>
      </c>
      <c r="D28" s="36">
        <v>235.06666666666669</v>
      </c>
      <c r="E28" s="36">
        <v>226.43333333333339</v>
      </c>
      <c r="F28" s="36">
        <v>221.4666666666667</v>
      </c>
      <c r="G28" s="36">
        <v>212.8333333333334</v>
      </c>
      <c r="H28" s="36">
        <v>240.03333333333339</v>
      </c>
      <c r="I28" s="36">
        <v>248.66666666666666</v>
      </c>
      <c r="J28" s="36">
        <v>253.63333333333338</v>
      </c>
      <c r="K28" s="31">
        <v>243.7</v>
      </c>
      <c r="L28" s="31">
        <v>230.1</v>
      </c>
      <c r="M28" s="31">
        <v>150.1251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263</v>
      </c>
      <c r="D29" s="36">
        <v>265.93333333333334</v>
      </c>
      <c r="E29" s="36">
        <v>259.36666666666667</v>
      </c>
      <c r="F29" s="36">
        <v>255.73333333333335</v>
      </c>
      <c r="G29" s="36">
        <v>249.16666666666669</v>
      </c>
      <c r="H29" s="36">
        <v>269.56666666666666</v>
      </c>
      <c r="I29" s="36">
        <v>276.13333333333338</v>
      </c>
      <c r="J29" s="36">
        <v>279.76666666666665</v>
      </c>
      <c r="K29" s="31">
        <v>272.5</v>
      </c>
      <c r="L29" s="31">
        <v>262.3</v>
      </c>
      <c r="M29" s="31">
        <v>58.782809999999998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4833.05</v>
      </c>
      <c r="D30" s="36">
        <v>4866.3833333333332</v>
      </c>
      <c r="E30" s="36">
        <v>4783.7666666666664</v>
      </c>
      <c r="F30" s="36">
        <v>4734.4833333333336</v>
      </c>
      <c r="G30" s="36">
        <v>4651.8666666666668</v>
      </c>
      <c r="H30" s="36">
        <v>4915.6666666666661</v>
      </c>
      <c r="I30" s="36">
        <v>4998.2833333333328</v>
      </c>
      <c r="J30" s="36">
        <v>5047.5666666666657</v>
      </c>
      <c r="K30" s="31">
        <v>4949</v>
      </c>
      <c r="L30" s="31">
        <v>4817.1000000000004</v>
      </c>
      <c r="M30" s="31">
        <v>0.91239000000000003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619.9</v>
      </c>
      <c r="D31" s="36">
        <v>623.38333333333333</v>
      </c>
      <c r="E31" s="36">
        <v>612.76666666666665</v>
      </c>
      <c r="F31" s="36">
        <v>605.63333333333333</v>
      </c>
      <c r="G31" s="36">
        <v>595.01666666666665</v>
      </c>
      <c r="H31" s="36">
        <v>630.51666666666665</v>
      </c>
      <c r="I31" s="36">
        <v>641.13333333333321</v>
      </c>
      <c r="J31" s="36">
        <v>648.26666666666665</v>
      </c>
      <c r="K31" s="31">
        <v>634</v>
      </c>
      <c r="L31" s="31">
        <v>616.25</v>
      </c>
      <c r="M31" s="31">
        <v>55.146880000000003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5947.1</v>
      </c>
      <c r="D32" s="36">
        <v>5957.0333333333328</v>
      </c>
      <c r="E32" s="36">
        <v>5891.0666666666657</v>
      </c>
      <c r="F32" s="36">
        <v>5835.0333333333328</v>
      </c>
      <c r="G32" s="36">
        <v>5769.0666666666657</v>
      </c>
      <c r="H32" s="36">
        <v>6013.0666666666657</v>
      </c>
      <c r="I32" s="36">
        <v>6079.0333333333328</v>
      </c>
      <c r="J32" s="36">
        <v>6135.0666666666657</v>
      </c>
      <c r="K32" s="31">
        <v>6023</v>
      </c>
      <c r="L32" s="31">
        <v>5901</v>
      </c>
      <c r="M32" s="31">
        <v>10.408379999999999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510.1</v>
      </c>
      <c r="D33" s="36">
        <v>507.39999999999992</v>
      </c>
      <c r="E33" s="36">
        <v>497.79999999999984</v>
      </c>
      <c r="F33" s="36">
        <v>485.49999999999994</v>
      </c>
      <c r="G33" s="36">
        <v>475.89999999999986</v>
      </c>
      <c r="H33" s="36">
        <v>519.69999999999982</v>
      </c>
      <c r="I33" s="36">
        <v>529.29999999999984</v>
      </c>
      <c r="J33" s="36">
        <v>541.5999999999998</v>
      </c>
      <c r="K33" s="31">
        <v>517</v>
      </c>
      <c r="L33" s="31">
        <v>495.1</v>
      </c>
      <c r="M33" s="31">
        <v>54.03633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192.65</v>
      </c>
      <c r="D34" s="36">
        <v>190.85</v>
      </c>
      <c r="E34" s="36">
        <v>187.45</v>
      </c>
      <c r="F34" s="36">
        <v>182.25</v>
      </c>
      <c r="G34" s="36">
        <v>178.85</v>
      </c>
      <c r="H34" s="36">
        <v>196.04999999999998</v>
      </c>
      <c r="I34" s="36">
        <v>199.45000000000002</v>
      </c>
      <c r="J34" s="36">
        <v>204.64999999999998</v>
      </c>
      <c r="K34" s="31">
        <v>194.25</v>
      </c>
      <c r="L34" s="31">
        <v>185.65</v>
      </c>
      <c r="M34" s="31">
        <v>550.3519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2875.9</v>
      </c>
      <c r="D35" s="36">
        <v>2880.9666666666667</v>
      </c>
      <c r="E35" s="36">
        <v>2849.9333333333334</v>
      </c>
      <c r="F35" s="36">
        <v>2823.9666666666667</v>
      </c>
      <c r="G35" s="36">
        <v>2792.9333333333334</v>
      </c>
      <c r="H35" s="36">
        <v>2906.9333333333334</v>
      </c>
      <c r="I35" s="36">
        <v>2937.9666666666672</v>
      </c>
      <c r="J35" s="36">
        <v>2963.9333333333334</v>
      </c>
      <c r="K35" s="31">
        <v>2912</v>
      </c>
      <c r="L35" s="31">
        <v>2855</v>
      </c>
      <c r="M35" s="31">
        <v>12.90649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2118.1</v>
      </c>
      <c r="D36" s="36">
        <v>2096.8333333333335</v>
      </c>
      <c r="E36" s="36">
        <v>2044.2666666666669</v>
      </c>
      <c r="F36" s="36">
        <v>1970.4333333333334</v>
      </c>
      <c r="G36" s="36">
        <v>1917.8666666666668</v>
      </c>
      <c r="H36" s="36">
        <v>2170.666666666667</v>
      </c>
      <c r="I36" s="36">
        <v>2223.2333333333336</v>
      </c>
      <c r="J36" s="36">
        <v>2297.0666666666671</v>
      </c>
      <c r="K36" s="31">
        <v>2149.4</v>
      </c>
      <c r="L36" s="31">
        <v>2023</v>
      </c>
      <c r="M36" s="31">
        <v>11.007490000000001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1153.5</v>
      </c>
      <c r="D37" s="36">
        <v>1158.7666666666667</v>
      </c>
      <c r="E37" s="36">
        <v>1141.7333333333333</v>
      </c>
      <c r="F37" s="36">
        <v>1129.9666666666667</v>
      </c>
      <c r="G37" s="36">
        <v>1112.9333333333334</v>
      </c>
      <c r="H37" s="36">
        <v>1170.5333333333333</v>
      </c>
      <c r="I37" s="36">
        <v>1187.5666666666666</v>
      </c>
      <c r="J37" s="36">
        <v>1199.3333333333333</v>
      </c>
      <c r="K37" s="31">
        <v>1175.8</v>
      </c>
      <c r="L37" s="31">
        <v>1147</v>
      </c>
      <c r="M37" s="31">
        <v>24.42943</v>
      </c>
      <c r="N37" s="1"/>
      <c r="O37" s="1"/>
    </row>
    <row r="38" spans="1:15" ht="12.75" customHeight="1">
      <c r="A38" s="51">
        <v>29</v>
      </c>
      <c r="B38" s="53" t="s">
        <v>266</v>
      </c>
      <c r="C38" s="31">
        <v>4603.8</v>
      </c>
      <c r="D38" s="36">
        <v>4569.6499999999996</v>
      </c>
      <c r="E38" s="36">
        <v>4489.2999999999993</v>
      </c>
      <c r="F38" s="36">
        <v>4374.7999999999993</v>
      </c>
      <c r="G38" s="36">
        <v>4294.4499999999989</v>
      </c>
      <c r="H38" s="36">
        <v>4684.1499999999996</v>
      </c>
      <c r="I38" s="36">
        <v>4764.5</v>
      </c>
      <c r="J38" s="36">
        <v>4879</v>
      </c>
      <c r="K38" s="31">
        <v>4650</v>
      </c>
      <c r="L38" s="31">
        <v>4455.1499999999996</v>
      </c>
      <c r="M38" s="31">
        <v>6.3769600000000004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1165.9000000000001</v>
      </c>
      <c r="D39" s="36">
        <v>1167.9833333333333</v>
      </c>
      <c r="E39" s="36">
        <v>1153.0666666666666</v>
      </c>
      <c r="F39" s="36">
        <v>1140.2333333333333</v>
      </c>
      <c r="G39" s="36">
        <v>1125.3166666666666</v>
      </c>
      <c r="H39" s="36">
        <v>1180.8166666666666</v>
      </c>
      <c r="I39" s="36">
        <v>1195.7333333333331</v>
      </c>
      <c r="J39" s="36">
        <v>1208.5666666666666</v>
      </c>
      <c r="K39" s="31">
        <v>1182.9000000000001</v>
      </c>
      <c r="L39" s="31">
        <v>1155.1500000000001</v>
      </c>
      <c r="M39" s="31">
        <v>189.65163999999999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8903.65</v>
      </c>
      <c r="D40" s="36">
        <v>8888.2166666666672</v>
      </c>
      <c r="E40" s="36">
        <v>8810.4333333333343</v>
      </c>
      <c r="F40" s="36">
        <v>8717.2166666666672</v>
      </c>
      <c r="G40" s="36">
        <v>8639.4333333333343</v>
      </c>
      <c r="H40" s="36">
        <v>8981.4333333333343</v>
      </c>
      <c r="I40" s="36">
        <v>9059.2166666666672</v>
      </c>
      <c r="J40" s="36">
        <v>9152.4333333333343</v>
      </c>
      <c r="K40" s="31">
        <v>8966</v>
      </c>
      <c r="L40" s="31">
        <v>8795</v>
      </c>
      <c r="M40" s="31">
        <v>3.6040299999999998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6923.55</v>
      </c>
      <c r="D41" s="36">
        <v>6906.833333333333</v>
      </c>
      <c r="E41" s="36">
        <v>6838.6666666666661</v>
      </c>
      <c r="F41" s="36">
        <v>6753.7833333333328</v>
      </c>
      <c r="G41" s="36">
        <v>6685.6166666666659</v>
      </c>
      <c r="H41" s="36">
        <v>6991.7166666666662</v>
      </c>
      <c r="I41" s="36">
        <v>7059.8833333333323</v>
      </c>
      <c r="J41" s="36">
        <v>7144.7666666666664</v>
      </c>
      <c r="K41" s="31">
        <v>6975</v>
      </c>
      <c r="L41" s="31">
        <v>6821.95</v>
      </c>
      <c r="M41" s="31">
        <v>17.986750000000001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1615</v>
      </c>
      <c r="D42" s="36">
        <v>1613.4166666666667</v>
      </c>
      <c r="E42" s="36">
        <v>1592.8833333333334</v>
      </c>
      <c r="F42" s="36">
        <v>1570.7666666666667</v>
      </c>
      <c r="G42" s="36">
        <v>1550.2333333333333</v>
      </c>
      <c r="H42" s="36">
        <v>1635.5333333333335</v>
      </c>
      <c r="I42" s="36">
        <v>1656.0666666666668</v>
      </c>
      <c r="J42" s="36">
        <v>1678.1833333333336</v>
      </c>
      <c r="K42" s="31">
        <v>1633.95</v>
      </c>
      <c r="L42" s="31">
        <v>1591.3</v>
      </c>
      <c r="M42" s="31">
        <v>17.483599999999999</v>
      </c>
      <c r="N42" s="1"/>
      <c r="O42" s="1"/>
    </row>
    <row r="43" spans="1:15" ht="12.75" customHeight="1">
      <c r="A43" s="51">
        <v>34</v>
      </c>
      <c r="B43" s="53" t="s">
        <v>267</v>
      </c>
      <c r="C43" s="31">
        <v>8116.15</v>
      </c>
      <c r="D43" s="36">
        <v>8153.7166666666672</v>
      </c>
      <c r="E43" s="36">
        <v>8012.4333333333343</v>
      </c>
      <c r="F43" s="36">
        <v>7908.7166666666672</v>
      </c>
      <c r="G43" s="36">
        <v>7767.4333333333343</v>
      </c>
      <c r="H43" s="36">
        <v>8257.4333333333343</v>
      </c>
      <c r="I43" s="36">
        <v>8398.7166666666672</v>
      </c>
      <c r="J43" s="36">
        <v>8502.4333333333343</v>
      </c>
      <c r="K43" s="31">
        <v>8295</v>
      </c>
      <c r="L43" s="31">
        <v>8050</v>
      </c>
      <c r="M43" s="31">
        <v>0.72113000000000005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2429.9</v>
      </c>
      <c r="D44" s="36">
        <v>2435.2999999999997</v>
      </c>
      <c r="E44" s="36">
        <v>2392.5999999999995</v>
      </c>
      <c r="F44" s="36">
        <v>2355.2999999999997</v>
      </c>
      <c r="G44" s="36">
        <v>2312.5999999999995</v>
      </c>
      <c r="H44" s="36">
        <v>2472.5999999999995</v>
      </c>
      <c r="I44" s="36">
        <v>2515.2999999999993</v>
      </c>
      <c r="J44" s="36">
        <v>2552.5999999999995</v>
      </c>
      <c r="K44" s="31">
        <v>2478</v>
      </c>
      <c r="L44" s="31">
        <v>2398</v>
      </c>
      <c r="M44" s="31">
        <v>3.78091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188.3</v>
      </c>
      <c r="D45" s="36">
        <v>187.36666666666665</v>
      </c>
      <c r="E45" s="36">
        <v>184.6333333333333</v>
      </c>
      <c r="F45" s="36">
        <v>180.96666666666664</v>
      </c>
      <c r="G45" s="36">
        <v>178.23333333333329</v>
      </c>
      <c r="H45" s="36">
        <v>191.0333333333333</v>
      </c>
      <c r="I45" s="36">
        <v>193.76666666666665</v>
      </c>
      <c r="J45" s="36">
        <v>197.43333333333331</v>
      </c>
      <c r="K45" s="31">
        <v>190.1</v>
      </c>
      <c r="L45" s="31">
        <v>183.7</v>
      </c>
      <c r="M45" s="31">
        <v>233.33823000000001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281.5</v>
      </c>
      <c r="D46" s="36">
        <v>279.63333333333333</v>
      </c>
      <c r="E46" s="36">
        <v>274.46666666666664</v>
      </c>
      <c r="F46" s="36">
        <v>267.43333333333334</v>
      </c>
      <c r="G46" s="36">
        <v>262.26666666666665</v>
      </c>
      <c r="H46" s="36">
        <v>286.66666666666663</v>
      </c>
      <c r="I46" s="36">
        <v>291.83333333333337</v>
      </c>
      <c r="J46" s="36">
        <v>298.86666666666662</v>
      </c>
      <c r="K46" s="31">
        <v>284.8</v>
      </c>
      <c r="L46" s="31">
        <v>272.60000000000002</v>
      </c>
      <c r="M46" s="31">
        <v>394.53521000000001</v>
      </c>
      <c r="N46" s="1"/>
      <c r="O46" s="1"/>
    </row>
    <row r="47" spans="1:15" ht="12.75" customHeight="1">
      <c r="A47" s="51">
        <v>38</v>
      </c>
      <c r="B47" s="53" t="s">
        <v>268</v>
      </c>
      <c r="C47" s="31">
        <v>155.1</v>
      </c>
      <c r="D47" s="36">
        <v>155.71666666666667</v>
      </c>
      <c r="E47" s="36">
        <v>153.48333333333335</v>
      </c>
      <c r="F47" s="36">
        <v>151.86666666666667</v>
      </c>
      <c r="G47" s="36">
        <v>149.63333333333335</v>
      </c>
      <c r="H47" s="36">
        <v>157.33333333333334</v>
      </c>
      <c r="I47" s="36">
        <v>159.56666666666663</v>
      </c>
      <c r="J47" s="36">
        <v>161.18333333333334</v>
      </c>
      <c r="K47" s="31">
        <v>157.94999999999999</v>
      </c>
      <c r="L47" s="31">
        <v>154.1</v>
      </c>
      <c r="M47" s="31">
        <v>159.78504000000001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1369.15</v>
      </c>
      <c r="D48" s="36">
        <v>1366.8833333333332</v>
      </c>
      <c r="E48" s="36">
        <v>1360.2666666666664</v>
      </c>
      <c r="F48" s="36">
        <v>1351.3833333333332</v>
      </c>
      <c r="G48" s="36">
        <v>1344.7666666666664</v>
      </c>
      <c r="H48" s="36">
        <v>1375.7666666666664</v>
      </c>
      <c r="I48" s="36">
        <v>1382.3833333333332</v>
      </c>
      <c r="J48" s="36">
        <v>1391.2666666666664</v>
      </c>
      <c r="K48" s="31">
        <v>1373.5</v>
      </c>
      <c r="L48" s="31">
        <v>1358</v>
      </c>
      <c r="M48" s="31">
        <v>3.9635099999999999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508.55</v>
      </c>
      <c r="D49" s="36">
        <v>511.41666666666669</v>
      </c>
      <c r="E49" s="36">
        <v>502.88333333333333</v>
      </c>
      <c r="F49" s="36">
        <v>497.21666666666664</v>
      </c>
      <c r="G49" s="36">
        <v>488.68333333333328</v>
      </c>
      <c r="H49" s="36">
        <v>517.08333333333337</v>
      </c>
      <c r="I49" s="36">
        <v>525.61666666666679</v>
      </c>
      <c r="J49" s="36">
        <v>531.28333333333342</v>
      </c>
      <c r="K49" s="31">
        <v>519.95000000000005</v>
      </c>
      <c r="L49" s="31">
        <v>505.75</v>
      </c>
      <c r="M49" s="31">
        <v>17.440429999999999</v>
      </c>
      <c r="N49" s="1"/>
      <c r="O49" s="1"/>
    </row>
    <row r="50" spans="1:15" ht="12.75" customHeight="1">
      <c r="A50" s="51">
        <v>41</v>
      </c>
      <c r="B50" s="53" t="s">
        <v>333</v>
      </c>
      <c r="C50" s="31">
        <v>1977.55</v>
      </c>
      <c r="D50" s="36">
        <v>1981.1833333333334</v>
      </c>
      <c r="E50" s="36">
        <v>1940.3666666666668</v>
      </c>
      <c r="F50" s="36">
        <v>1903.1833333333334</v>
      </c>
      <c r="G50" s="36">
        <v>1862.3666666666668</v>
      </c>
      <c r="H50" s="36">
        <v>2018.3666666666668</v>
      </c>
      <c r="I50" s="36">
        <v>2059.1833333333334</v>
      </c>
      <c r="J50" s="36">
        <v>2096.3666666666668</v>
      </c>
      <c r="K50" s="31">
        <v>2022</v>
      </c>
      <c r="L50" s="31">
        <v>1944</v>
      </c>
      <c r="M50" s="31">
        <v>8.9776900000000008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233.75</v>
      </c>
      <c r="D51" s="36">
        <v>234.75</v>
      </c>
      <c r="E51" s="36">
        <v>232.2</v>
      </c>
      <c r="F51" s="36">
        <v>230.64999999999998</v>
      </c>
      <c r="G51" s="36">
        <v>228.09999999999997</v>
      </c>
      <c r="H51" s="36">
        <v>236.3</v>
      </c>
      <c r="I51" s="36">
        <v>238.85000000000002</v>
      </c>
      <c r="J51" s="36">
        <v>240.40000000000003</v>
      </c>
      <c r="K51" s="31">
        <v>237.3</v>
      </c>
      <c r="L51" s="31">
        <v>233.2</v>
      </c>
      <c r="M51" s="31">
        <v>145.14418000000001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1271.2</v>
      </c>
      <c r="D52" s="36">
        <v>1279.5999999999999</v>
      </c>
      <c r="E52" s="36">
        <v>1258.1999999999998</v>
      </c>
      <c r="F52" s="36">
        <v>1245.1999999999998</v>
      </c>
      <c r="G52" s="36">
        <v>1223.7999999999997</v>
      </c>
      <c r="H52" s="36">
        <v>1292.5999999999999</v>
      </c>
      <c r="I52" s="36">
        <v>1314</v>
      </c>
      <c r="J52" s="36">
        <v>1327</v>
      </c>
      <c r="K52" s="31">
        <v>1301</v>
      </c>
      <c r="L52" s="31">
        <v>1266.5999999999999</v>
      </c>
      <c r="M52" s="31">
        <v>6.2175200000000004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281.7</v>
      </c>
      <c r="D53" s="36">
        <v>281.3</v>
      </c>
      <c r="E53" s="36">
        <v>277.8</v>
      </c>
      <c r="F53" s="36">
        <v>273.89999999999998</v>
      </c>
      <c r="G53" s="36">
        <v>270.39999999999998</v>
      </c>
      <c r="H53" s="36">
        <v>285.20000000000005</v>
      </c>
      <c r="I53" s="36">
        <v>288.70000000000005</v>
      </c>
      <c r="J53" s="36">
        <v>292.60000000000008</v>
      </c>
      <c r="K53" s="31">
        <v>284.8</v>
      </c>
      <c r="L53" s="31">
        <v>277.39999999999998</v>
      </c>
      <c r="M53" s="31">
        <v>250.44316000000001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607.35</v>
      </c>
      <c r="D54" s="36">
        <v>611.76666666666677</v>
      </c>
      <c r="E54" s="36">
        <v>598.98333333333358</v>
      </c>
      <c r="F54" s="36">
        <v>590.61666666666679</v>
      </c>
      <c r="G54" s="36">
        <v>577.8333333333336</v>
      </c>
      <c r="H54" s="36">
        <v>620.13333333333355</v>
      </c>
      <c r="I54" s="36">
        <v>632.91666666666663</v>
      </c>
      <c r="J54" s="36">
        <v>641.28333333333353</v>
      </c>
      <c r="K54" s="31">
        <v>624.54999999999995</v>
      </c>
      <c r="L54" s="31">
        <v>603.4</v>
      </c>
      <c r="M54" s="31">
        <v>62.603479999999998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1322.3</v>
      </c>
      <c r="D55" s="36">
        <v>1325.6833333333334</v>
      </c>
      <c r="E55" s="36">
        <v>1316.5666666666668</v>
      </c>
      <c r="F55" s="36">
        <v>1310.8333333333335</v>
      </c>
      <c r="G55" s="36">
        <v>1301.7166666666669</v>
      </c>
      <c r="H55" s="36">
        <v>1331.4166666666667</v>
      </c>
      <c r="I55" s="36">
        <v>1340.5333333333335</v>
      </c>
      <c r="J55" s="36">
        <v>1346.2666666666667</v>
      </c>
      <c r="K55" s="31">
        <v>1334.8</v>
      </c>
      <c r="L55" s="31">
        <v>1319.95</v>
      </c>
      <c r="M55" s="31">
        <v>52.725650000000002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298.55</v>
      </c>
      <c r="D56" s="36">
        <v>300.96666666666664</v>
      </c>
      <c r="E56" s="36">
        <v>294.93333333333328</v>
      </c>
      <c r="F56" s="36">
        <v>291.31666666666666</v>
      </c>
      <c r="G56" s="36">
        <v>285.2833333333333</v>
      </c>
      <c r="H56" s="36">
        <v>304.58333333333326</v>
      </c>
      <c r="I56" s="36">
        <v>310.61666666666667</v>
      </c>
      <c r="J56" s="36">
        <v>314.23333333333323</v>
      </c>
      <c r="K56" s="31">
        <v>307</v>
      </c>
      <c r="L56" s="31">
        <v>297.35000000000002</v>
      </c>
      <c r="M56" s="31">
        <v>58.543050000000001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29356.05</v>
      </c>
      <c r="D57" s="36">
        <v>29419.016666666666</v>
      </c>
      <c r="E57" s="36">
        <v>29188.033333333333</v>
      </c>
      <c r="F57" s="36">
        <v>29020.016666666666</v>
      </c>
      <c r="G57" s="36">
        <v>28789.033333333333</v>
      </c>
      <c r="H57" s="36">
        <v>29587.033333333333</v>
      </c>
      <c r="I57" s="36">
        <v>29818.016666666663</v>
      </c>
      <c r="J57" s="36">
        <v>29986.033333333333</v>
      </c>
      <c r="K57" s="31">
        <v>29650</v>
      </c>
      <c r="L57" s="31">
        <v>29251</v>
      </c>
      <c r="M57" s="31">
        <v>0.23608000000000001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4775.95</v>
      </c>
      <c r="D58" s="36">
        <v>4788.6833333333334</v>
      </c>
      <c r="E58" s="36">
        <v>4752.3666666666668</v>
      </c>
      <c r="F58" s="36">
        <v>4728.7833333333338</v>
      </c>
      <c r="G58" s="36">
        <v>4692.4666666666672</v>
      </c>
      <c r="H58" s="36">
        <v>4812.2666666666664</v>
      </c>
      <c r="I58" s="36">
        <v>4848.5833333333339</v>
      </c>
      <c r="J58" s="36">
        <v>4872.1666666666661</v>
      </c>
      <c r="K58" s="31">
        <v>4825</v>
      </c>
      <c r="L58" s="31">
        <v>4765.1000000000004</v>
      </c>
      <c r="M58" s="31">
        <v>4.8913200000000003</v>
      </c>
      <c r="N58" s="1"/>
      <c r="O58" s="1"/>
    </row>
    <row r="59" spans="1:15" ht="12.75" customHeight="1">
      <c r="A59" s="51">
        <v>50</v>
      </c>
      <c r="B59" s="53" t="s">
        <v>344</v>
      </c>
      <c r="C59" s="31">
        <v>553.95000000000005</v>
      </c>
      <c r="D59" s="36">
        <v>556.7166666666667</v>
      </c>
      <c r="E59" s="36">
        <v>549.43333333333339</v>
      </c>
      <c r="F59" s="36">
        <v>544.91666666666674</v>
      </c>
      <c r="G59" s="36">
        <v>537.63333333333344</v>
      </c>
      <c r="H59" s="36">
        <v>561.23333333333335</v>
      </c>
      <c r="I59" s="36">
        <v>568.51666666666665</v>
      </c>
      <c r="J59" s="36">
        <v>573.0333333333333</v>
      </c>
      <c r="K59" s="31">
        <v>564</v>
      </c>
      <c r="L59" s="31">
        <v>552.20000000000005</v>
      </c>
      <c r="M59" s="31">
        <v>16.54871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621.95000000000005</v>
      </c>
      <c r="D60" s="36">
        <v>623.56666666666672</v>
      </c>
      <c r="E60" s="36">
        <v>617.43333333333339</v>
      </c>
      <c r="F60" s="36">
        <v>612.91666666666663</v>
      </c>
      <c r="G60" s="36">
        <v>606.7833333333333</v>
      </c>
      <c r="H60" s="36">
        <v>628.08333333333348</v>
      </c>
      <c r="I60" s="36">
        <v>634.21666666666692</v>
      </c>
      <c r="J60" s="36">
        <v>638.73333333333358</v>
      </c>
      <c r="K60" s="31">
        <v>629.70000000000005</v>
      </c>
      <c r="L60" s="31">
        <v>619.04999999999995</v>
      </c>
      <c r="M60" s="31">
        <v>81.333550000000002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1193.3</v>
      </c>
      <c r="D61" s="36">
        <v>1193.0333333333333</v>
      </c>
      <c r="E61" s="36">
        <v>1173.2666666666667</v>
      </c>
      <c r="F61" s="36">
        <v>1153.2333333333333</v>
      </c>
      <c r="G61" s="36">
        <v>1133.4666666666667</v>
      </c>
      <c r="H61" s="36">
        <v>1213.0666666666666</v>
      </c>
      <c r="I61" s="36">
        <v>1232.833333333333</v>
      </c>
      <c r="J61" s="36">
        <v>1252.8666666666666</v>
      </c>
      <c r="K61" s="31">
        <v>1212.8</v>
      </c>
      <c r="L61" s="31">
        <v>1173</v>
      </c>
      <c r="M61" s="31">
        <v>18.167280000000002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1400</v>
      </c>
      <c r="D62" s="36">
        <v>1404.6666666666667</v>
      </c>
      <c r="E62" s="36">
        <v>1390.3833333333334</v>
      </c>
      <c r="F62" s="36">
        <v>1380.7666666666667</v>
      </c>
      <c r="G62" s="36">
        <v>1366.4833333333333</v>
      </c>
      <c r="H62" s="36">
        <v>1414.2833333333335</v>
      </c>
      <c r="I62" s="36">
        <v>1428.5666666666668</v>
      </c>
      <c r="J62" s="36">
        <v>1438.1833333333336</v>
      </c>
      <c r="K62" s="31">
        <v>1418.95</v>
      </c>
      <c r="L62" s="31">
        <v>1395.05</v>
      </c>
      <c r="M62" s="31">
        <v>13.276059999999999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454.3</v>
      </c>
      <c r="D63" s="36">
        <v>454.91666666666669</v>
      </c>
      <c r="E63" s="36">
        <v>451.43333333333339</v>
      </c>
      <c r="F63" s="36">
        <v>448.56666666666672</v>
      </c>
      <c r="G63" s="36">
        <v>445.08333333333343</v>
      </c>
      <c r="H63" s="36">
        <v>457.78333333333336</v>
      </c>
      <c r="I63" s="36">
        <v>461.26666666666659</v>
      </c>
      <c r="J63" s="36">
        <v>464.13333333333333</v>
      </c>
      <c r="K63" s="31">
        <v>458.4</v>
      </c>
      <c r="L63" s="31">
        <v>452.05</v>
      </c>
      <c r="M63" s="31">
        <v>60.217930000000003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5103.25</v>
      </c>
      <c r="D64" s="36">
        <v>5143.8</v>
      </c>
      <c r="E64" s="36">
        <v>5054.5</v>
      </c>
      <c r="F64" s="36">
        <v>5005.75</v>
      </c>
      <c r="G64" s="36">
        <v>4916.45</v>
      </c>
      <c r="H64" s="36">
        <v>5192.55</v>
      </c>
      <c r="I64" s="36">
        <v>5281.8500000000013</v>
      </c>
      <c r="J64" s="36">
        <v>5330.6</v>
      </c>
      <c r="K64" s="31">
        <v>5233.1000000000004</v>
      </c>
      <c r="L64" s="31">
        <v>5095.05</v>
      </c>
      <c r="M64" s="31">
        <v>2.30457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2824.85</v>
      </c>
      <c r="D65" s="36">
        <v>2814.0499999999997</v>
      </c>
      <c r="E65" s="36">
        <v>2765.7999999999993</v>
      </c>
      <c r="F65" s="36">
        <v>2706.7499999999995</v>
      </c>
      <c r="G65" s="36">
        <v>2658.4999999999991</v>
      </c>
      <c r="H65" s="36">
        <v>2873.0999999999995</v>
      </c>
      <c r="I65" s="36">
        <v>2921.3500000000004</v>
      </c>
      <c r="J65" s="36">
        <v>2980.3999999999996</v>
      </c>
      <c r="K65" s="31">
        <v>2862.3</v>
      </c>
      <c r="L65" s="31">
        <v>2755</v>
      </c>
      <c r="M65" s="31">
        <v>6.2842099999999999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1028</v>
      </c>
      <c r="D66" s="36">
        <v>1037.4166666666667</v>
      </c>
      <c r="E66" s="36">
        <v>1014.9333333333334</v>
      </c>
      <c r="F66" s="36">
        <v>1001.8666666666666</v>
      </c>
      <c r="G66" s="36">
        <v>979.38333333333321</v>
      </c>
      <c r="H66" s="36">
        <v>1050.4833333333336</v>
      </c>
      <c r="I66" s="36">
        <v>1072.9666666666667</v>
      </c>
      <c r="J66" s="36">
        <v>1086.0333333333338</v>
      </c>
      <c r="K66" s="31">
        <v>1059.9000000000001</v>
      </c>
      <c r="L66" s="31">
        <v>1024.3499999999999</v>
      </c>
      <c r="M66" s="31">
        <v>28.148289999999999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1207.8499999999999</v>
      </c>
      <c r="D67" s="36">
        <v>1201.7666666666667</v>
      </c>
      <c r="E67" s="36">
        <v>1192.2833333333333</v>
      </c>
      <c r="F67" s="36">
        <v>1176.7166666666667</v>
      </c>
      <c r="G67" s="36">
        <v>1167.2333333333333</v>
      </c>
      <c r="H67" s="36">
        <v>1217.3333333333333</v>
      </c>
      <c r="I67" s="36">
        <v>1226.8166666666664</v>
      </c>
      <c r="J67" s="36">
        <v>1242.3833333333332</v>
      </c>
      <c r="K67" s="31">
        <v>1211.25</v>
      </c>
      <c r="L67" s="31">
        <v>1186.2</v>
      </c>
      <c r="M67" s="31">
        <v>4.0993899999999996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318.39999999999998</v>
      </c>
      <c r="D68" s="36">
        <v>317.41666666666669</v>
      </c>
      <c r="E68" s="36">
        <v>315.48333333333335</v>
      </c>
      <c r="F68" s="36">
        <v>312.56666666666666</v>
      </c>
      <c r="G68" s="36">
        <v>310.63333333333333</v>
      </c>
      <c r="H68" s="36">
        <v>320.33333333333337</v>
      </c>
      <c r="I68" s="36">
        <v>322.26666666666665</v>
      </c>
      <c r="J68" s="36">
        <v>325.18333333333339</v>
      </c>
      <c r="K68" s="31">
        <v>319.35000000000002</v>
      </c>
      <c r="L68" s="31">
        <v>314.5</v>
      </c>
      <c r="M68" s="31">
        <v>31.991620000000001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3275.45</v>
      </c>
      <c r="D69" s="36">
        <v>3288.9666666666667</v>
      </c>
      <c r="E69" s="36">
        <v>3251.4833333333336</v>
      </c>
      <c r="F69" s="36">
        <v>3227.5166666666669</v>
      </c>
      <c r="G69" s="36">
        <v>3190.0333333333338</v>
      </c>
      <c r="H69" s="36">
        <v>3312.9333333333334</v>
      </c>
      <c r="I69" s="36">
        <v>3350.4166666666661</v>
      </c>
      <c r="J69" s="36">
        <v>3374.3833333333332</v>
      </c>
      <c r="K69" s="31">
        <v>3326.45</v>
      </c>
      <c r="L69" s="31">
        <v>3265</v>
      </c>
      <c r="M69" s="31">
        <v>5.2604300000000004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891.85</v>
      </c>
      <c r="D70" s="36">
        <v>893.75</v>
      </c>
      <c r="E70" s="36">
        <v>880</v>
      </c>
      <c r="F70" s="36">
        <v>868.15</v>
      </c>
      <c r="G70" s="36">
        <v>854.4</v>
      </c>
      <c r="H70" s="36">
        <v>905.6</v>
      </c>
      <c r="I70" s="36">
        <v>919.35</v>
      </c>
      <c r="J70" s="36">
        <v>931.2</v>
      </c>
      <c r="K70" s="31">
        <v>907.5</v>
      </c>
      <c r="L70" s="31">
        <v>881.9</v>
      </c>
      <c r="M70" s="31">
        <v>45.080150000000003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507.75</v>
      </c>
      <c r="D71" s="36">
        <v>508.43333333333334</v>
      </c>
      <c r="E71" s="36">
        <v>504.4666666666667</v>
      </c>
      <c r="F71" s="36">
        <v>501.18333333333334</v>
      </c>
      <c r="G71" s="36">
        <v>497.2166666666667</v>
      </c>
      <c r="H71" s="36">
        <v>511.7166666666667</v>
      </c>
      <c r="I71" s="36">
        <v>515.68333333333328</v>
      </c>
      <c r="J71" s="36">
        <v>518.9666666666667</v>
      </c>
      <c r="K71" s="31">
        <v>512.4</v>
      </c>
      <c r="L71" s="31">
        <v>505.15</v>
      </c>
      <c r="M71" s="31">
        <v>20.922899999999998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1838.15</v>
      </c>
      <c r="D72" s="36">
        <v>1837.75</v>
      </c>
      <c r="E72" s="36">
        <v>1825.45</v>
      </c>
      <c r="F72" s="36">
        <v>1812.75</v>
      </c>
      <c r="G72" s="36">
        <v>1800.45</v>
      </c>
      <c r="H72" s="36">
        <v>1850.45</v>
      </c>
      <c r="I72" s="36">
        <v>1862.7500000000002</v>
      </c>
      <c r="J72" s="36">
        <v>1875.45</v>
      </c>
      <c r="K72" s="31">
        <v>1850.05</v>
      </c>
      <c r="L72" s="31">
        <v>1825.05</v>
      </c>
      <c r="M72" s="31">
        <v>3.3382000000000001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2430.5500000000002</v>
      </c>
      <c r="D73" s="36">
        <v>2441.8166666666671</v>
      </c>
      <c r="E73" s="36">
        <v>2408.8333333333339</v>
      </c>
      <c r="F73" s="36">
        <v>2387.1166666666668</v>
      </c>
      <c r="G73" s="36">
        <v>2354.1333333333337</v>
      </c>
      <c r="H73" s="36">
        <v>2463.5333333333342</v>
      </c>
      <c r="I73" s="36">
        <v>2496.5166666666669</v>
      </c>
      <c r="J73" s="36">
        <v>2518.2333333333345</v>
      </c>
      <c r="K73" s="31">
        <v>2474.8000000000002</v>
      </c>
      <c r="L73" s="31">
        <v>2420.1</v>
      </c>
      <c r="M73" s="31">
        <v>2.58833</v>
      </c>
      <c r="N73" s="1"/>
      <c r="O73" s="1"/>
    </row>
    <row r="74" spans="1:15" ht="12.75" customHeight="1">
      <c r="A74" s="51">
        <v>65</v>
      </c>
      <c r="B74" s="53" t="s">
        <v>270</v>
      </c>
      <c r="C74" s="31">
        <v>449</v>
      </c>
      <c r="D74" s="36">
        <v>449.75</v>
      </c>
      <c r="E74" s="36">
        <v>446.55</v>
      </c>
      <c r="F74" s="36">
        <v>444.1</v>
      </c>
      <c r="G74" s="36">
        <v>440.90000000000003</v>
      </c>
      <c r="H74" s="36">
        <v>452.2</v>
      </c>
      <c r="I74" s="36">
        <v>455.40000000000003</v>
      </c>
      <c r="J74" s="36">
        <v>457.84999999999997</v>
      </c>
      <c r="K74" s="31">
        <v>452.95</v>
      </c>
      <c r="L74" s="31">
        <v>447.3</v>
      </c>
      <c r="M74" s="31">
        <v>11.177149999999999</v>
      </c>
      <c r="N74" s="1"/>
      <c r="O74" s="1"/>
    </row>
    <row r="75" spans="1:15" ht="12.75" customHeight="1">
      <c r="A75" s="51">
        <v>66</v>
      </c>
      <c r="B75" s="53" t="s">
        <v>366</v>
      </c>
      <c r="C75" s="31">
        <v>166.35</v>
      </c>
      <c r="D75" s="36">
        <v>166.91666666666666</v>
      </c>
      <c r="E75" s="36">
        <v>165.43333333333331</v>
      </c>
      <c r="F75" s="36">
        <v>164.51666666666665</v>
      </c>
      <c r="G75" s="36">
        <v>163.0333333333333</v>
      </c>
      <c r="H75" s="36">
        <v>167.83333333333331</v>
      </c>
      <c r="I75" s="36">
        <v>169.31666666666666</v>
      </c>
      <c r="J75" s="36">
        <v>170.23333333333332</v>
      </c>
      <c r="K75" s="31">
        <v>168.4</v>
      </c>
      <c r="L75" s="31">
        <v>166</v>
      </c>
      <c r="M75" s="31">
        <v>16.423410000000001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4002.4</v>
      </c>
      <c r="D76" s="36">
        <v>4014</v>
      </c>
      <c r="E76" s="36">
        <v>3962</v>
      </c>
      <c r="F76" s="36">
        <v>3921.6</v>
      </c>
      <c r="G76" s="36">
        <v>3869.6</v>
      </c>
      <c r="H76" s="36">
        <v>4054.4</v>
      </c>
      <c r="I76" s="36">
        <v>4106.3999999999996</v>
      </c>
      <c r="J76" s="36">
        <v>4146.8</v>
      </c>
      <c r="K76" s="31">
        <v>4066</v>
      </c>
      <c r="L76" s="31">
        <v>3973.6</v>
      </c>
      <c r="M76" s="31">
        <v>3.6046900000000002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8341.75</v>
      </c>
      <c r="D77" s="36">
        <v>8397.3666666666668</v>
      </c>
      <c r="E77" s="36">
        <v>8269.7333333333336</v>
      </c>
      <c r="F77" s="36">
        <v>8197.7166666666672</v>
      </c>
      <c r="G77" s="36">
        <v>8070.0833333333339</v>
      </c>
      <c r="H77" s="36">
        <v>8469.3833333333332</v>
      </c>
      <c r="I77" s="36">
        <v>8597.0166666666682</v>
      </c>
      <c r="J77" s="36">
        <v>8669.0333333333328</v>
      </c>
      <c r="K77" s="31">
        <v>8525</v>
      </c>
      <c r="L77" s="31">
        <v>8325.35</v>
      </c>
      <c r="M77" s="31">
        <v>2.8734899999999999</v>
      </c>
      <c r="N77" s="1"/>
      <c r="O77" s="1"/>
    </row>
    <row r="78" spans="1:15" ht="12.75" customHeight="1">
      <c r="A78" s="51">
        <v>69</v>
      </c>
      <c r="B78" s="53" t="s">
        <v>161</v>
      </c>
      <c r="C78" s="31">
        <v>2372.4499999999998</v>
      </c>
      <c r="D78" s="36">
        <v>2368.4333333333334</v>
      </c>
      <c r="E78" s="36">
        <v>2357.2166666666667</v>
      </c>
      <c r="F78" s="36">
        <v>2341.9833333333331</v>
      </c>
      <c r="G78" s="36">
        <v>2330.7666666666664</v>
      </c>
      <c r="H78" s="36">
        <v>2383.666666666667</v>
      </c>
      <c r="I78" s="36">
        <v>2394.8833333333341</v>
      </c>
      <c r="J78" s="36">
        <v>2410.1166666666672</v>
      </c>
      <c r="K78" s="31">
        <v>2379.65</v>
      </c>
      <c r="L78" s="31">
        <v>2353.1999999999998</v>
      </c>
      <c r="M78" s="31">
        <v>1.97584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6204.3</v>
      </c>
      <c r="D79" s="36">
        <v>6234.0999999999995</v>
      </c>
      <c r="E79" s="36">
        <v>6155.1999999999989</v>
      </c>
      <c r="F79" s="36">
        <v>6106.0999999999995</v>
      </c>
      <c r="G79" s="36">
        <v>6027.1999999999989</v>
      </c>
      <c r="H79" s="36">
        <v>6283.1999999999989</v>
      </c>
      <c r="I79" s="36">
        <v>6362.0999999999985</v>
      </c>
      <c r="J79" s="36">
        <v>6411.1999999999989</v>
      </c>
      <c r="K79" s="31">
        <v>6313</v>
      </c>
      <c r="L79" s="31">
        <v>6185</v>
      </c>
      <c r="M79" s="31">
        <v>3.81304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4597.3999999999996</v>
      </c>
      <c r="D80" s="36">
        <v>4621.7833333333328</v>
      </c>
      <c r="E80" s="36">
        <v>4553.6166666666659</v>
      </c>
      <c r="F80" s="36">
        <v>4509.833333333333</v>
      </c>
      <c r="G80" s="36">
        <v>4441.6666666666661</v>
      </c>
      <c r="H80" s="36">
        <v>4665.5666666666657</v>
      </c>
      <c r="I80" s="36">
        <v>4733.7333333333336</v>
      </c>
      <c r="J80" s="36">
        <v>4777.5166666666655</v>
      </c>
      <c r="K80" s="31">
        <v>4689.95</v>
      </c>
      <c r="L80" s="31">
        <v>4578</v>
      </c>
      <c r="M80" s="31">
        <v>6.6375200000000003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3358.55</v>
      </c>
      <c r="D81" s="36">
        <v>3353.2166666666667</v>
      </c>
      <c r="E81" s="36">
        <v>3296.4333333333334</v>
      </c>
      <c r="F81" s="36">
        <v>3234.3166666666666</v>
      </c>
      <c r="G81" s="36">
        <v>3177.5333333333333</v>
      </c>
      <c r="H81" s="36">
        <v>3415.3333333333335</v>
      </c>
      <c r="I81" s="36">
        <v>3472.1166666666672</v>
      </c>
      <c r="J81" s="36">
        <v>3534.2333333333336</v>
      </c>
      <c r="K81" s="31">
        <v>3410</v>
      </c>
      <c r="L81" s="31">
        <v>3291.1</v>
      </c>
      <c r="M81" s="31">
        <v>5.8869999999999996</v>
      </c>
      <c r="N81" s="1"/>
      <c r="O81" s="1"/>
    </row>
    <row r="82" spans="1:15" ht="12.75" customHeight="1">
      <c r="A82" s="51">
        <v>73</v>
      </c>
      <c r="B82" s="53" t="s">
        <v>272</v>
      </c>
      <c r="C82" s="31">
        <v>176.75</v>
      </c>
      <c r="D82" s="36">
        <v>177.51666666666665</v>
      </c>
      <c r="E82" s="36">
        <v>174.5333333333333</v>
      </c>
      <c r="F82" s="36">
        <v>172.31666666666666</v>
      </c>
      <c r="G82" s="36">
        <v>169.33333333333331</v>
      </c>
      <c r="H82" s="36">
        <v>179.73333333333329</v>
      </c>
      <c r="I82" s="36">
        <v>182.71666666666664</v>
      </c>
      <c r="J82" s="36">
        <v>184.93333333333328</v>
      </c>
      <c r="K82" s="31">
        <v>180.5</v>
      </c>
      <c r="L82" s="31">
        <v>175.3</v>
      </c>
      <c r="M82" s="31">
        <v>86.947360000000003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162.6</v>
      </c>
      <c r="D83" s="36">
        <v>162.26666666666668</v>
      </c>
      <c r="E83" s="36">
        <v>159.88333333333335</v>
      </c>
      <c r="F83" s="36">
        <v>157.16666666666669</v>
      </c>
      <c r="G83" s="36">
        <v>154.78333333333336</v>
      </c>
      <c r="H83" s="36">
        <v>164.98333333333335</v>
      </c>
      <c r="I83" s="36">
        <v>167.36666666666667</v>
      </c>
      <c r="J83" s="36">
        <v>170.08333333333334</v>
      </c>
      <c r="K83" s="31">
        <v>164.65</v>
      </c>
      <c r="L83" s="31">
        <v>159.55000000000001</v>
      </c>
      <c r="M83" s="31">
        <v>324.65188999999998</v>
      </c>
      <c r="N83" s="1"/>
      <c r="O83" s="1"/>
    </row>
    <row r="84" spans="1:15" ht="12.75" customHeight="1">
      <c r="A84" s="51">
        <v>75</v>
      </c>
      <c r="B84" s="53" t="s">
        <v>376</v>
      </c>
      <c r="C84" s="31">
        <v>715.2</v>
      </c>
      <c r="D84" s="36">
        <v>717.69999999999993</v>
      </c>
      <c r="E84" s="36">
        <v>708.99999999999989</v>
      </c>
      <c r="F84" s="36">
        <v>702.8</v>
      </c>
      <c r="G84" s="36">
        <v>694.09999999999991</v>
      </c>
      <c r="H84" s="36">
        <v>723.89999999999986</v>
      </c>
      <c r="I84" s="36">
        <v>732.59999999999991</v>
      </c>
      <c r="J84" s="36">
        <v>738.79999999999984</v>
      </c>
      <c r="K84" s="31">
        <v>726.4</v>
      </c>
      <c r="L84" s="31">
        <v>711.5</v>
      </c>
      <c r="M84" s="31">
        <v>2.0576699999999999</v>
      </c>
      <c r="N84" s="1"/>
      <c r="O84" s="1"/>
    </row>
    <row r="85" spans="1:15" ht="12.75" customHeight="1">
      <c r="A85" s="51">
        <v>76</v>
      </c>
      <c r="B85" s="53" t="s">
        <v>273</v>
      </c>
      <c r="C85" s="31">
        <v>438.55</v>
      </c>
      <c r="D85" s="36">
        <v>440.83333333333331</v>
      </c>
      <c r="E85" s="36">
        <v>434.71666666666664</v>
      </c>
      <c r="F85" s="36">
        <v>430.88333333333333</v>
      </c>
      <c r="G85" s="36">
        <v>424.76666666666665</v>
      </c>
      <c r="H85" s="36">
        <v>444.66666666666663</v>
      </c>
      <c r="I85" s="36">
        <v>450.7833333333333</v>
      </c>
      <c r="J85" s="36">
        <v>454.61666666666662</v>
      </c>
      <c r="K85" s="31">
        <v>446.95</v>
      </c>
      <c r="L85" s="31">
        <v>437</v>
      </c>
      <c r="M85" s="31">
        <v>3.5565199999999999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209.1</v>
      </c>
      <c r="D86" s="36">
        <v>210</v>
      </c>
      <c r="E86" s="36">
        <v>207.75</v>
      </c>
      <c r="F86" s="36">
        <v>206.4</v>
      </c>
      <c r="G86" s="36">
        <v>204.15</v>
      </c>
      <c r="H86" s="36">
        <v>211.35</v>
      </c>
      <c r="I86" s="36">
        <v>213.6</v>
      </c>
      <c r="J86" s="36">
        <v>214.95</v>
      </c>
      <c r="K86" s="31">
        <v>212.25</v>
      </c>
      <c r="L86" s="31">
        <v>208.65</v>
      </c>
      <c r="M86" s="31">
        <v>172.17977999999999</v>
      </c>
      <c r="N86" s="1"/>
      <c r="O86" s="1"/>
    </row>
    <row r="87" spans="1:15" ht="12.75" customHeight="1">
      <c r="A87" s="51">
        <v>78</v>
      </c>
      <c r="B87" s="53" t="s">
        <v>274</v>
      </c>
      <c r="C87" s="31">
        <v>1711.2</v>
      </c>
      <c r="D87" s="36">
        <v>1720.6000000000001</v>
      </c>
      <c r="E87" s="36">
        <v>1699.1000000000004</v>
      </c>
      <c r="F87" s="36">
        <v>1687.0000000000002</v>
      </c>
      <c r="G87" s="36">
        <v>1665.5000000000005</v>
      </c>
      <c r="H87" s="36">
        <v>1732.7000000000003</v>
      </c>
      <c r="I87" s="36">
        <v>1754.1999999999998</v>
      </c>
      <c r="J87" s="36">
        <v>1766.3000000000002</v>
      </c>
      <c r="K87" s="31">
        <v>1742.1</v>
      </c>
      <c r="L87" s="31">
        <v>1708.5</v>
      </c>
      <c r="M87" s="31">
        <v>1.0969100000000001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1219.5</v>
      </c>
      <c r="D88" s="36">
        <v>1225.3166666666666</v>
      </c>
      <c r="E88" s="36">
        <v>1210.6333333333332</v>
      </c>
      <c r="F88" s="36">
        <v>1201.7666666666667</v>
      </c>
      <c r="G88" s="36">
        <v>1187.0833333333333</v>
      </c>
      <c r="H88" s="36">
        <v>1234.1833333333332</v>
      </c>
      <c r="I88" s="36">
        <v>1248.8666666666666</v>
      </c>
      <c r="J88" s="36">
        <v>1257.7333333333331</v>
      </c>
      <c r="K88" s="31">
        <v>1240</v>
      </c>
      <c r="L88" s="31">
        <v>1216.45</v>
      </c>
      <c r="M88" s="31">
        <v>11.229509999999999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2647.6</v>
      </c>
      <c r="D89" s="36">
        <v>2654.5666666666666</v>
      </c>
      <c r="E89" s="36">
        <v>2629.0333333333333</v>
      </c>
      <c r="F89" s="36">
        <v>2610.4666666666667</v>
      </c>
      <c r="G89" s="36">
        <v>2584.9333333333334</v>
      </c>
      <c r="H89" s="36">
        <v>2673.1333333333332</v>
      </c>
      <c r="I89" s="36">
        <v>2698.6666666666661</v>
      </c>
      <c r="J89" s="36">
        <v>2717.2333333333331</v>
      </c>
      <c r="K89" s="31">
        <v>2680.1</v>
      </c>
      <c r="L89" s="31">
        <v>2636</v>
      </c>
      <c r="M89" s="31">
        <v>3.88571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2411.65</v>
      </c>
      <c r="D90" s="36">
        <v>2408.0666666666671</v>
      </c>
      <c r="E90" s="36">
        <v>2377.6833333333343</v>
      </c>
      <c r="F90" s="36">
        <v>2343.7166666666672</v>
      </c>
      <c r="G90" s="36">
        <v>2313.3333333333344</v>
      </c>
      <c r="H90" s="36">
        <v>2442.0333333333342</v>
      </c>
      <c r="I90" s="36">
        <v>2472.4166666666665</v>
      </c>
      <c r="J90" s="36">
        <v>2506.3833333333341</v>
      </c>
      <c r="K90" s="31">
        <v>2438.4499999999998</v>
      </c>
      <c r="L90" s="31">
        <v>2374.1</v>
      </c>
      <c r="M90" s="31">
        <v>10.41175</v>
      </c>
      <c r="N90" s="1"/>
      <c r="O90" s="1"/>
    </row>
    <row r="91" spans="1:15" ht="12.75" customHeight="1">
      <c r="A91" s="51">
        <v>82</v>
      </c>
      <c r="B91" s="53" t="s">
        <v>394</v>
      </c>
      <c r="C91" s="31">
        <v>3623.75</v>
      </c>
      <c r="D91" s="36">
        <v>3634.5666666666671</v>
      </c>
      <c r="E91" s="36">
        <v>3589.233333333334</v>
      </c>
      <c r="F91" s="36">
        <v>3554.7166666666672</v>
      </c>
      <c r="G91" s="36">
        <v>3509.3833333333341</v>
      </c>
      <c r="H91" s="36">
        <v>3669.0833333333339</v>
      </c>
      <c r="I91" s="36">
        <v>3714.416666666667</v>
      </c>
      <c r="J91" s="36">
        <v>3748.9333333333338</v>
      </c>
      <c r="K91" s="31">
        <v>3679.9</v>
      </c>
      <c r="L91" s="31">
        <v>3600.05</v>
      </c>
      <c r="M91" s="31">
        <v>0.32483000000000001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546.6</v>
      </c>
      <c r="D92" s="36">
        <v>549.43333333333328</v>
      </c>
      <c r="E92" s="36">
        <v>542.36666666666656</v>
      </c>
      <c r="F92" s="36">
        <v>538.13333333333333</v>
      </c>
      <c r="G92" s="36">
        <v>531.06666666666661</v>
      </c>
      <c r="H92" s="36">
        <v>553.66666666666652</v>
      </c>
      <c r="I92" s="36">
        <v>560.73333333333335</v>
      </c>
      <c r="J92" s="36">
        <v>564.96666666666647</v>
      </c>
      <c r="K92" s="31">
        <v>556.5</v>
      </c>
      <c r="L92" s="31">
        <v>545.20000000000005</v>
      </c>
      <c r="M92" s="31">
        <v>12.30913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1366.6</v>
      </c>
      <c r="D93" s="36">
        <v>1375.6499999999999</v>
      </c>
      <c r="E93" s="36">
        <v>1353.3999999999996</v>
      </c>
      <c r="F93" s="36">
        <v>1340.1999999999998</v>
      </c>
      <c r="G93" s="36">
        <v>1317.9499999999996</v>
      </c>
      <c r="H93" s="36">
        <v>1388.8499999999997</v>
      </c>
      <c r="I93" s="36">
        <v>1411.1000000000001</v>
      </c>
      <c r="J93" s="36">
        <v>1424.2999999999997</v>
      </c>
      <c r="K93" s="31">
        <v>1397.9</v>
      </c>
      <c r="L93" s="31">
        <v>1362.45</v>
      </c>
      <c r="M93" s="31">
        <v>76.067260000000005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3894.65</v>
      </c>
      <c r="D94" s="36">
        <v>3873.2000000000003</v>
      </c>
      <c r="E94" s="36">
        <v>3802.4500000000007</v>
      </c>
      <c r="F94" s="36">
        <v>3710.2500000000005</v>
      </c>
      <c r="G94" s="36">
        <v>3639.5000000000009</v>
      </c>
      <c r="H94" s="36">
        <v>3965.4000000000005</v>
      </c>
      <c r="I94" s="36">
        <v>4036.1499999999996</v>
      </c>
      <c r="J94" s="36">
        <v>4128.3500000000004</v>
      </c>
      <c r="K94" s="31">
        <v>3943.95</v>
      </c>
      <c r="L94" s="31">
        <v>3781</v>
      </c>
      <c r="M94" s="31">
        <v>17.167680000000001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1520.1</v>
      </c>
      <c r="D95" s="36">
        <v>1524.8333333333333</v>
      </c>
      <c r="E95" s="36">
        <v>1510.1666666666665</v>
      </c>
      <c r="F95" s="36">
        <v>1500.2333333333333</v>
      </c>
      <c r="G95" s="36">
        <v>1485.5666666666666</v>
      </c>
      <c r="H95" s="36">
        <v>1534.7666666666664</v>
      </c>
      <c r="I95" s="36">
        <v>1549.4333333333329</v>
      </c>
      <c r="J95" s="36">
        <v>1559.3666666666663</v>
      </c>
      <c r="K95" s="31">
        <v>1539.5</v>
      </c>
      <c r="L95" s="31">
        <v>1514.9</v>
      </c>
      <c r="M95" s="31">
        <v>261.53690999999998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583.65</v>
      </c>
      <c r="D96" s="36">
        <v>582.73333333333335</v>
      </c>
      <c r="E96" s="36">
        <v>576.9666666666667</v>
      </c>
      <c r="F96" s="36">
        <v>570.2833333333333</v>
      </c>
      <c r="G96" s="36">
        <v>564.51666666666665</v>
      </c>
      <c r="H96" s="36">
        <v>589.41666666666674</v>
      </c>
      <c r="I96" s="36">
        <v>595.18333333333339</v>
      </c>
      <c r="J96" s="36">
        <v>601.86666666666679</v>
      </c>
      <c r="K96" s="31">
        <v>588.5</v>
      </c>
      <c r="L96" s="31">
        <v>576.04999999999995</v>
      </c>
      <c r="M96" s="31">
        <v>99.264849999999996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1664</v>
      </c>
      <c r="D97" s="36">
        <v>1659.1666666666667</v>
      </c>
      <c r="E97" s="36">
        <v>1630.3333333333335</v>
      </c>
      <c r="F97" s="36">
        <v>1596.6666666666667</v>
      </c>
      <c r="G97" s="36">
        <v>1567.8333333333335</v>
      </c>
      <c r="H97" s="36">
        <v>1692.8333333333335</v>
      </c>
      <c r="I97" s="36">
        <v>1721.666666666667</v>
      </c>
      <c r="J97" s="36">
        <v>1755.3333333333335</v>
      </c>
      <c r="K97" s="31">
        <v>1688</v>
      </c>
      <c r="L97" s="31">
        <v>1625.5</v>
      </c>
      <c r="M97" s="31">
        <v>25.11176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4543.05</v>
      </c>
      <c r="D98" s="36">
        <v>4532.083333333333</v>
      </c>
      <c r="E98" s="36">
        <v>4475.9666666666662</v>
      </c>
      <c r="F98" s="36">
        <v>4408.8833333333332</v>
      </c>
      <c r="G98" s="36">
        <v>4352.7666666666664</v>
      </c>
      <c r="H98" s="36">
        <v>4599.1666666666661</v>
      </c>
      <c r="I98" s="36">
        <v>4655.2833333333328</v>
      </c>
      <c r="J98" s="36">
        <v>4722.3666666666659</v>
      </c>
      <c r="K98" s="31">
        <v>4588.2</v>
      </c>
      <c r="L98" s="31">
        <v>4465</v>
      </c>
      <c r="M98" s="31">
        <v>8.2808399999999995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644.4</v>
      </c>
      <c r="D99" s="36">
        <v>646.79999999999995</v>
      </c>
      <c r="E99" s="36">
        <v>639.89999999999986</v>
      </c>
      <c r="F99" s="36">
        <v>635.39999999999986</v>
      </c>
      <c r="G99" s="36">
        <v>628.49999999999977</v>
      </c>
      <c r="H99" s="36">
        <v>651.29999999999995</v>
      </c>
      <c r="I99" s="36">
        <v>658.2</v>
      </c>
      <c r="J99" s="36">
        <v>662.7</v>
      </c>
      <c r="K99" s="31">
        <v>653.70000000000005</v>
      </c>
      <c r="L99" s="31">
        <v>642.29999999999995</v>
      </c>
      <c r="M99" s="31">
        <v>47.719589999999997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3939.35</v>
      </c>
      <c r="D100" s="36">
        <v>3968.4</v>
      </c>
      <c r="E100" s="36">
        <v>3900.9500000000003</v>
      </c>
      <c r="F100" s="36">
        <v>3862.55</v>
      </c>
      <c r="G100" s="36">
        <v>3795.1000000000004</v>
      </c>
      <c r="H100" s="36">
        <v>4006.8</v>
      </c>
      <c r="I100" s="36">
        <v>4074.25</v>
      </c>
      <c r="J100" s="36">
        <v>4112.6499999999996</v>
      </c>
      <c r="K100" s="31">
        <v>4035.85</v>
      </c>
      <c r="L100" s="31">
        <v>3930</v>
      </c>
      <c r="M100" s="31">
        <v>20.542580000000001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495.4</v>
      </c>
      <c r="D101" s="36">
        <v>500.56666666666661</v>
      </c>
      <c r="E101" s="36">
        <v>485.58333333333326</v>
      </c>
      <c r="F101" s="36">
        <v>475.76666666666665</v>
      </c>
      <c r="G101" s="36">
        <v>460.7833333333333</v>
      </c>
      <c r="H101" s="36">
        <v>510.38333333333321</v>
      </c>
      <c r="I101" s="36">
        <v>525.36666666666656</v>
      </c>
      <c r="J101" s="36">
        <v>535.18333333333317</v>
      </c>
      <c r="K101" s="31">
        <v>515.54999999999995</v>
      </c>
      <c r="L101" s="31">
        <v>490.75</v>
      </c>
      <c r="M101" s="31">
        <v>65.006799999999998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2230.4499999999998</v>
      </c>
      <c r="D102" s="36">
        <v>2231.9</v>
      </c>
      <c r="E102" s="36">
        <v>2223.5500000000002</v>
      </c>
      <c r="F102" s="36">
        <v>2216.65</v>
      </c>
      <c r="G102" s="36">
        <v>2208.3000000000002</v>
      </c>
      <c r="H102" s="36">
        <v>2238.8000000000002</v>
      </c>
      <c r="I102" s="36">
        <v>2247.1499999999996</v>
      </c>
      <c r="J102" s="36">
        <v>2254.0500000000002</v>
      </c>
      <c r="K102" s="31">
        <v>2240.25</v>
      </c>
      <c r="L102" s="31">
        <v>2225</v>
      </c>
      <c r="M102" s="31">
        <v>21.191020000000002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1150.4000000000001</v>
      </c>
      <c r="D103" s="36">
        <v>1155.5666666666666</v>
      </c>
      <c r="E103" s="36">
        <v>1141.5833333333333</v>
      </c>
      <c r="F103" s="36">
        <v>1132.7666666666667</v>
      </c>
      <c r="G103" s="36">
        <v>1118.7833333333333</v>
      </c>
      <c r="H103" s="36">
        <v>1164.3833333333332</v>
      </c>
      <c r="I103" s="36">
        <v>1178.3666666666668</v>
      </c>
      <c r="J103" s="36">
        <v>1187.1833333333332</v>
      </c>
      <c r="K103" s="31">
        <v>1169.55</v>
      </c>
      <c r="L103" s="31">
        <v>1146.75</v>
      </c>
      <c r="M103" s="31">
        <v>295.68491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1710.65</v>
      </c>
      <c r="D104" s="36">
        <v>1711.0666666666668</v>
      </c>
      <c r="E104" s="36">
        <v>1692.6833333333336</v>
      </c>
      <c r="F104" s="36">
        <v>1674.7166666666667</v>
      </c>
      <c r="G104" s="36">
        <v>1656.3333333333335</v>
      </c>
      <c r="H104" s="36">
        <v>1729.0333333333338</v>
      </c>
      <c r="I104" s="36">
        <v>1747.416666666667</v>
      </c>
      <c r="J104" s="36">
        <v>1765.3833333333339</v>
      </c>
      <c r="K104" s="31">
        <v>1729.45</v>
      </c>
      <c r="L104" s="31">
        <v>1693.1</v>
      </c>
      <c r="M104" s="31">
        <v>14.38902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572.9</v>
      </c>
      <c r="D105" s="36">
        <v>571.0333333333333</v>
      </c>
      <c r="E105" s="36">
        <v>562.26666666666665</v>
      </c>
      <c r="F105" s="36">
        <v>551.63333333333333</v>
      </c>
      <c r="G105" s="36">
        <v>542.86666666666667</v>
      </c>
      <c r="H105" s="36">
        <v>581.66666666666663</v>
      </c>
      <c r="I105" s="36">
        <v>590.43333333333328</v>
      </c>
      <c r="J105" s="36">
        <v>601.06666666666661</v>
      </c>
      <c r="K105" s="31">
        <v>579.79999999999995</v>
      </c>
      <c r="L105" s="31">
        <v>560.4</v>
      </c>
      <c r="M105" s="31">
        <v>41.703609999999998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82.15</v>
      </c>
      <c r="D106" s="36">
        <v>81.86666666666666</v>
      </c>
      <c r="E106" s="36">
        <v>81.133333333333326</v>
      </c>
      <c r="F106" s="36">
        <v>80.11666666666666</v>
      </c>
      <c r="G106" s="36">
        <v>79.383333333333326</v>
      </c>
      <c r="H106" s="36">
        <v>82.883333333333326</v>
      </c>
      <c r="I106" s="36">
        <v>83.616666666666646</v>
      </c>
      <c r="J106" s="36">
        <v>84.633333333333326</v>
      </c>
      <c r="K106" s="31">
        <v>82.6</v>
      </c>
      <c r="L106" s="31">
        <v>80.849999999999994</v>
      </c>
      <c r="M106" s="31">
        <v>780.04534999999998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435.65</v>
      </c>
      <c r="D107" s="36">
        <v>437.08333333333331</v>
      </c>
      <c r="E107" s="36">
        <v>433.66666666666663</v>
      </c>
      <c r="F107" s="36">
        <v>431.68333333333334</v>
      </c>
      <c r="G107" s="36">
        <v>428.26666666666665</v>
      </c>
      <c r="H107" s="36">
        <v>439.06666666666661</v>
      </c>
      <c r="I107" s="36">
        <v>442.48333333333323</v>
      </c>
      <c r="J107" s="36">
        <v>444.46666666666658</v>
      </c>
      <c r="K107" s="31">
        <v>440.5</v>
      </c>
      <c r="L107" s="31">
        <v>435.1</v>
      </c>
      <c r="M107" s="31">
        <v>120.64042999999999</v>
      </c>
      <c r="N107" s="1"/>
      <c r="O107" s="1"/>
    </row>
    <row r="108" spans="1:15" ht="12.75" customHeight="1">
      <c r="A108" s="51">
        <v>99</v>
      </c>
      <c r="B108" s="53" t="s">
        <v>279</v>
      </c>
      <c r="C108" s="31">
        <v>548.25</v>
      </c>
      <c r="D108" s="36">
        <v>553.08333333333337</v>
      </c>
      <c r="E108" s="36">
        <v>540.41666666666674</v>
      </c>
      <c r="F108" s="36">
        <v>532.58333333333337</v>
      </c>
      <c r="G108" s="36">
        <v>519.91666666666674</v>
      </c>
      <c r="H108" s="36">
        <v>560.91666666666674</v>
      </c>
      <c r="I108" s="36">
        <v>573.58333333333348</v>
      </c>
      <c r="J108" s="36">
        <v>581.41666666666674</v>
      </c>
      <c r="K108" s="31">
        <v>565.75</v>
      </c>
      <c r="L108" s="31">
        <v>545.25</v>
      </c>
      <c r="M108" s="31">
        <v>17.560639999999999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576.75</v>
      </c>
      <c r="D109" s="36">
        <v>581.1</v>
      </c>
      <c r="E109" s="36">
        <v>571</v>
      </c>
      <c r="F109" s="36">
        <v>565.25</v>
      </c>
      <c r="G109" s="36">
        <v>555.15</v>
      </c>
      <c r="H109" s="36">
        <v>586.85</v>
      </c>
      <c r="I109" s="36">
        <v>596.95000000000016</v>
      </c>
      <c r="J109" s="36">
        <v>602.70000000000005</v>
      </c>
      <c r="K109" s="31">
        <v>591.20000000000005</v>
      </c>
      <c r="L109" s="31">
        <v>575.35</v>
      </c>
      <c r="M109" s="31">
        <v>48.073900000000002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168.85</v>
      </c>
      <c r="D110" s="36">
        <v>172.16666666666666</v>
      </c>
      <c r="E110" s="36">
        <v>164.5333333333333</v>
      </c>
      <c r="F110" s="36">
        <v>160.21666666666664</v>
      </c>
      <c r="G110" s="36">
        <v>152.58333333333329</v>
      </c>
      <c r="H110" s="36">
        <v>176.48333333333332</v>
      </c>
      <c r="I110" s="36">
        <v>184.1166666666667</v>
      </c>
      <c r="J110" s="36">
        <v>188.43333333333334</v>
      </c>
      <c r="K110" s="31">
        <v>179.8</v>
      </c>
      <c r="L110" s="31">
        <v>167.85</v>
      </c>
      <c r="M110" s="31">
        <v>675.30236000000002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1038.75</v>
      </c>
      <c r="D111" s="36">
        <v>1043.55</v>
      </c>
      <c r="E111" s="36">
        <v>1029.3999999999999</v>
      </c>
      <c r="F111" s="36">
        <v>1020.05</v>
      </c>
      <c r="G111" s="36">
        <v>1005.8999999999999</v>
      </c>
      <c r="H111" s="36">
        <v>1052.8999999999999</v>
      </c>
      <c r="I111" s="36">
        <v>1067.05</v>
      </c>
      <c r="J111" s="36">
        <v>1076.3999999999999</v>
      </c>
      <c r="K111" s="31">
        <v>1057.7</v>
      </c>
      <c r="L111" s="31">
        <v>1034.2</v>
      </c>
      <c r="M111" s="31">
        <v>18.89199</v>
      </c>
      <c r="N111" s="1"/>
      <c r="O111" s="1"/>
    </row>
    <row r="112" spans="1:15" ht="12.75" customHeight="1">
      <c r="A112" s="51">
        <v>103</v>
      </c>
      <c r="B112" s="53" t="s">
        <v>411</v>
      </c>
      <c r="C112" s="31">
        <v>157.25</v>
      </c>
      <c r="D112" s="36">
        <v>158.56666666666669</v>
      </c>
      <c r="E112" s="36">
        <v>155.28333333333339</v>
      </c>
      <c r="F112" s="36">
        <v>153.31666666666669</v>
      </c>
      <c r="G112" s="36">
        <v>150.03333333333339</v>
      </c>
      <c r="H112" s="36">
        <v>160.53333333333339</v>
      </c>
      <c r="I112" s="36">
        <v>163.81666666666669</v>
      </c>
      <c r="J112" s="36">
        <v>165.78333333333339</v>
      </c>
      <c r="K112" s="31">
        <v>161.85</v>
      </c>
      <c r="L112" s="31">
        <v>156.6</v>
      </c>
      <c r="M112" s="31">
        <v>491.52157999999997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469.2</v>
      </c>
      <c r="D113" s="36">
        <v>469.7</v>
      </c>
      <c r="E113" s="36">
        <v>461.65</v>
      </c>
      <c r="F113" s="36">
        <v>454.09999999999997</v>
      </c>
      <c r="G113" s="36">
        <v>446.04999999999995</v>
      </c>
      <c r="H113" s="36">
        <v>477.25</v>
      </c>
      <c r="I113" s="36">
        <v>485.30000000000007</v>
      </c>
      <c r="J113" s="36">
        <v>492.85</v>
      </c>
      <c r="K113" s="31">
        <v>477.75</v>
      </c>
      <c r="L113" s="31">
        <v>462.15</v>
      </c>
      <c r="M113" s="31">
        <v>34.776679999999999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354.8</v>
      </c>
      <c r="D114" s="36">
        <v>355.95</v>
      </c>
      <c r="E114" s="36">
        <v>351.4</v>
      </c>
      <c r="F114" s="36">
        <v>348</v>
      </c>
      <c r="G114" s="36">
        <v>343.45</v>
      </c>
      <c r="H114" s="36">
        <v>359.34999999999997</v>
      </c>
      <c r="I114" s="36">
        <v>363.90000000000003</v>
      </c>
      <c r="J114" s="36">
        <v>367.29999999999995</v>
      </c>
      <c r="K114" s="31">
        <v>360.5</v>
      </c>
      <c r="L114" s="31">
        <v>352.55</v>
      </c>
      <c r="M114" s="31">
        <v>153.77757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1515.7</v>
      </c>
      <c r="D115" s="36">
        <v>1513.8999999999999</v>
      </c>
      <c r="E115" s="36">
        <v>1490.7999999999997</v>
      </c>
      <c r="F115" s="36">
        <v>1465.8999999999999</v>
      </c>
      <c r="G115" s="36">
        <v>1442.7999999999997</v>
      </c>
      <c r="H115" s="36">
        <v>1538.7999999999997</v>
      </c>
      <c r="I115" s="36">
        <v>1561.8999999999996</v>
      </c>
      <c r="J115" s="36">
        <v>1586.7999999999997</v>
      </c>
      <c r="K115" s="31">
        <v>1537</v>
      </c>
      <c r="L115" s="31">
        <v>1489</v>
      </c>
      <c r="M115" s="31">
        <v>62.931710000000002</v>
      </c>
      <c r="N115" s="1"/>
      <c r="O115" s="1"/>
    </row>
    <row r="116" spans="1:15" ht="12.75" customHeight="1">
      <c r="A116" s="51">
        <v>107</v>
      </c>
      <c r="B116" s="53" t="s">
        <v>183</v>
      </c>
      <c r="C116" s="31">
        <v>6053.75</v>
      </c>
      <c r="D116" s="36">
        <v>6075.5666666666666</v>
      </c>
      <c r="E116" s="36">
        <v>6011.1333333333332</v>
      </c>
      <c r="F116" s="36">
        <v>5968.5166666666664</v>
      </c>
      <c r="G116" s="36">
        <v>5904.083333333333</v>
      </c>
      <c r="H116" s="36">
        <v>6118.1833333333334</v>
      </c>
      <c r="I116" s="36">
        <v>6182.6166666666659</v>
      </c>
      <c r="J116" s="36">
        <v>6225.2333333333336</v>
      </c>
      <c r="K116" s="31">
        <v>6140</v>
      </c>
      <c r="L116" s="31">
        <v>6032.95</v>
      </c>
      <c r="M116" s="31">
        <v>2.02766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1420.55</v>
      </c>
      <c r="D117" s="36">
        <v>1424.8833333333332</v>
      </c>
      <c r="E117" s="36">
        <v>1413.2166666666665</v>
      </c>
      <c r="F117" s="36">
        <v>1405.8833333333332</v>
      </c>
      <c r="G117" s="36">
        <v>1394.2166666666665</v>
      </c>
      <c r="H117" s="36">
        <v>1432.2166666666665</v>
      </c>
      <c r="I117" s="36">
        <v>1443.8833333333334</v>
      </c>
      <c r="J117" s="36">
        <v>1451.2166666666665</v>
      </c>
      <c r="K117" s="31">
        <v>1436.55</v>
      </c>
      <c r="L117" s="31">
        <v>1417.55</v>
      </c>
      <c r="M117" s="31">
        <v>69.365880000000004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3982.3</v>
      </c>
      <c r="D118" s="36">
        <v>3972.9</v>
      </c>
      <c r="E118" s="36">
        <v>3949.8</v>
      </c>
      <c r="F118" s="36">
        <v>3917.3</v>
      </c>
      <c r="G118" s="36">
        <v>3894.2000000000003</v>
      </c>
      <c r="H118" s="36">
        <v>4005.4</v>
      </c>
      <c r="I118" s="36">
        <v>4028.4999999999995</v>
      </c>
      <c r="J118" s="36">
        <v>4061</v>
      </c>
      <c r="K118" s="31">
        <v>3996</v>
      </c>
      <c r="L118" s="31">
        <v>3940.4</v>
      </c>
      <c r="M118" s="31">
        <v>10.443059999999999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1339.5</v>
      </c>
      <c r="D119" s="36">
        <v>1344.7166666666667</v>
      </c>
      <c r="E119" s="36">
        <v>1326.4333333333334</v>
      </c>
      <c r="F119" s="36">
        <v>1313.3666666666668</v>
      </c>
      <c r="G119" s="36">
        <v>1295.0833333333335</v>
      </c>
      <c r="H119" s="36">
        <v>1357.7833333333333</v>
      </c>
      <c r="I119" s="36">
        <v>1376.0666666666666</v>
      </c>
      <c r="J119" s="36">
        <v>1389.1333333333332</v>
      </c>
      <c r="K119" s="31">
        <v>1363</v>
      </c>
      <c r="L119" s="31">
        <v>1331.65</v>
      </c>
      <c r="M119" s="31">
        <v>3.58148</v>
      </c>
      <c r="N119" s="1"/>
      <c r="O119" s="1"/>
    </row>
    <row r="120" spans="1:15" ht="12.75" customHeight="1">
      <c r="A120" s="51">
        <v>111</v>
      </c>
      <c r="B120" s="53" t="s">
        <v>280</v>
      </c>
      <c r="C120" s="31">
        <v>629.54999999999995</v>
      </c>
      <c r="D120" s="36">
        <v>621.86666666666667</v>
      </c>
      <c r="E120" s="36">
        <v>611.73333333333335</v>
      </c>
      <c r="F120" s="36">
        <v>593.91666666666663</v>
      </c>
      <c r="G120" s="36">
        <v>583.7833333333333</v>
      </c>
      <c r="H120" s="36">
        <v>639.68333333333339</v>
      </c>
      <c r="I120" s="36">
        <v>649.81666666666683</v>
      </c>
      <c r="J120" s="36">
        <v>667.63333333333344</v>
      </c>
      <c r="K120" s="31">
        <v>632</v>
      </c>
      <c r="L120" s="31">
        <v>604.04999999999995</v>
      </c>
      <c r="M120" s="31">
        <v>51.374639999999999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882.2</v>
      </c>
      <c r="D121" s="36">
        <v>888.33333333333337</v>
      </c>
      <c r="E121" s="36">
        <v>873.91666666666674</v>
      </c>
      <c r="F121" s="36">
        <v>865.63333333333333</v>
      </c>
      <c r="G121" s="36">
        <v>851.2166666666667</v>
      </c>
      <c r="H121" s="36">
        <v>896.61666666666679</v>
      </c>
      <c r="I121" s="36">
        <v>911.03333333333353</v>
      </c>
      <c r="J121" s="36">
        <v>919.31666666666683</v>
      </c>
      <c r="K121" s="31">
        <v>902.75</v>
      </c>
      <c r="L121" s="31">
        <v>880.05</v>
      </c>
      <c r="M121" s="31">
        <v>18.31578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929.65</v>
      </c>
      <c r="D122" s="36">
        <v>934.75</v>
      </c>
      <c r="E122" s="36">
        <v>920.9</v>
      </c>
      <c r="F122" s="36">
        <v>912.15</v>
      </c>
      <c r="G122" s="36">
        <v>898.3</v>
      </c>
      <c r="H122" s="36">
        <v>943.5</v>
      </c>
      <c r="I122" s="36">
        <v>957.34999999999991</v>
      </c>
      <c r="J122" s="36">
        <v>966.1</v>
      </c>
      <c r="K122" s="31">
        <v>948.6</v>
      </c>
      <c r="L122" s="31">
        <v>926</v>
      </c>
      <c r="M122" s="31">
        <v>19.176970000000001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463.2</v>
      </c>
      <c r="D123" s="36">
        <v>456.65000000000003</v>
      </c>
      <c r="E123" s="36">
        <v>445.55000000000007</v>
      </c>
      <c r="F123" s="36">
        <v>427.90000000000003</v>
      </c>
      <c r="G123" s="36">
        <v>416.80000000000007</v>
      </c>
      <c r="H123" s="36">
        <v>474.30000000000007</v>
      </c>
      <c r="I123" s="36">
        <v>485.40000000000009</v>
      </c>
      <c r="J123" s="36">
        <v>503.05000000000007</v>
      </c>
      <c r="K123" s="31">
        <v>467.75</v>
      </c>
      <c r="L123" s="31">
        <v>439</v>
      </c>
      <c r="M123" s="31">
        <v>105.20457</v>
      </c>
      <c r="N123" s="1"/>
      <c r="O123" s="1"/>
    </row>
    <row r="124" spans="1:15" ht="12.75" customHeight="1">
      <c r="A124" s="51">
        <v>115</v>
      </c>
      <c r="B124" s="53" t="s">
        <v>428</v>
      </c>
      <c r="C124" s="31">
        <v>1494.2</v>
      </c>
      <c r="D124" s="36">
        <v>1497.2333333333333</v>
      </c>
      <c r="E124" s="36">
        <v>1462.4666666666667</v>
      </c>
      <c r="F124" s="36">
        <v>1430.7333333333333</v>
      </c>
      <c r="G124" s="36">
        <v>1395.9666666666667</v>
      </c>
      <c r="H124" s="36">
        <v>1528.9666666666667</v>
      </c>
      <c r="I124" s="36">
        <v>1563.7333333333336</v>
      </c>
      <c r="J124" s="36">
        <v>1595.4666666666667</v>
      </c>
      <c r="K124" s="31">
        <v>1532</v>
      </c>
      <c r="L124" s="31">
        <v>1465.5</v>
      </c>
      <c r="M124" s="31">
        <v>30.036709999999999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1623.95</v>
      </c>
      <c r="D125" s="36">
        <v>1630.3166666666666</v>
      </c>
      <c r="E125" s="36">
        <v>1613.6333333333332</v>
      </c>
      <c r="F125" s="36">
        <v>1603.3166666666666</v>
      </c>
      <c r="G125" s="36">
        <v>1586.6333333333332</v>
      </c>
      <c r="H125" s="36">
        <v>1640.6333333333332</v>
      </c>
      <c r="I125" s="36">
        <v>1657.3166666666666</v>
      </c>
      <c r="J125" s="36">
        <v>1667.6333333333332</v>
      </c>
      <c r="K125" s="31">
        <v>1647</v>
      </c>
      <c r="L125" s="31">
        <v>1620</v>
      </c>
      <c r="M125" s="31">
        <v>182.06448</v>
      </c>
      <c r="N125" s="1"/>
      <c r="O125" s="1"/>
    </row>
    <row r="126" spans="1:15" ht="12.75" customHeight="1">
      <c r="A126" s="51">
        <v>117</v>
      </c>
      <c r="B126" s="53" t="s">
        <v>1114</v>
      </c>
      <c r="C126" s="31">
        <v>166.65</v>
      </c>
      <c r="D126" s="36">
        <v>167.83333333333334</v>
      </c>
      <c r="E126" s="36">
        <v>164.81666666666669</v>
      </c>
      <c r="F126" s="36">
        <v>162.98333333333335</v>
      </c>
      <c r="G126" s="36">
        <v>159.9666666666667</v>
      </c>
      <c r="H126" s="36">
        <v>169.66666666666669</v>
      </c>
      <c r="I126" s="36">
        <v>172.68333333333334</v>
      </c>
      <c r="J126" s="36">
        <v>174.51666666666668</v>
      </c>
      <c r="K126" s="31">
        <v>170.85</v>
      </c>
      <c r="L126" s="31">
        <v>166</v>
      </c>
      <c r="M126" s="31">
        <v>40.805529999999997</v>
      </c>
      <c r="N126" s="1"/>
      <c r="O126" s="1"/>
    </row>
    <row r="127" spans="1:15" ht="12.75" customHeight="1">
      <c r="A127" s="51">
        <v>118</v>
      </c>
      <c r="B127" s="53" t="s">
        <v>166</v>
      </c>
      <c r="C127" s="31">
        <v>4640.1499999999996</v>
      </c>
      <c r="D127" s="36">
        <v>4667.5333333333328</v>
      </c>
      <c r="E127" s="36">
        <v>4597.6166666666659</v>
      </c>
      <c r="F127" s="36">
        <v>4555.083333333333</v>
      </c>
      <c r="G127" s="36">
        <v>4485.1666666666661</v>
      </c>
      <c r="H127" s="36">
        <v>4710.0666666666657</v>
      </c>
      <c r="I127" s="36">
        <v>4779.9833333333336</v>
      </c>
      <c r="J127" s="36">
        <v>4822.5166666666655</v>
      </c>
      <c r="K127" s="31">
        <v>4737.45</v>
      </c>
      <c r="L127" s="31">
        <v>4625</v>
      </c>
      <c r="M127" s="31">
        <v>2.7505500000000001</v>
      </c>
      <c r="N127" s="1"/>
      <c r="O127" s="1"/>
    </row>
    <row r="128" spans="1:15" ht="12.75" customHeight="1">
      <c r="A128" s="51">
        <v>119</v>
      </c>
      <c r="B128" s="53" t="s">
        <v>163</v>
      </c>
      <c r="C128" s="31">
        <v>673.85</v>
      </c>
      <c r="D128" s="36">
        <v>672.9666666666667</v>
      </c>
      <c r="E128" s="36">
        <v>664.48333333333335</v>
      </c>
      <c r="F128" s="36">
        <v>655.11666666666667</v>
      </c>
      <c r="G128" s="36">
        <v>646.63333333333333</v>
      </c>
      <c r="H128" s="36">
        <v>682.33333333333337</v>
      </c>
      <c r="I128" s="36">
        <v>690.81666666666672</v>
      </c>
      <c r="J128" s="36">
        <v>700.18333333333339</v>
      </c>
      <c r="K128" s="31">
        <v>681.45</v>
      </c>
      <c r="L128" s="31">
        <v>663.6</v>
      </c>
      <c r="M128" s="31">
        <v>39.804810000000003</v>
      </c>
      <c r="N128" s="1"/>
      <c r="O128" s="1"/>
    </row>
    <row r="129" spans="1:15" ht="12.75" customHeight="1">
      <c r="A129" s="51">
        <v>120</v>
      </c>
      <c r="B129" s="53" t="s">
        <v>165</v>
      </c>
      <c r="C129" s="31">
        <v>4706.3999999999996</v>
      </c>
      <c r="D129" s="36">
        <v>4728.3166666666666</v>
      </c>
      <c r="E129" s="36">
        <v>4678.0333333333328</v>
      </c>
      <c r="F129" s="36">
        <v>4649.6666666666661</v>
      </c>
      <c r="G129" s="36">
        <v>4599.3833333333323</v>
      </c>
      <c r="H129" s="36">
        <v>4756.6833333333334</v>
      </c>
      <c r="I129" s="36">
        <v>4806.9666666666681</v>
      </c>
      <c r="J129" s="36">
        <v>4835.3333333333339</v>
      </c>
      <c r="K129" s="31">
        <v>4778.6000000000004</v>
      </c>
      <c r="L129" s="31">
        <v>4699.95</v>
      </c>
      <c r="M129" s="31">
        <v>3.6270699999999998</v>
      </c>
      <c r="N129" s="1"/>
      <c r="O129" s="1"/>
    </row>
    <row r="130" spans="1:15" ht="12.75" customHeight="1">
      <c r="A130" s="51">
        <v>121</v>
      </c>
      <c r="B130" s="53" t="s">
        <v>164</v>
      </c>
      <c r="C130" s="31">
        <v>3594.3</v>
      </c>
      <c r="D130" s="36">
        <v>3609.1</v>
      </c>
      <c r="E130" s="36">
        <v>3569.25</v>
      </c>
      <c r="F130" s="36">
        <v>3544.2000000000003</v>
      </c>
      <c r="G130" s="36">
        <v>3504.3500000000004</v>
      </c>
      <c r="H130" s="36">
        <v>3634.1499999999996</v>
      </c>
      <c r="I130" s="36">
        <v>3673.9999999999991</v>
      </c>
      <c r="J130" s="36">
        <v>3699.0499999999993</v>
      </c>
      <c r="K130" s="31">
        <v>3648.95</v>
      </c>
      <c r="L130" s="31">
        <v>3584.05</v>
      </c>
      <c r="M130" s="31">
        <v>15.71996</v>
      </c>
      <c r="N130" s="1"/>
      <c r="O130" s="1"/>
    </row>
    <row r="131" spans="1:15" ht="12.75" customHeight="1">
      <c r="A131" s="51">
        <v>122</v>
      </c>
      <c r="B131" s="53" t="s">
        <v>162</v>
      </c>
      <c r="C131" s="31">
        <v>450</v>
      </c>
      <c r="D131" s="36">
        <v>448.61666666666662</v>
      </c>
      <c r="E131" s="36">
        <v>441.93333333333322</v>
      </c>
      <c r="F131" s="36">
        <v>433.86666666666662</v>
      </c>
      <c r="G131" s="36">
        <v>427.18333333333322</v>
      </c>
      <c r="H131" s="36">
        <v>456.68333333333322</v>
      </c>
      <c r="I131" s="36">
        <v>463.36666666666662</v>
      </c>
      <c r="J131" s="36">
        <v>471.43333333333322</v>
      </c>
      <c r="K131" s="31">
        <v>455.3</v>
      </c>
      <c r="L131" s="31">
        <v>440.55</v>
      </c>
      <c r="M131" s="31">
        <v>24.795660000000002</v>
      </c>
      <c r="N131" s="1"/>
      <c r="O131" s="1"/>
    </row>
    <row r="132" spans="1:15" ht="12.75" customHeight="1">
      <c r="A132" s="51">
        <v>123</v>
      </c>
      <c r="B132" s="53" t="s">
        <v>281</v>
      </c>
      <c r="C132" s="31">
        <v>978.25</v>
      </c>
      <c r="D132" s="36">
        <v>981.6</v>
      </c>
      <c r="E132" s="36">
        <v>972.2</v>
      </c>
      <c r="F132" s="36">
        <v>966.15</v>
      </c>
      <c r="G132" s="36">
        <v>956.75</v>
      </c>
      <c r="H132" s="36">
        <v>987.65000000000009</v>
      </c>
      <c r="I132" s="36">
        <v>997.05</v>
      </c>
      <c r="J132" s="36">
        <v>1003.1000000000001</v>
      </c>
      <c r="K132" s="31">
        <v>991</v>
      </c>
      <c r="L132" s="31">
        <v>975.55</v>
      </c>
      <c r="M132" s="31">
        <v>18.83464</v>
      </c>
      <c r="N132" s="1"/>
      <c r="O132" s="1"/>
    </row>
    <row r="133" spans="1:15" ht="12.75" customHeight="1">
      <c r="A133" s="51">
        <v>124</v>
      </c>
      <c r="B133" s="53" t="s">
        <v>167</v>
      </c>
      <c r="C133" s="31">
        <v>1645.9</v>
      </c>
      <c r="D133" s="36">
        <v>1649.1666666666667</v>
      </c>
      <c r="E133" s="36">
        <v>1637.2333333333336</v>
      </c>
      <c r="F133" s="36">
        <v>1628.5666666666668</v>
      </c>
      <c r="G133" s="36">
        <v>1616.6333333333337</v>
      </c>
      <c r="H133" s="36">
        <v>1657.8333333333335</v>
      </c>
      <c r="I133" s="36">
        <v>1669.7666666666664</v>
      </c>
      <c r="J133" s="36">
        <v>1678.4333333333334</v>
      </c>
      <c r="K133" s="31">
        <v>1661.1</v>
      </c>
      <c r="L133" s="31">
        <v>1640.5</v>
      </c>
      <c r="M133" s="31">
        <v>11.71635</v>
      </c>
      <c r="N133" s="1"/>
      <c r="O133" s="1"/>
    </row>
    <row r="134" spans="1:15" ht="12.75" customHeight="1">
      <c r="A134" s="51">
        <v>125</v>
      </c>
      <c r="B134" s="53" t="s">
        <v>180</v>
      </c>
      <c r="C134" s="31">
        <v>133019.45000000001</v>
      </c>
      <c r="D134" s="36">
        <v>133218.16666666666</v>
      </c>
      <c r="E134" s="36">
        <v>130853.93333333332</v>
      </c>
      <c r="F134" s="36">
        <v>128688.41666666666</v>
      </c>
      <c r="G134" s="36">
        <v>126324.18333333332</v>
      </c>
      <c r="H134" s="36">
        <v>135383.68333333332</v>
      </c>
      <c r="I134" s="36">
        <v>137747.91666666666</v>
      </c>
      <c r="J134" s="36">
        <v>139913.43333333332</v>
      </c>
      <c r="K134" s="31">
        <v>135582.39999999999</v>
      </c>
      <c r="L134" s="31">
        <v>131052.65</v>
      </c>
      <c r="M134" s="31">
        <v>0.14637</v>
      </c>
      <c r="N134" s="1"/>
      <c r="O134" s="1"/>
    </row>
    <row r="135" spans="1:15" ht="12.75" customHeight="1">
      <c r="A135" s="51">
        <v>126</v>
      </c>
      <c r="B135" s="53" t="s">
        <v>443</v>
      </c>
      <c r="C135" s="31">
        <v>1238.5999999999999</v>
      </c>
      <c r="D135" s="36">
        <v>1242.9166666666667</v>
      </c>
      <c r="E135" s="36">
        <v>1223.9333333333334</v>
      </c>
      <c r="F135" s="36">
        <v>1209.2666666666667</v>
      </c>
      <c r="G135" s="36">
        <v>1190.2833333333333</v>
      </c>
      <c r="H135" s="36">
        <v>1257.5833333333335</v>
      </c>
      <c r="I135" s="36">
        <v>1276.5666666666666</v>
      </c>
      <c r="J135" s="36">
        <v>1291.2333333333336</v>
      </c>
      <c r="K135" s="31">
        <v>1261.9000000000001</v>
      </c>
      <c r="L135" s="31">
        <v>1228.25</v>
      </c>
      <c r="M135" s="31">
        <v>8.6944099999999995</v>
      </c>
      <c r="N135" s="1"/>
      <c r="O135" s="1"/>
    </row>
    <row r="136" spans="1:15" ht="12.75" customHeight="1">
      <c r="A136" s="51">
        <v>127</v>
      </c>
      <c r="B136" s="53" t="s">
        <v>169</v>
      </c>
      <c r="C136" s="31">
        <v>261.14999999999998</v>
      </c>
      <c r="D136" s="36">
        <v>261.79999999999995</v>
      </c>
      <c r="E136" s="36">
        <v>258.64999999999992</v>
      </c>
      <c r="F136" s="36">
        <v>256.14999999999998</v>
      </c>
      <c r="G136" s="36">
        <v>252.99999999999994</v>
      </c>
      <c r="H136" s="36">
        <v>264.2999999999999</v>
      </c>
      <c r="I136" s="36">
        <v>267.45</v>
      </c>
      <c r="J136" s="36">
        <v>269.94999999999987</v>
      </c>
      <c r="K136" s="31">
        <v>264.95</v>
      </c>
      <c r="L136" s="31">
        <v>259.3</v>
      </c>
      <c r="M136" s="31">
        <v>40.594819999999999</v>
      </c>
      <c r="N136" s="1"/>
      <c r="O136" s="1"/>
    </row>
    <row r="137" spans="1:15" ht="12.75" customHeight="1">
      <c r="A137" s="51">
        <v>128</v>
      </c>
      <c r="B137" s="53" t="s">
        <v>168</v>
      </c>
      <c r="C137" s="31">
        <v>2156.35</v>
      </c>
      <c r="D137" s="36">
        <v>2132.8000000000002</v>
      </c>
      <c r="E137" s="36">
        <v>2096.6000000000004</v>
      </c>
      <c r="F137" s="36">
        <v>2036.8500000000004</v>
      </c>
      <c r="G137" s="36">
        <v>2000.6500000000005</v>
      </c>
      <c r="H137" s="36">
        <v>2192.5500000000002</v>
      </c>
      <c r="I137" s="36">
        <v>2228.75</v>
      </c>
      <c r="J137" s="36">
        <v>2288.5</v>
      </c>
      <c r="K137" s="31">
        <v>2169</v>
      </c>
      <c r="L137" s="31">
        <v>2073.0500000000002</v>
      </c>
      <c r="M137" s="31">
        <v>57.451430000000002</v>
      </c>
      <c r="N137" s="1"/>
      <c r="O137" s="1"/>
    </row>
    <row r="138" spans="1:15" ht="12.75" customHeight="1">
      <c r="A138" s="51">
        <v>129</v>
      </c>
      <c r="B138" s="53" t="s">
        <v>838</v>
      </c>
      <c r="C138" s="31">
        <v>2364.4</v>
      </c>
      <c r="D138" s="36">
        <v>2380.1333333333332</v>
      </c>
      <c r="E138" s="36">
        <v>2340.2666666666664</v>
      </c>
      <c r="F138" s="36">
        <v>2316.1333333333332</v>
      </c>
      <c r="G138" s="36">
        <v>2276.2666666666664</v>
      </c>
      <c r="H138" s="36">
        <v>2404.2666666666664</v>
      </c>
      <c r="I138" s="36">
        <v>2444.1333333333332</v>
      </c>
      <c r="J138" s="36">
        <v>2468.2666666666664</v>
      </c>
      <c r="K138" s="31">
        <v>2420</v>
      </c>
      <c r="L138" s="31">
        <v>2356</v>
      </c>
      <c r="M138" s="31">
        <v>2.31691</v>
      </c>
      <c r="N138" s="1"/>
      <c r="O138" s="1"/>
    </row>
    <row r="139" spans="1:15" ht="12.75" customHeight="1">
      <c r="A139" s="51">
        <v>130</v>
      </c>
      <c r="B139" s="53" t="s">
        <v>171</v>
      </c>
      <c r="C139" s="31">
        <v>518</v>
      </c>
      <c r="D139" s="36">
        <v>517.85</v>
      </c>
      <c r="E139" s="36">
        <v>515.75</v>
      </c>
      <c r="F139" s="36">
        <v>513.5</v>
      </c>
      <c r="G139" s="36">
        <v>511.4</v>
      </c>
      <c r="H139" s="36">
        <v>520.1</v>
      </c>
      <c r="I139" s="36">
        <v>522.20000000000016</v>
      </c>
      <c r="J139" s="36">
        <v>524.45000000000005</v>
      </c>
      <c r="K139" s="31">
        <v>519.95000000000005</v>
      </c>
      <c r="L139" s="31">
        <v>515.6</v>
      </c>
      <c r="M139" s="31">
        <v>13.077500000000001</v>
      </c>
      <c r="N139" s="1"/>
      <c r="O139" s="1"/>
    </row>
    <row r="140" spans="1:15" ht="12.75" customHeight="1">
      <c r="A140" s="51">
        <v>131</v>
      </c>
      <c r="B140" s="53" t="s">
        <v>172</v>
      </c>
      <c r="C140" s="31">
        <v>12817.5</v>
      </c>
      <c r="D140" s="36">
        <v>12851.233333333332</v>
      </c>
      <c r="E140" s="36">
        <v>12706.466666666664</v>
      </c>
      <c r="F140" s="36">
        <v>12595.433333333332</v>
      </c>
      <c r="G140" s="36">
        <v>12450.666666666664</v>
      </c>
      <c r="H140" s="36">
        <v>12962.266666666663</v>
      </c>
      <c r="I140" s="36">
        <v>13107.033333333329</v>
      </c>
      <c r="J140" s="36">
        <v>13218.066666666662</v>
      </c>
      <c r="K140" s="31">
        <v>12996</v>
      </c>
      <c r="L140" s="31">
        <v>12740.2</v>
      </c>
      <c r="M140" s="31">
        <v>5.2877599999999996</v>
      </c>
      <c r="N140" s="1"/>
      <c r="O140" s="1"/>
    </row>
    <row r="141" spans="1:15" ht="12.75" customHeight="1">
      <c r="A141" s="51">
        <v>132</v>
      </c>
      <c r="B141" s="53" t="s">
        <v>176</v>
      </c>
      <c r="C141" s="31">
        <v>1010.9</v>
      </c>
      <c r="D141" s="36">
        <v>999.85</v>
      </c>
      <c r="E141" s="36">
        <v>980.1</v>
      </c>
      <c r="F141" s="36">
        <v>949.3</v>
      </c>
      <c r="G141" s="36">
        <v>929.55</v>
      </c>
      <c r="H141" s="36">
        <v>1030.6500000000001</v>
      </c>
      <c r="I141" s="36">
        <v>1050.4000000000001</v>
      </c>
      <c r="J141" s="36">
        <v>1081.2000000000003</v>
      </c>
      <c r="K141" s="31">
        <v>1019.6</v>
      </c>
      <c r="L141" s="31">
        <v>969.05</v>
      </c>
      <c r="M141" s="31">
        <v>17.10267</v>
      </c>
      <c r="N141" s="1"/>
      <c r="O141" s="1"/>
    </row>
    <row r="142" spans="1:15" ht="12.75" customHeight="1">
      <c r="A142" s="51">
        <v>133</v>
      </c>
      <c r="B142" s="53" t="s">
        <v>283</v>
      </c>
      <c r="C142" s="31">
        <v>840.3</v>
      </c>
      <c r="D142" s="36">
        <v>841.9</v>
      </c>
      <c r="E142" s="36">
        <v>829.5</v>
      </c>
      <c r="F142" s="36">
        <v>818.7</v>
      </c>
      <c r="G142" s="36">
        <v>806.30000000000007</v>
      </c>
      <c r="H142" s="36">
        <v>852.69999999999993</v>
      </c>
      <c r="I142" s="36">
        <v>865.0999999999998</v>
      </c>
      <c r="J142" s="36">
        <v>875.89999999999986</v>
      </c>
      <c r="K142" s="31">
        <v>854.3</v>
      </c>
      <c r="L142" s="31">
        <v>831.1</v>
      </c>
      <c r="M142" s="31">
        <v>14.936249999999999</v>
      </c>
      <c r="N142" s="1"/>
      <c r="O142" s="1"/>
    </row>
    <row r="143" spans="1:15" ht="12.75" customHeight="1">
      <c r="A143" s="51">
        <v>134</v>
      </c>
      <c r="B143" s="53" t="s">
        <v>448</v>
      </c>
      <c r="C143" s="31">
        <v>2348.9499999999998</v>
      </c>
      <c r="D143" s="36">
        <v>2371.4333333333329</v>
      </c>
      <c r="E143" s="36">
        <v>2318.016666666666</v>
      </c>
      <c r="F143" s="36">
        <v>2287.083333333333</v>
      </c>
      <c r="G143" s="36">
        <v>2233.6666666666661</v>
      </c>
      <c r="H143" s="36">
        <v>2402.3666666666659</v>
      </c>
      <c r="I143" s="36">
        <v>2455.7833333333328</v>
      </c>
      <c r="J143" s="36">
        <v>2486.7166666666658</v>
      </c>
      <c r="K143" s="31">
        <v>2424.85</v>
      </c>
      <c r="L143" s="31">
        <v>2340.5</v>
      </c>
      <c r="M143" s="31">
        <v>8.5403000000000002</v>
      </c>
      <c r="N143" s="1"/>
      <c r="O143" s="1"/>
    </row>
    <row r="144" spans="1:15" ht="12.75" customHeight="1">
      <c r="A144" s="51">
        <v>135</v>
      </c>
      <c r="B144" s="53" t="s">
        <v>284</v>
      </c>
      <c r="C144" s="31">
        <v>69.05</v>
      </c>
      <c r="D144" s="36">
        <v>69.333333333333329</v>
      </c>
      <c r="E144" s="36">
        <v>68.716666666666654</v>
      </c>
      <c r="F144" s="36">
        <v>68.383333333333326</v>
      </c>
      <c r="G144" s="36">
        <v>67.766666666666652</v>
      </c>
      <c r="H144" s="36">
        <v>69.666666666666657</v>
      </c>
      <c r="I144" s="36">
        <v>70.283333333333331</v>
      </c>
      <c r="J144" s="36">
        <v>70.61666666666666</v>
      </c>
      <c r="K144" s="31">
        <v>69.95</v>
      </c>
      <c r="L144" s="31">
        <v>69</v>
      </c>
      <c r="M144" s="31">
        <v>30.658580000000001</v>
      </c>
      <c r="N144" s="1"/>
      <c r="O144" s="1"/>
    </row>
    <row r="145" spans="1:15" ht="12.75" customHeight="1">
      <c r="A145" s="51">
        <v>136</v>
      </c>
      <c r="B145" s="53" t="s">
        <v>179</v>
      </c>
      <c r="C145" s="31">
        <v>2314.85</v>
      </c>
      <c r="D145" s="36">
        <v>2331.4666666666667</v>
      </c>
      <c r="E145" s="36">
        <v>2291.4333333333334</v>
      </c>
      <c r="F145" s="36">
        <v>2268.0166666666669</v>
      </c>
      <c r="G145" s="36">
        <v>2227.9833333333336</v>
      </c>
      <c r="H145" s="36">
        <v>2354.8833333333332</v>
      </c>
      <c r="I145" s="36">
        <v>2394.916666666667</v>
      </c>
      <c r="J145" s="36">
        <v>2418.333333333333</v>
      </c>
      <c r="K145" s="31">
        <v>2371.5</v>
      </c>
      <c r="L145" s="31">
        <v>2308.0500000000002</v>
      </c>
      <c r="M145" s="31">
        <v>3.83386</v>
      </c>
      <c r="N145" s="1"/>
      <c r="O145" s="1"/>
    </row>
    <row r="146" spans="1:15" ht="12.75" customHeight="1">
      <c r="A146" s="51">
        <v>137</v>
      </c>
      <c r="B146" s="53" t="s">
        <v>181</v>
      </c>
      <c r="C146" s="31">
        <v>1720.65</v>
      </c>
      <c r="D146" s="36">
        <v>1723.3500000000001</v>
      </c>
      <c r="E146" s="36">
        <v>1692.8000000000002</v>
      </c>
      <c r="F146" s="36">
        <v>1664.95</v>
      </c>
      <c r="G146" s="36">
        <v>1634.4</v>
      </c>
      <c r="H146" s="36">
        <v>1751.2000000000003</v>
      </c>
      <c r="I146" s="36">
        <v>1781.75</v>
      </c>
      <c r="J146" s="36">
        <v>1809.6000000000004</v>
      </c>
      <c r="K146" s="31">
        <v>1753.9</v>
      </c>
      <c r="L146" s="31">
        <v>1695.5</v>
      </c>
      <c r="M146" s="31">
        <v>7.1700299999999997</v>
      </c>
      <c r="N146" s="1"/>
      <c r="O146" s="1"/>
    </row>
    <row r="147" spans="1:15" ht="12.75" customHeight="1">
      <c r="A147" s="51">
        <v>138</v>
      </c>
      <c r="B147" s="53" t="s">
        <v>455</v>
      </c>
      <c r="C147" s="31">
        <v>96.2</v>
      </c>
      <c r="D147" s="36">
        <v>95.416666666666671</v>
      </c>
      <c r="E147" s="36">
        <v>94.13333333333334</v>
      </c>
      <c r="F147" s="36">
        <v>92.066666666666663</v>
      </c>
      <c r="G147" s="36">
        <v>90.783333333333331</v>
      </c>
      <c r="H147" s="36">
        <v>97.483333333333348</v>
      </c>
      <c r="I147" s="36">
        <v>98.76666666666668</v>
      </c>
      <c r="J147" s="36">
        <v>100.83333333333336</v>
      </c>
      <c r="K147" s="31">
        <v>96.7</v>
      </c>
      <c r="L147" s="31">
        <v>93.35</v>
      </c>
      <c r="M147" s="31">
        <v>1104.9402</v>
      </c>
      <c r="N147" s="1"/>
      <c r="O147" s="1"/>
    </row>
    <row r="148" spans="1:15" ht="12.75" customHeight="1">
      <c r="A148" s="51">
        <v>139</v>
      </c>
      <c r="B148" s="53" t="s">
        <v>186</v>
      </c>
      <c r="C148" s="31">
        <v>254.4</v>
      </c>
      <c r="D148" s="36">
        <v>256.36666666666662</v>
      </c>
      <c r="E148" s="36">
        <v>252.08333333333326</v>
      </c>
      <c r="F148" s="36">
        <v>249.76666666666665</v>
      </c>
      <c r="G148" s="36">
        <v>245.48333333333329</v>
      </c>
      <c r="H148" s="36">
        <v>258.68333333333322</v>
      </c>
      <c r="I148" s="36">
        <v>262.96666666666664</v>
      </c>
      <c r="J148" s="36">
        <v>265.28333333333319</v>
      </c>
      <c r="K148" s="31">
        <v>260.64999999999998</v>
      </c>
      <c r="L148" s="31">
        <v>254.05</v>
      </c>
      <c r="M148" s="31">
        <v>105.27601</v>
      </c>
      <c r="N148" s="1"/>
      <c r="O148" s="1"/>
    </row>
    <row r="149" spans="1:15" ht="12.75" customHeight="1">
      <c r="A149" s="51">
        <v>140</v>
      </c>
      <c r="B149" s="53" t="s">
        <v>188</v>
      </c>
      <c r="C149" s="31">
        <v>363.2</v>
      </c>
      <c r="D149" s="36">
        <v>362.65000000000003</v>
      </c>
      <c r="E149" s="36">
        <v>359.85000000000008</v>
      </c>
      <c r="F149" s="36">
        <v>356.50000000000006</v>
      </c>
      <c r="G149" s="36">
        <v>353.7000000000001</v>
      </c>
      <c r="H149" s="36">
        <v>366.00000000000006</v>
      </c>
      <c r="I149" s="36">
        <v>368.8</v>
      </c>
      <c r="J149" s="36">
        <v>372.15000000000003</v>
      </c>
      <c r="K149" s="31">
        <v>365.45</v>
      </c>
      <c r="L149" s="31">
        <v>359.3</v>
      </c>
      <c r="M149" s="31">
        <v>145.66548</v>
      </c>
      <c r="N149" s="1"/>
      <c r="O149" s="1"/>
    </row>
    <row r="150" spans="1:15" ht="12.75" customHeight="1">
      <c r="A150" s="51">
        <v>141</v>
      </c>
      <c r="B150" s="53" t="s">
        <v>184</v>
      </c>
      <c r="C150" s="31">
        <v>3419.25</v>
      </c>
      <c r="D150" s="36">
        <v>3430.9833333333336</v>
      </c>
      <c r="E150" s="36">
        <v>3396.2666666666673</v>
      </c>
      <c r="F150" s="36">
        <v>3373.2833333333338</v>
      </c>
      <c r="G150" s="36">
        <v>3338.5666666666675</v>
      </c>
      <c r="H150" s="36">
        <v>3453.9666666666672</v>
      </c>
      <c r="I150" s="36">
        <v>3488.6833333333334</v>
      </c>
      <c r="J150" s="36">
        <v>3511.666666666667</v>
      </c>
      <c r="K150" s="31">
        <v>3465.7</v>
      </c>
      <c r="L150" s="31">
        <v>3408</v>
      </c>
      <c r="M150" s="31">
        <v>3.1981799999999998</v>
      </c>
      <c r="N150" s="1"/>
      <c r="O150" s="1"/>
    </row>
    <row r="151" spans="1:15" ht="12.75" customHeight="1">
      <c r="A151" s="51">
        <v>142</v>
      </c>
      <c r="B151" s="53" t="s">
        <v>185</v>
      </c>
      <c r="C151" s="31">
        <v>2507.4</v>
      </c>
      <c r="D151" s="36">
        <v>2515.1833333333334</v>
      </c>
      <c r="E151" s="36">
        <v>2492.7666666666669</v>
      </c>
      <c r="F151" s="36">
        <v>2478.1333333333337</v>
      </c>
      <c r="G151" s="36">
        <v>2455.7166666666672</v>
      </c>
      <c r="H151" s="36">
        <v>2529.8166666666666</v>
      </c>
      <c r="I151" s="36">
        <v>2552.2333333333327</v>
      </c>
      <c r="J151" s="36">
        <v>2566.8666666666663</v>
      </c>
      <c r="K151" s="31">
        <v>2537.6</v>
      </c>
      <c r="L151" s="31">
        <v>2500.5500000000002</v>
      </c>
      <c r="M151" s="31">
        <v>8.1263900000000007</v>
      </c>
      <c r="N151" s="1"/>
      <c r="O151" s="1"/>
    </row>
    <row r="152" spans="1:15" ht="12.75" customHeight="1">
      <c r="A152" s="51">
        <v>143</v>
      </c>
      <c r="B152" s="53" t="s">
        <v>189</v>
      </c>
      <c r="C152" s="31">
        <v>1483.35</v>
      </c>
      <c r="D152" s="36">
        <v>1486.95</v>
      </c>
      <c r="E152" s="36">
        <v>1471.65</v>
      </c>
      <c r="F152" s="36">
        <v>1459.95</v>
      </c>
      <c r="G152" s="36">
        <v>1444.65</v>
      </c>
      <c r="H152" s="36">
        <v>1498.65</v>
      </c>
      <c r="I152" s="36">
        <v>1513.9499999999998</v>
      </c>
      <c r="J152" s="36">
        <v>1525.65</v>
      </c>
      <c r="K152" s="31">
        <v>1502.25</v>
      </c>
      <c r="L152" s="31">
        <v>1475.25</v>
      </c>
      <c r="M152" s="31">
        <v>2.5611799999999998</v>
      </c>
      <c r="N152" s="1"/>
      <c r="O152" s="1"/>
    </row>
    <row r="153" spans="1:15" ht="12.75" customHeight="1">
      <c r="A153" s="51">
        <v>144</v>
      </c>
      <c r="B153" s="53" t="s">
        <v>191</v>
      </c>
      <c r="C153" s="31">
        <v>282.85000000000002</v>
      </c>
      <c r="D153" s="36">
        <v>283.55</v>
      </c>
      <c r="E153" s="36">
        <v>280.75</v>
      </c>
      <c r="F153" s="36">
        <v>278.64999999999998</v>
      </c>
      <c r="G153" s="36">
        <v>275.84999999999997</v>
      </c>
      <c r="H153" s="36">
        <v>285.65000000000003</v>
      </c>
      <c r="I153" s="36">
        <v>288.4500000000001</v>
      </c>
      <c r="J153" s="36">
        <v>290.55000000000007</v>
      </c>
      <c r="K153" s="31">
        <v>286.35000000000002</v>
      </c>
      <c r="L153" s="31">
        <v>281.45</v>
      </c>
      <c r="M153" s="31">
        <v>106.58906</v>
      </c>
      <c r="N153" s="1"/>
      <c r="O153" s="1"/>
    </row>
    <row r="154" spans="1:15" ht="12.75" customHeight="1">
      <c r="A154" s="51">
        <v>145</v>
      </c>
      <c r="B154" s="53" t="s">
        <v>286</v>
      </c>
      <c r="C154" s="31">
        <v>620.15</v>
      </c>
      <c r="D154" s="36">
        <v>625.66666666666663</v>
      </c>
      <c r="E154" s="36">
        <v>612.5333333333333</v>
      </c>
      <c r="F154" s="36">
        <v>604.91666666666663</v>
      </c>
      <c r="G154" s="36">
        <v>591.7833333333333</v>
      </c>
      <c r="H154" s="36">
        <v>633.2833333333333</v>
      </c>
      <c r="I154" s="36">
        <v>646.41666666666674</v>
      </c>
      <c r="J154" s="36">
        <v>654.0333333333333</v>
      </c>
      <c r="K154" s="31">
        <v>638.79999999999995</v>
      </c>
      <c r="L154" s="31">
        <v>618.04999999999995</v>
      </c>
      <c r="M154" s="31">
        <v>40.791499999999999</v>
      </c>
      <c r="N154" s="1"/>
      <c r="O154" s="1"/>
    </row>
    <row r="155" spans="1:15" ht="12.75" customHeight="1">
      <c r="A155" s="51">
        <v>146</v>
      </c>
      <c r="B155" s="53" t="s">
        <v>287</v>
      </c>
      <c r="C155" s="31">
        <v>372.4</v>
      </c>
      <c r="D155" s="36">
        <v>374.3</v>
      </c>
      <c r="E155" s="36">
        <v>369.1</v>
      </c>
      <c r="F155" s="36">
        <v>365.8</v>
      </c>
      <c r="G155" s="36">
        <v>360.6</v>
      </c>
      <c r="H155" s="36">
        <v>377.6</v>
      </c>
      <c r="I155" s="36">
        <v>382.79999999999995</v>
      </c>
      <c r="J155" s="36">
        <v>386.1</v>
      </c>
      <c r="K155" s="31">
        <v>379.5</v>
      </c>
      <c r="L155" s="31">
        <v>371</v>
      </c>
      <c r="M155" s="31">
        <v>11.836790000000001</v>
      </c>
      <c r="N155" s="1"/>
      <c r="O155" s="1"/>
    </row>
    <row r="156" spans="1:15" ht="12.75" customHeight="1">
      <c r="A156" s="51">
        <v>147</v>
      </c>
      <c r="B156" s="53" t="s">
        <v>288</v>
      </c>
      <c r="C156" s="31">
        <v>1264.9000000000001</v>
      </c>
      <c r="D156" s="36">
        <v>1261.0500000000002</v>
      </c>
      <c r="E156" s="36">
        <v>1244.1500000000003</v>
      </c>
      <c r="F156" s="36">
        <v>1223.4000000000001</v>
      </c>
      <c r="G156" s="36">
        <v>1206.5000000000002</v>
      </c>
      <c r="H156" s="36">
        <v>1281.8000000000004</v>
      </c>
      <c r="I156" s="36">
        <v>1298.7</v>
      </c>
      <c r="J156" s="36">
        <v>1319.4500000000005</v>
      </c>
      <c r="K156" s="31">
        <v>1277.95</v>
      </c>
      <c r="L156" s="31">
        <v>1240.3</v>
      </c>
      <c r="M156" s="31">
        <v>10.53777</v>
      </c>
      <c r="N156" s="1"/>
      <c r="O156" s="1"/>
    </row>
    <row r="157" spans="1:15" ht="12.75" customHeight="1">
      <c r="A157" s="51">
        <v>148</v>
      </c>
      <c r="B157" s="53" t="s">
        <v>198</v>
      </c>
      <c r="C157" s="31">
        <v>3654.1</v>
      </c>
      <c r="D157" s="36">
        <v>3670.3666666666668</v>
      </c>
      <c r="E157" s="36">
        <v>3575.7333333333336</v>
      </c>
      <c r="F157" s="36">
        <v>3497.3666666666668</v>
      </c>
      <c r="G157" s="36">
        <v>3402.7333333333336</v>
      </c>
      <c r="H157" s="36">
        <v>3748.7333333333336</v>
      </c>
      <c r="I157" s="36">
        <v>3843.3666666666668</v>
      </c>
      <c r="J157" s="36">
        <v>3921.7333333333336</v>
      </c>
      <c r="K157" s="31">
        <v>3765</v>
      </c>
      <c r="L157" s="31">
        <v>3592</v>
      </c>
      <c r="M157" s="31">
        <v>8.07822</v>
      </c>
      <c r="N157" s="1"/>
      <c r="O157" s="1"/>
    </row>
    <row r="158" spans="1:15" ht="12.75" customHeight="1">
      <c r="A158" s="51">
        <v>149</v>
      </c>
      <c r="B158" s="53" t="s">
        <v>192</v>
      </c>
      <c r="C158" s="31">
        <v>34784.050000000003</v>
      </c>
      <c r="D158" s="36">
        <v>35011.5</v>
      </c>
      <c r="E158" s="36">
        <v>34432.550000000003</v>
      </c>
      <c r="F158" s="36">
        <v>34081.050000000003</v>
      </c>
      <c r="G158" s="36">
        <v>33502.100000000006</v>
      </c>
      <c r="H158" s="36">
        <v>35363</v>
      </c>
      <c r="I158" s="36">
        <v>35941.949999999997</v>
      </c>
      <c r="J158" s="36">
        <v>36293.449999999997</v>
      </c>
      <c r="K158" s="31">
        <v>35590.449999999997</v>
      </c>
      <c r="L158" s="31">
        <v>34660</v>
      </c>
      <c r="M158" s="31">
        <v>0.66090000000000004</v>
      </c>
      <c r="N158" s="1"/>
      <c r="O158" s="1"/>
    </row>
    <row r="159" spans="1:15" ht="12.75" customHeight="1">
      <c r="A159" s="51">
        <v>150</v>
      </c>
      <c r="B159" s="53" t="s">
        <v>289</v>
      </c>
      <c r="C159" s="31">
        <v>1510.7</v>
      </c>
      <c r="D159" s="36">
        <v>1515.9833333333333</v>
      </c>
      <c r="E159" s="36">
        <v>1488.2666666666667</v>
      </c>
      <c r="F159" s="36">
        <v>1465.8333333333333</v>
      </c>
      <c r="G159" s="36">
        <v>1438.1166666666666</v>
      </c>
      <c r="H159" s="36">
        <v>1538.4166666666667</v>
      </c>
      <c r="I159" s="36">
        <v>1566.1333333333334</v>
      </c>
      <c r="J159" s="36">
        <v>1588.5666666666668</v>
      </c>
      <c r="K159" s="31">
        <v>1543.7</v>
      </c>
      <c r="L159" s="31">
        <v>1493.55</v>
      </c>
      <c r="M159" s="31">
        <v>14.87889</v>
      </c>
      <c r="N159" s="1"/>
      <c r="O159" s="1"/>
    </row>
    <row r="160" spans="1:15" ht="12.75" customHeight="1">
      <c r="A160" s="51">
        <v>151</v>
      </c>
      <c r="B160" s="53" t="s">
        <v>194</v>
      </c>
      <c r="C160" s="31">
        <v>3368.6</v>
      </c>
      <c r="D160" s="36">
        <v>3373.85</v>
      </c>
      <c r="E160" s="36">
        <v>3335.75</v>
      </c>
      <c r="F160" s="36">
        <v>3302.9</v>
      </c>
      <c r="G160" s="36">
        <v>3264.8</v>
      </c>
      <c r="H160" s="36">
        <v>3406.7</v>
      </c>
      <c r="I160" s="36">
        <v>3444.7999999999993</v>
      </c>
      <c r="J160" s="36">
        <v>3477.6499999999996</v>
      </c>
      <c r="K160" s="31">
        <v>3411.95</v>
      </c>
      <c r="L160" s="31">
        <v>3341</v>
      </c>
      <c r="M160" s="31">
        <v>5.9531499999999999</v>
      </c>
      <c r="N160" s="1"/>
      <c r="O160" s="1"/>
    </row>
    <row r="161" spans="1:15" ht="12.75" customHeight="1">
      <c r="A161" s="51">
        <v>152</v>
      </c>
      <c r="B161" s="53" t="s">
        <v>195</v>
      </c>
      <c r="C161" s="31">
        <v>310.55</v>
      </c>
      <c r="D161" s="36">
        <v>311.01666666666665</v>
      </c>
      <c r="E161" s="36">
        <v>305.0333333333333</v>
      </c>
      <c r="F161" s="36">
        <v>299.51666666666665</v>
      </c>
      <c r="G161" s="36">
        <v>293.5333333333333</v>
      </c>
      <c r="H161" s="36">
        <v>316.5333333333333</v>
      </c>
      <c r="I161" s="36">
        <v>322.51666666666665</v>
      </c>
      <c r="J161" s="36">
        <v>328.0333333333333</v>
      </c>
      <c r="K161" s="31">
        <v>317</v>
      </c>
      <c r="L161" s="31">
        <v>305.5</v>
      </c>
      <c r="M161" s="31">
        <v>131.42285999999999</v>
      </c>
      <c r="N161" s="1"/>
      <c r="O161" s="1"/>
    </row>
    <row r="162" spans="1:15" ht="12.75" customHeight="1">
      <c r="A162" s="51">
        <v>153</v>
      </c>
      <c r="B162" s="53" t="s">
        <v>197</v>
      </c>
      <c r="C162" s="31">
        <v>3049</v>
      </c>
      <c r="D162" s="36">
        <v>3048.1333333333332</v>
      </c>
      <c r="E162" s="36">
        <v>3014.5166666666664</v>
      </c>
      <c r="F162" s="36">
        <v>2980.0333333333333</v>
      </c>
      <c r="G162" s="36">
        <v>2946.4166666666665</v>
      </c>
      <c r="H162" s="36">
        <v>3082.6166666666663</v>
      </c>
      <c r="I162" s="36">
        <v>3116.2333333333331</v>
      </c>
      <c r="J162" s="36">
        <v>3150.7166666666662</v>
      </c>
      <c r="K162" s="31">
        <v>3081.75</v>
      </c>
      <c r="L162" s="31">
        <v>3013.65</v>
      </c>
      <c r="M162" s="31">
        <v>4.7714800000000004</v>
      </c>
      <c r="N162" s="1"/>
      <c r="O162" s="1"/>
    </row>
    <row r="163" spans="1:15" ht="12.75" customHeight="1">
      <c r="A163" s="51">
        <v>154</v>
      </c>
      <c r="B163" s="53" t="s">
        <v>193</v>
      </c>
      <c r="C163" s="31">
        <v>924.7</v>
      </c>
      <c r="D163" s="36">
        <v>927.95000000000016</v>
      </c>
      <c r="E163" s="36">
        <v>918.0500000000003</v>
      </c>
      <c r="F163" s="36">
        <v>911.40000000000009</v>
      </c>
      <c r="G163" s="36">
        <v>901.50000000000023</v>
      </c>
      <c r="H163" s="36">
        <v>934.60000000000036</v>
      </c>
      <c r="I163" s="36">
        <v>944.50000000000023</v>
      </c>
      <c r="J163" s="36">
        <v>951.15000000000043</v>
      </c>
      <c r="K163" s="31">
        <v>937.85</v>
      </c>
      <c r="L163" s="31">
        <v>921.3</v>
      </c>
      <c r="M163" s="31">
        <v>7.66906</v>
      </c>
      <c r="N163" s="1"/>
      <c r="O163" s="1"/>
    </row>
    <row r="164" spans="1:15" ht="12.75" customHeight="1">
      <c r="A164" s="51">
        <v>155</v>
      </c>
      <c r="B164" s="53" t="s">
        <v>200</v>
      </c>
      <c r="C164" s="31">
        <v>5666.55</v>
      </c>
      <c r="D164" s="36">
        <v>5695.2</v>
      </c>
      <c r="E164" s="36">
        <v>5601.4</v>
      </c>
      <c r="F164" s="36">
        <v>5536.25</v>
      </c>
      <c r="G164" s="36">
        <v>5442.45</v>
      </c>
      <c r="H164" s="36">
        <v>5760.3499999999995</v>
      </c>
      <c r="I164" s="36">
        <v>5854.1500000000005</v>
      </c>
      <c r="J164" s="36">
        <v>5919.2999999999993</v>
      </c>
      <c r="K164" s="31">
        <v>5789</v>
      </c>
      <c r="L164" s="31">
        <v>5630.05</v>
      </c>
      <c r="M164" s="31">
        <v>4.7492799999999997</v>
      </c>
      <c r="N164" s="1"/>
      <c r="O164" s="1"/>
    </row>
    <row r="165" spans="1:15" ht="12.75" customHeight="1">
      <c r="A165" s="51">
        <v>156</v>
      </c>
      <c r="B165" s="53" t="s">
        <v>290</v>
      </c>
      <c r="C165" s="31">
        <v>490.65</v>
      </c>
      <c r="D165" s="36">
        <v>495.15000000000003</v>
      </c>
      <c r="E165" s="36">
        <v>482.50000000000006</v>
      </c>
      <c r="F165" s="36">
        <v>474.35</v>
      </c>
      <c r="G165" s="36">
        <v>461.70000000000005</v>
      </c>
      <c r="H165" s="36">
        <v>503.30000000000007</v>
      </c>
      <c r="I165" s="36">
        <v>515.95000000000005</v>
      </c>
      <c r="J165" s="36">
        <v>524.10000000000014</v>
      </c>
      <c r="K165" s="31">
        <v>507.8</v>
      </c>
      <c r="L165" s="31">
        <v>487</v>
      </c>
      <c r="M165" s="31">
        <v>75.992829999999998</v>
      </c>
      <c r="N165" s="1"/>
      <c r="O165" s="1"/>
    </row>
    <row r="166" spans="1:15" ht="12.75" customHeight="1">
      <c r="A166" s="51">
        <v>157</v>
      </c>
      <c r="B166" s="53" t="s">
        <v>196</v>
      </c>
      <c r="C166" s="31">
        <v>441.55</v>
      </c>
      <c r="D166" s="36">
        <v>435.16666666666669</v>
      </c>
      <c r="E166" s="36">
        <v>422.88333333333338</v>
      </c>
      <c r="F166" s="36">
        <v>404.2166666666667</v>
      </c>
      <c r="G166" s="36">
        <v>391.93333333333339</v>
      </c>
      <c r="H166" s="36">
        <v>453.83333333333337</v>
      </c>
      <c r="I166" s="36">
        <v>466.11666666666667</v>
      </c>
      <c r="J166" s="36">
        <v>484.78333333333336</v>
      </c>
      <c r="K166" s="31">
        <v>447.45</v>
      </c>
      <c r="L166" s="31">
        <v>416.5</v>
      </c>
      <c r="M166" s="31">
        <v>535.52269000000001</v>
      </c>
      <c r="N166" s="1"/>
      <c r="O166" s="1"/>
    </row>
    <row r="167" spans="1:15" ht="12.75" customHeight="1">
      <c r="A167" s="51">
        <v>158</v>
      </c>
      <c r="B167" s="53" t="s">
        <v>201</v>
      </c>
      <c r="C167" s="31">
        <v>301.85000000000002</v>
      </c>
      <c r="D167" s="36">
        <v>299.75</v>
      </c>
      <c r="E167" s="36">
        <v>295.14999999999998</v>
      </c>
      <c r="F167" s="36">
        <v>288.45</v>
      </c>
      <c r="G167" s="36">
        <v>283.84999999999997</v>
      </c>
      <c r="H167" s="36">
        <v>306.45</v>
      </c>
      <c r="I167" s="36">
        <v>311.05</v>
      </c>
      <c r="J167" s="36">
        <v>317.75</v>
      </c>
      <c r="K167" s="31">
        <v>304.35000000000002</v>
      </c>
      <c r="L167" s="31">
        <v>293.05</v>
      </c>
      <c r="M167" s="31">
        <v>332.88857000000002</v>
      </c>
      <c r="N167" s="1"/>
      <c r="O167" s="1"/>
    </row>
    <row r="168" spans="1:15" ht="12.75" customHeight="1">
      <c r="A168" s="51">
        <v>159</v>
      </c>
      <c r="B168" s="53" t="s">
        <v>291</v>
      </c>
      <c r="C168" s="31">
        <v>1380.25</v>
      </c>
      <c r="D168" s="36">
        <v>1362.95</v>
      </c>
      <c r="E168" s="36">
        <v>1335.9</v>
      </c>
      <c r="F168" s="36">
        <v>1291.55</v>
      </c>
      <c r="G168" s="36">
        <v>1264.5</v>
      </c>
      <c r="H168" s="36">
        <v>1407.3000000000002</v>
      </c>
      <c r="I168" s="36">
        <v>1434.35</v>
      </c>
      <c r="J168" s="36">
        <v>1478.7000000000003</v>
      </c>
      <c r="K168" s="31">
        <v>1390</v>
      </c>
      <c r="L168" s="31">
        <v>1318.6</v>
      </c>
      <c r="M168" s="31">
        <v>8.1538400000000006</v>
      </c>
      <c r="N168" s="1"/>
      <c r="O168" s="1"/>
    </row>
    <row r="169" spans="1:15" ht="12.75" customHeight="1">
      <c r="A169" s="51">
        <v>160</v>
      </c>
      <c r="B169" s="53" t="s">
        <v>292</v>
      </c>
      <c r="C169" s="31">
        <v>16170.3</v>
      </c>
      <c r="D169" s="36">
        <v>16106.800000000001</v>
      </c>
      <c r="E169" s="36">
        <v>15713.600000000002</v>
      </c>
      <c r="F169" s="36">
        <v>15256.900000000001</v>
      </c>
      <c r="G169" s="36">
        <v>14863.700000000003</v>
      </c>
      <c r="H169" s="36">
        <v>16563.5</v>
      </c>
      <c r="I169" s="36">
        <v>16956.700000000004</v>
      </c>
      <c r="J169" s="36">
        <v>17413.400000000001</v>
      </c>
      <c r="K169" s="31">
        <v>16500</v>
      </c>
      <c r="L169" s="31">
        <v>15650.1</v>
      </c>
      <c r="M169" s="31">
        <v>0.49047000000000002</v>
      </c>
      <c r="N169" s="1"/>
      <c r="O169" s="1"/>
    </row>
    <row r="170" spans="1:15" ht="12.75" customHeight="1">
      <c r="A170" s="51">
        <v>161</v>
      </c>
      <c r="B170" s="53" t="s">
        <v>199</v>
      </c>
      <c r="C170" s="31">
        <v>141.05000000000001</v>
      </c>
      <c r="D170" s="36">
        <v>140.11666666666667</v>
      </c>
      <c r="E170" s="36">
        <v>137.33333333333334</v>
      </c>
      <c r="F170" s="36">
        <v>133.61666666666667</v>
      </c>
      <c r="G170" s="36">
        <v>130.83333333333334</v>
      </c>
      <c r="H170" s="36">
        <v>143.83333333333334</v>
      </c>
      <c r="I170" s="36">
        <v>146.61666666666665</v>
      </c>
      <c r="J170" s="36">
        <v>150.33333333333334</v>
      </c>
      <c r="K170" s="31">
        <v>142.9</v>
      </c>
      <c r="L170" s="31">
        <v>136.4</v>
      </c>
      <c r="M170" s="31">
        <v>953.90288999999996</v>
      </c>
      <c r="N170" s="1"/>
      <c r="O170" s="1"/>
    </row>
    <row r="171" spans="1:15" ht="12.75" customHeight="1">
      <c r="A171" s="51">
        <v>162</v>
      </c>
      <c r="B171" s="53" t="s">
        <v>207</v>
      </c>
      <c r="C171" s="31">
        <v>507.15</v>
      </c>
      <c r="D171" s="36">
        <v>494</v>
      </c>
      <c r="E171" s="36">
        <v>476.35</v>
      </c>
      <c r="F171" s="36">
        <v>445.55</v>
      </c>
      <c r="G171" s="36">
        <v>427.90000000000003</v>
      </c>
      <c r="H171" s="36">
        <v>524.79999999999995</v>
      </c>
      <c r="I171" s="36">
        <v>542.45000000000005</v>
      </c>
      <c r="J171" s="36">
        <v>573.25</v>
      </c>
      <c r="K171" s="31">
        <v>511.65</v>
      </c>
      <c r="L171" s="31">
        <v>463.2</v>
      </c>
      <c r="M171" s="31">
        <v>729.03179999999998</v>
      </c>
      <c r="N171" s="1"/>
      <c r="O171" s="1"/>
    </row>
    <row r="172" spans="1:15" ht="12.75" customHeight="1">
      <c r="A172" s="51">
        <v>163</v>
      </c>
      <c r="B172" s="53" t="s">
        <v>479</v>
      </c>
      <c r="C172" s="31">
        <v>286.39999999999998</v>
      </c>
      <c r="D172" s="36">
        <v>288.45</v>
      </c>
      <c r="E172" s="36">
        <v>283.39999999999998</v>
      </c>
      <c r="F172" s="36">
        <v>280.39999999999998</v>
      </c>
      <c r="G172" s="36">
        <v>275.34999999999997</v>
      </c>
      <c r="H172" s="36">
        <v>291.45</v>
      </c>
      <c r="I172" s="36">
        <v>296.50000000000006</v>
      </c>
      <c r="J172" s="36">
        <v>299.5</v>
      </c>
      <c r="K172" s="31">
        <v>293.5</v>
      </c>
      <c r="L172" s="31">
        <v>285.45</v>
      </c>
      <c r="M172" s="31">
        <v>99.395750000000007</v>
      </c>
      <c r="N172" s="1"/>
      <c r="O172" s="1"/>
    </row>
    <row r="173" spans="1:15" ht="12.75" customHeight="1">
      <c r="A173" s="51">
        <v>164</v>
      </c>
      <c r="B173" s="53" t="s">
        <v>208</v>
      </c>
      <c r="C173" s="31">
        <v>2934</v>
      </c>
      <c r="D173" s="36">
        <v>2941.9666666666667</v>
      </c>
      <c r="E173" s="36">
        <v>2917.7833333333333</v>
      </c>
      <c r="F173" s="36">
        <v>2901.5666666666666</v>
      </c>
      <c r="G173" s="36">
        <v>2877.3833333333332</v>
      </c>
      <c r="H173" s="36">
        <v>2958.1833333333334</v>
      </c>
      <c r="I173" s="36">
        <v>2982.3666666666668</v>
      </c>
      <c r="J173" s="36">
        <v>2998.5833333333335</v>
      </c>
      <c r="K173" s="31">
        <v>2966.15</v>
      </c>
      <c r="L173" s="31">
        <v>2925.75</v>
      </c>
      <c r="M173" s="31">
        <v>57.371310000000001</v>
      </c>
      <c r="N173" s="1"/>
      <c r="O173" s="1"/>
    </row>
    <row r="174" spans="1:15" ht="12.75" customHeight="1">
      <c r="A174" s="51">
        <v>165</v>
      </c>
      <c r="B174" s="53" t="s">
        <v>210</v>
      </c>
      <c r="C174" s="31">
        <v>728.3</v>
      </c>
      <c r="D174" s="36">
        <v>729.1</v>
      </c>
      <c r="E174" s="36">
        <v>723.2</v>
      </c>
      <c r="F174" s="36">
        <v>718.1</v>
      </c>
      <c r="G174" s="36">
        <v>712.2</v>
      </c>
      <c r="H174" s="36">
        <v>734.2</v>
      </c>
      <c r="I174" s="36">
        <v>740.09999999999991</v>
      </c>
      <c r="J174" s="36">
        <v>745.2</v>
      </c>
      <c r="K174" s="31">
        <v>735</v>
      </c>
      <c r="L174" s="31">
        <v>724</v>
      </c>
      <c r="M174" s="31">
        <v>23.182230000000001</v>
      </c>
      <c r="N174" s="1"/>
      <c r="O174" s="1"/>
    </row>
    <row r="175" spans="1:15" ht="12.75" customHeight="1">
      <c r="A175" s="51">
        <v>166</v>
      </c>
      <c r="B175" t="s">
        <v>211</v>
      </c>
      <c r="C175" s="31">
        <v>1436.55</v>
      </c>
      <c r="D175" s="36">
        <v>1436.5333333333331</v>
      </c>
      <c r="E175" s="36">
        <v>1423.2166666666662</v>
      </c>
      <c r="F175" s="36">
        <v>1409.8833333333332</v>
      </c>
      <c r="G175" s="36">
        <v>1396.5666666666664</v>
      </c>
      <c r="H175" s="36">
        <v>1449.8666666666661</v>
      </c>
      <c r="I175" s="36">
        <v>1463.1833333333332</v>
      </c>
      <c r="J175" s="36">
        <v>1476.516666666666</v>
      </c>
      <c r="K175" s="31">
        <v>1449.85</v>
      </c>
      <c r="L175" s="31">
        <v>1423.2</v>
      </c>
      <c r="M175" s="31">
        <v>24.024640000000002</v>
      </c>
      <c r="N175" s="1"/>
      <c r="O175" s="1"/>
    </row>
    <row r="176" spans="1:15" ht="12.75" customHeight="1">
      <c r="A176" s="51">
        <v>167</v>
      </c>
      <c r="B176" s="53" t="s">
        <v>215</v>
      </c>
      <c r="C176" s="31">
        <v>2621.0500000000002</v>
      </c>
      <c r="D176" s="36">
        <v>2630.1833333333334</v>
      </c>
      <c r="E176" s="36">
        <v>2605.3666666666668</v>
      </c>
      <c r="F176" s="36">
        <v>2589.6833333333334</v>
      </c>
      <c r="G176" s="36">
        <v>2564.8666666666668</v>
      </c>
      <c r="H176" s="36">
        <v>2645.8666666666668</v>
      </c>
      <c r="I176" s="36">
        <v>2670.6833333333334</v>
      </c>
      <c r="J176" s="36">
        <v>2686.3666666666668</v>
      </c>
      <c r="K176" s="31">
        <v>2655</v>
      </c>
      <c r="L176" s="31">
        <v>2614.5</v>
      </c>
      <c r="M176" s="31">
        <v>3.4845199999999998</v>
      </c>
      <c r="N176" s="1"/>
      <c r="O176" s="1"/>
    </row>
    <row r="177" spans="1:15" ht="12.75" customHeight="1">
      <c r="A177" s="51">
        <v>168</v>
      </c>
      <c r="B177" s="53" t="s">
        <v>178</v>
      </c>
      <c r="C177" s="31">
        <v>131.19999999999999</v>
      </c>
      <c r="D177" s="36">
        <v>131.81666666666669</v>
      </c>
      <c r="E177" s="36">
        <v>130.23333333333338</v>
      </c>
      <c r="F177" s="36">
        <v>129.26666666666668</v>
      </c>
      <c r="G177" s="36">
        <v>127.68333333333337</v>
      </c>
      <c r="H177" s="36">
        <v>132.78333333333339</v>
      </c>
      <c r="I177" s="36">
        <v>134.3666666666667</v>
      </c>
      <c r="J177" s="36">
        <v>135.3333333333334</v>
      </c>
      <c r="K177" s="31">
        <v>133.4</v>
      </c>
      <c r="L177" s="31">
        <v>130.85</v>
      </c>
      <c r="M177" s="31">
        <v>146.35558</v>
      </c>
      <c r="N177" s="1"/>
      <c r="O177" s="1"/>
    </row>
    <row r="178" spans="1:15" ht="12.75" customHeight="1">
      <c r="A178" s="51">
        <v>169</v>
      </c>
      <c r="B178" s="53" t="s">
        <v>213</v>
      </c>
      <c r="C178" s="31">
        <v>24444.85</v>
      </c>
      <c r="D178" s="36">
        <v>24548.266666666666</v>
      </c>
      <c r="E178" s="36">
        <v>24071.583333333332</v>
      </c>
      <c r="F178" s="36">
        <v>23698.316666666666</v>
      </c>
      <c r="G178" s="36">
        <v>23221.633333333331</v>
      </c>
      <c r="H178" s="36">
        <v>24921.533333333333</v>
      </c>
      <c r="I178" s="36">
        <v>25398.216666666667</v>
      </c>
      <c r="J178" s="36">
        <v>25771.483333333334</v>
      </c>
      <c r="K178" s="31">
        <v>25024.95</v>
      </c>
      <c r="L178" s="31">
        <v>24175</v>
      </c>
      <c r="M178" s="31">
        <v>0.74531000000000003</v>
      </c>
      <c r="N178" s="1"/>
      <c r="O178" s="1"/>
    </row>
    <row r="179" spans="1:15" ht="12.75" customHeight="1">
      <c r="A179" s="51">
        <v>170</v>
      </c>
      <c r="B179" s="53" t="s">
        <v>216</v>
      </c>
      <c r="C179" s="31">
        <v>2551.6999999999998</v>
      </c>
      <c r="D179" s="36">
        <v>2538.1666666666665</v>
      </c>
      <c r="E179" s="36">
        <v>2497.5333333333328</v>
      </c>
      <c r="F179" s="36">
        <v>2443.3666666666663</v>
      </c>
      <c r="G179" s="36">
        <v>2402.7333333333327</v>
      </c>
      <c r="H179" s="36">
        <v>2592.333333333333</v>
      </c>
      <c r="I179" s="36">
        <v>2632.9666666666672</v>
      </c>
      <c r="J179" s="36">
        <v>2687.1333333333332</v>
      </c>
      <c r="K179" s="31">
        <v>2578.8000000000002</v>
      </c>
      <c r="L179" s="31">
        <v>2484</v>
      </c>
      <c r="M179" s="31">
        <v>26.852450000000001</v>
      </c>
      <c r="N179" s="1"/>
      <c r="O179" s="1"/>
    </row>
    <row r="180" spans="1:15" ht="12.75" customHeight="1">
      <c r="A180" s="51">
        <v>171</v>
      </c>
      <c r="B180" s="53" t="s">
        <v>214</v>
      </c>
      <c r="C180" s="31">
        <v>5841.7</v>
      </c>
      <c r="D180" s="36">
        <v>5851.5666666666657</v>
      </c>
      <c r="E180" s="36">
        <v>5780.2333333333318</v>
      </c>
      <c r="F180" s="36">
        <v>5718.7666666666664</v>
      </c>
      <c r="G180" s="36">
        <v>5647.4333333333325</v>
      </c>
      <c r="H180" s="36">
        <v>5913.033333333331</v>
      </c>
      <c r="I180" s="36">
        <v>5984.366666666665</v>
      </c>
      <c r="J180" s="36">
        <v>6045.8333333333303</v>
      </c>
      <c r="K180" s="31">
        <v>5922.9</v>
      </c>
      <c r="L180" s="31">
        <v>5790.1</v>
      </c>
      <c r="M180" s="31">
        <v>3.7514599999999998</v>
      </c>
      <c r="N180" s="1"/>
      <c r="O180" s="1"/>
    </row>
    <row r="181" spans="1:15" ht="12.75" customHeight="1">
      <c r="A181" s="51">
        <v>172</v>
      </c>
      <c r="B181" s="53" t="s">
        <v>293</v>
      </c>
      <c r="C181" s="31">
        <v>625.35</v>
      </c>
      <c r="D181" s="36">
        <v>630.44999999999993</v>
      </c>
      <c r="E181" s="36">
        <v>618.89999999999986</v>
      </c>
      <c r="F181" s="36">
        <v>612.44999999999993</v>
      </c>
      <c r="G181" s="36">
        <v>600.89999999999986</v>
      </c>
      <c r="H181" s="36">
        <v>636.89999999999986</v>
      </c>
      <c r="I181" s="36">
        <v>648.44999999999982</v>
      </c>
      <c r="J181" s="36">
        <v>654.89999999999986</v>
      </c>
      <c r="K181" s="31">
        <v>642</v>
      </c>
      <c r="L181" s="31">
        <v>624</v>
      </c>
      <c r="M181" s="31">
        <v>22.510529999999999</v>
      </c>
      <c r="N181" s="1"/>
      <c r="O181" s="1"/>
    </row>
    <row r="182" spans="1:15" ht="12.75" customHeight="1">
      <c r="A182" s="51">
        <v>173</v>
      </c>
      <c r="B182" s="53" t="s">
        <v>212</v>
      </c>
      <c r="C182" s="31">
        <v>826.25</v>
      </c>
      <c r="D182" s="36">
        <v>827</v>
      </c>
      <c r="E182" s="36">
        <v>819.15</v>
      </c>
      <c r="F182" s="36">
        <v>812.05</v>
      </c>
      <c r="G182" s="36">
        <v>804.19999999999993</v>
      </c>
      <c r="H182" s="36">
        <v>834.1</v>
      </c>
      <c r="I182" s="36">
        <v>841.94999999999993</v>
      </c>
      <c r="J182" s="36">
        <v>849.05000000000007</v>
      </c>
      <c r="K182" s="31">
        <v>834.85</v>
      </c>
      <c r="L182" s="31">
        <v>819.9</v>
      </c>
      <c r="M182" s="31">
        <v>274.49072999999999</v>
      </c>
      <c r="N182" s="1"/>
      <c r="O182" s="1"/>
    </row>
    <row r="183" spans="1:15" ht="12.75" customHeight="1">
      <c r="A183" s="51">
        <v>174</v>
      </c>
      <c r="B183" s="53" t="s">
        <v>209</v>
      </c>
      <c r="C183" s="31">
        <v>164.2</v>
      </c>
      <c r="D183" s="36">
        <v>165.31666666666666</v>
      </c>
      <c r="E183" s="36">
        <v>161.93333333333334</v>
      </c>
      <c r="F183" s="36">
        <v>159.66666666666669</v>
      </c>
      <c r="G183" s="36">
        <v>156.28333333333336</v>
      </c>
      <c r="H183" s="36">
        <v>167.58333333333331</v>
      </c>
      <c r="I183" s="36">
        <v>170.96666666666664</v>
      </c>
      <c r="J183" s="36">
        <v>173.23333333333329</v>
      </c>
      <c r="K183" s="31">
        <v>168.7</v>
      </c>
      <c r="L183" s="31">
        <v>163.05000000000001</v>
      </c>
      <c r="M183" s="31">
        <v>406.51688000000001</v>
      </c>
      <c r="N183" s="1"/>
      <c r="O183" s="1"/>
    </row>
    <row r="184" spans="1:15" ht="12.75" customHeight="1">
      <c r="A184" s="51">
        <v>175</v>
      </c>
      <c r="B184" s="53" t="s">
        <v>217</v>
      </c>
      <c r="C184" s="31">
        <v>1502.1</v>
      </c>
      <c r="D184" s="36">
        <v>1509.4166666666667</v>
      </c>
      <c r="E184" s="36">
        <v>1489.6833333333334</v>
      </c>
      <c r="F184" s="36">
        <v>1477.2666666666667</v>
      </c>
      <c r="G184" s="36">
        <v>1457.5333333333333</v>
      </c>
      <c r="H184" s="36">
        <v>1521.8333333333335</v>
      </c>
      <c r="I184" s="36">
        <v>1541.5666666666666</v>
      </c>
      <c r="J184" s="36">
        <v>1553.9833333333336</v>
      </c>
      <c r="K184" s="31">
        <v>1529.15</v>
      </c>
      <c r="L184" s="31">
        <v>1497</v>
      </c>
      <c r="M184" s="31">
        <v>19.916460000000001</v>
      </c>
      <c r="N184" s="1"/>
      <c r="O184" s="1"/>
    </row>
    <row r="185" spans="1:15" ht="12.75" customHeight="1">
      <c r="A185" s="51">
        <v>176</v>
      </c>
      <c r="B185" s="53" t="s">
        <v>218</v>
      </c>
      <c r="C185" s="31">
        <v>655.4</v>
      </c>
      <c r="D185" s="36">
        <v>658.6</v>
      </c>
      <c r="E185" s="36">
        <v>650.70000000000005</v>
      </c>
      <c r="F185" s="36">
        <v>646</v>
      </c>
      <c r="G185" s="36">
        <v>638.1</v>
      </c>
      <c r="H185" s="36">
        <v>663.30000000000007</v>
      </c>
      <c r="I185" s="36">
        <v>671.19999999999993</v>
      </c>
      <c r="J185" s="36">
        <v>675.90000000000009</v>
      </c>
      <c r="K185" s="31">
        <v>666.5</v>
      </c>
      <c r="L185" s="31">
        <v>653.9</v>
      </c>
      <c r="M185" s="31">
        <v>5.7740999999999998</v>
      </c>
      <c r="N185" s="1"/>
      <c r="O185" s="1"/>
    </row>
    <row r="186" spans="1:15" ht="12.75" customHeight="1">
      <c r="A186" s="51">
        <v>177</v>
      </c>
      <c r="B186" s="53" t="s">
        <v>219</v>
      </c>
      <c r="C186" s="31">
        <v>689.15</v>
      </c>
      <c r="D186" s="36">
        <v>692.98333333333323</v>
      </c>
      <c r="E186" s="36">
        <v>684.16666666666652</v>
      </c>
      <c r="F186" s="36">
        <v>679.18333333333328</v>
      </c>
      <c r="G186" s="36">
        <v>670.36666666666656</v>
      </c>
      <c r="H186" s="36">
        <v>697.96666666666647</v>
      </c>
      <c r="I186" s="36">
        <v>706.7833333333333</v>
      </c>
      <c r="J186" s="36">
        <v>711.76666666666642</v>
      </c>
      <c r="K186" s="31">
        <v>701.8</v>
      </c>
      <c r="L186" s="31">
        <v>688</v>
      </c>
      <c r="M186" s="31">
        <v>6.5088100000000004</v>
      </c>
      <c r="N186" s="1"/>
      <c r="O186" s="1"/>
    </row>
    <row r="187" spans="1:15" ht="12.75" customHeight="1">
      <c r="A187" s="51">
        <v>178</v>
      </c>
      <c r="B187" s="53" t="s">
        <v>231</v>
      </c>
      <c r="C187" s="31">
        <v>2060</v>
      </c>
      <c r="D187" s="36">
        <v>2069.6999999999998</v>
      </c>
      <c r="E187" s="36">
        <v>2033.9999999999995</v>
      </c>
      <c r="F187" s="36">
        <v>2007.9999999999998</v>
      </c>
      <c r="G187" s="36">
        <v>1972.2999999999995</v>
      </c>
      <c r="H187" s="36">
        <v>2095.6999999999998</v>
      </c>
      <c r="I187" s="36">
        <v>2131.4000000000005</v>
      </c>
      <c r="J187" s="36">
        <v>2157.3999999999996</v>
      </c>
      <c r="K187" s="31">
        <v>2105.4</v>
      </c>
      <c r="L187" s="31">
        <v>2043.7</v>
      </c>
      <c r="M187" s="31">
        <v>12.23892</v>
      </c>
      <c r="N187" s="1"/>
      <c r="O187" s="1"/>
    </row>
    <row r="188" spans="1:15" ht="12.75" customHeight="1">
      <c r="A188" s="51">
        <v>179</v>
      </c>
      <c r="B188" s="53" t="s">
        <v>220</v>
      </c>
      <c r="C188" s="31">
        <v>1072.1500000000001</v>
      </c>
      <c r="D188" s="36">
        <v>1069.0166666666667</v>
      </c>
      <c r="E188" s="36">
        <v>1053.1333333333332</v>
      </c>
      <c r="F188" s="36">
        <v>1034.1166666666666</v>
      </c>
      <c r="G188" s="36">
        <v>1018.2333333333331</v>
      </c>
      <c r="H188" s="36">
        <v>1088.0333333333333</v>
      </c>
      <c r="I188" s="36">
        <v>1103.916666666667</v>
      </c>
      <c r="J188" s="36">
        <v>1122.9333333333334</v>
      </c>
      <c r="K188" s="31">
        <v>1084.9000000000001</v>
      </c>
      <c r="L188" s="31">
        <v>1050</v>
      </c>
      <c r="M188" s="31">
        <v>59.273200000000003</v>
      </c>
      <c r="N188" s="1"/>
      <c r="O188" s="1"/>
    </row>
    <row r="189" spans="1:15" ht="12.75" customHeight="1">
      <c r="A189" s="51">
        <v>180</v>
      </c>
      <c r="B189" s="53" t="s">
        <v>221</v>
      </c>
      <c r="C189" s="31">
        <v>1729.85</v>
      </c>
      <c r="D189" s="36">
        <v>1737.6166666666668</v>
      </c>
      <c r="E189" s="36">
        <v>1717.2333333333336</v>
      </c>
      <c r="F189" s="36">
        <v>1704.6166666666668</v>
      </c>
      <c r="G189" s="36">
        <v>1684.2333333333336</v>
      </c>
      <c r="H189" s="36">
        <v>1750.2333333333336</v>
      </c>
      <c r="I189" s="36">
        <v>1770.6166666666668</v>
      </c>
      <c r="J189" s="36">
        <v>1783.2333333333336</v>
      </c>
      <c r="K189" s="31">
        <v>1758</v>
      </c>
      <c r="L189" s="31">
        <v>1725</v>
      </c>
      <c r="M189" s="31">
        <v>4.6986800000000004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3820.65</v>
      </c>
      <c r="D190" s="36">
        <v>3837.4666666666667</v>
      </c>
      <c r="E190" s="36">
        <v>3793.1833333333334</v>
      </c>
      <c r="F190" s="36">
        <v>3765.7166666666667</v>
      </c>
      <c r="G190" s="36">
        <v>3721.4333333333334</v>
      </c>
      <c r="H190" s="36">
        <v>3864.9333333333334</v>
      </c>
      <c r="I190" s="36">
        <v>3909.2166666666672</v>
      </c>
      <c r="J190" s="36">
        <v>3936.6833333333334</v>
      </c>
      <c r="K190" s="31">
        <v>3881.75</v>
      </c>
      <c r="L190" s="31">
        <v>3810</v>
      </c>
      <c r="M190" s="31">
        <v>22.03078</v>
      </c>
      <c r="N190" s="1"/>
      <c r="O190" s="1"/>
    </row>
    <row r="191" spans="1:15" ht="12.75" customHeight="1">
      <c r="A191" s="51">
        <v>182</v>
      </c>
      <c r="B191" s="53" t="s">
        <v>222</v>
      </c>
      <c r="C191" s="31">
        <v>1108.3499999999999</v>
      </c>
      <c r="D191" s="36">
        <v>1106.0833333333333</v>
      </c>
      <c r="E191" s="36">
        <v>1097.9166666666665</v>
      </c>
      <c r="F191" s="36">
        <v>1087.4833333333333</v>
      </c>
      <c r="G191" s="36">
        <v>1079.3166666666666</v>
      </c>
      <c r="H191" s="36">
        <v>1116.5166666666664</v>
      </c>
      <c r="I191" s="36">
        <v>1124.6833333333329</v>
      </c>
      <c r="J191" s="36">
        <v>1135.1166666666663</v>
      </c>
      <c r="K191" s="31">
        <v>1114.25</v>
      </c>
      <c r="L191" s="31">
        <v>1095.6500000000001</v>
      </c>
      <c r="M191" s="31">
        <v>25.04796</v>
      </c>
      <c r="N191" s="1"/>
      <c r="O191" s="1"/>
    </row>
    <row r="192" spans="1:15" ht="12.75" customHeight="1">
      <c r="A192" s="51">
        <v>183</v>
      </c>
      <c r="B192" s="53" t="s">
        <v>294</v>
      </c>
      <c r="C192" s="31">
        <v>7051.9</v>
      </c>
      <c r="D192" s="36">
        <v>7079.95</v>
      </c>
      <c r="E192" s="36">
        <v>6996.95</v>
      </c>
      <c r="F192" s="36">
        <v>6942</v>
      </c>
      <c r="G192" s="36">
        <v>6859</v>
      </c>
      <c r="H192" s="36">
        <v>7134.9</v>
      </c>
      <c r="I192" s="36">
        <v>7217.9</v>
      </c>
      <c r="J192" s="36">
        <v>7272.8499999999995</v>
      </c>
      <c r="K192" s="31">
        <v>7162.95</v>
      </c>
      <c r="L192" s="31">
        <v>7025</v>
      </c>
      <c r="M192" s="31">
        <v>1.3415699999999999</v>
      </c>
      <c r="N192" s="1"/>
      <c r="O192" s="1"/>
    </row>
    <row r="193" spans="1:15" ht="12.75" customHeight="1">
      <c r="A193" s="51">
        <v>184</v>
      </c>
      <c r="B193" s="53" t="s">
        <v>521</v>
      </c>
      <c r="C193" s="31">
        <v>682.25</v>
      </c>
      <c r="D193" s="36">
        <v>682.01666666666665</v>
      </c>
      <c r="E193" s="36">
        <v>674.23333333333335</v>
      </c>
      <c r="F193" s="36">
        <v>666.2166666666667</v>
      </c>
      <c r="G193" s="36">
        <v>658.43333333333339</v>
      </c>
      <c r="H193" s="36">
        <v>690.0333333333333</v>
      </c>
      <c r="I193" s="36">
        <v>697.81666666666661</v>
      </c>
      <c r="J193" s="36">
        <v>705.83333333333326</v>
      </c>
      <c r="K193" s="31">
        <v>689.8</v>
      </c>
      <c r="L193" s="31">
        <v>674</v>
      </c>
      <c r="M193" s="31">
        <v>12.919079999999999</v>
      </c>
      <c r="N193" s="1"/>
      <c r="O193" s="1"/>
    </row>
    <row r="194" spans="1:15" ht="12.75" customHeight="1">
      <c r="A194" s="51">
        <v>185</v>
      </c>
      <c r="B194" s="53" t="s">
        <v>223</v>
      </c>
      <c r="C194" s="31">
        <v>1007.9</v>
      </c>
      <c r="D194" s="36">
        <v>1008.2833333333333</v>
      </c>
      <c r="E194" s="36">
        <v>997.11666666666656</v>
      </c>
      <c r="F194" s="36">
        <v>986.33333333333326</v>
      </c>
      <c r="G194" s="36">
        <v>975.16666666666652</v>
      </c>
      <c r="H194" s="36">
        <v>1019.0666666666666</v>
      </c>
      <c r="I194" s="36">
        <v>1030.2333333333333</v>
      </c>
      <c r="J194" s="36">
        <v>1041.0166666666667</v>
      </c>
      <c r="K194" s="31">
        <v>1019.45</v>
      </c>
      <c r="L194" s="31">
        <v>997.5</v>
      </c>
      <c r="M194" s="31">
        <v>90.470110000000005</v>
      </c>
      <c r="N194" s="1"/>
      <c r="O194" s="1"/>
    </row>
    <row r="195" spans="1:15" ht="12.75" customHeight="1">
      <c r="A195" s="51">
        <v>186</v>
      </c>
      <c r="B195" s="53" t="s">
        <v>224</v>
      </c>
      <c r="C195" s="31">
        <v>449.25</v>
      </c>
      <c r="D195" s="36">
        <v>450.86666666666662</v>
      </c>
      <c r="E195" s="36">
        <v>446.43333333333322</v>
      </c>
      <c r="F195" s="36">
        <v>443.61666666666662</v>
      </c>
      <c r="G195" s="36">
        <v>439.18333333333322</v>
      </c>
      <c r="H195" s="36">
        <v>453.68333333333322</v>
      </c>
      <c r="I195" s="36">
        <v>458.11666666666662</v>
      </c>
      <c r="J195" s="36">
        <v>460.93333333333322</v>
      </c>
      <c r="K195" s="31">
        <v>455.3</v>
      </c>
      <c r="L195" s="31">
        <v>448.05</v>
      </c>
      <c r="M195" s="31">
        <v>225.17400000000001</v>
      </c>
      <c r="N195" s="1"/>
      <c r="O195" s="1"/>
    </row>
    <row r="196" spans="1:15" ht="12.75" customHeight="1">
      <c r="A196" s="51">
        <v>187</v>
      </c>
      <c r="B196" s="53" t="s">
        <v>225</v>
      </c>
      <c r="C196" s="31">
        <v>165</v>
      </c>
      <c r="D196" s="36">
        <v>165.96666666666667</v>
      </c>
      <c r="E196" s="36">
        <v>163.53333333333333</v>
      </c>
      <c r="F196" s="36">
        <v>162.06666666666666</v>
      </c>
      <c r="G196" s="36">
        <v>159.63333333333333</v>
      </c>
      <c r="H196" s="36">
        <v>167.43333333333334</v>
      </c>
      <c r="I196" s="36">
        <v>169.86666666666667</v>
      </c>
      <c r="J196" s="36">
        <v>171.33333333333334</v>
      </c>
      <c r="K196" s="31">
        <v>168.4</v>
      </c>
      <c r="L196" s="31">
        <v>164.5</v>
      </c>
      <c r="M196" s="31">
        <v>550.43389000000002</v>
      </c>
      <c r="N196" s="1"/>
      <c r="O196" s="1"/>
    </row>
    <row r="197" spans="1:15" ht="12.75" customHeight="1">
      <c r="A197" s="51">
        <v>188</v>
      </c>
      <c r="B197" s="53" t="s">
        <v>227</v>
      </c>
      <c r="C197" s="31">
        <v>1263.5</v>
      </c>
      <c r="D197" s="36">
        <v>1271.55</v>
      </c>
      <c r="E197" s="36">
        <v>1252</v>
      </c>
      <c r="F197" s="36">
        <v>1240.5</v>
      </c>
      <c r="G197" s="36">
        <v>1220.95</v>
      </c>
      <c r="H197" s="36">
        <v>1283.05</v>
      </c>
      <c r="I197" s="36">
        <v>1302.5999999999997</v>
      </c>
      <c r="J197" s="36">
        <v>1314.1</v>
      </c>
      <c r="K197" s="31">
        <v>1291.0999999999999</v>
      </c>
      <c r="L197" s="31">
        <v>1260.05</v>
      </c>
      <c r="M197" s="31">
        <v>26.13213</v>
      </c>
      <c r="N197" s="1"/>
      <c r="O197" s="1"/>
    </row>
    <row r="198" spans="1:15" ht="12.75" customHeight="1">
      <c r="A198" s="51">
        <v>189</v>
      </c>
      <c r="B198" s="53" t="s">
        <v>205</v>
      </c>
      <c r="C198" s="31">
        <v>794.6</v>
      </c>
      <c r="D198" s="36">
        <v>796.86666666666667</v>
      </c>
      <c r="E198" s="36">
        <v>789.73333333333335</v>
      </c>
      <c r="F198" s="36">
        <v>784.86666666666667</v>
      </c>
      <c r="G198" s="36">
        <v>777.73333333333335</v>
      </c>
      <c r="H198" s="36">
        <v>801.73333333333335</v>
      </c>
      <c r="I198" s="36">
        <v>808.86666666666679</v>
      </c>
      <c r="J198" s="36">
        <v>813.73333333333335</v>
      </c>
      <c r="K198" s="31">
        <v>804</v>
      </c>
      <c r="L198" s="31">
        <v>792</v>
      </c>
      <c r="M198" s="31">
        <v>2.6697199999999999</v>
      </c>
      <c r="N198" s="1"/>
      <c r="O198" s="1"/>
    </row>
    <row r="199" spans="1:15" ht="12.75" customHeight="1">
      <c r="A199" s="51">
        <v>190</v>
      </c>
      <c r="B199" s="53" t="s">
        <v>228</v>
      </c>
      <c r="C199" s="31">
        <v>3589.25</v>
      </c>
      <c r="D199" s="36">
        <v>3596.25</v>
      </c>
      <c r="E199" s="36">
        <v>3573</v>
      </c>
      <c r="F199" s="36">
        <v>3556.75</v>
      </c>
      <c r="G199" s="36">
        <v>3533.5</v>
      </c>
      <c r="H199" s="36">
        <v>3612.5</v>
      </c>
      <c r="I199" s="36">
        <v>3635.75</v>
      </c>
      <c r="J199" s="36">
        <v>3652</v>
      </c>
      <c r="K199" s="31">
        <v>3619.5</v>
      </c>
      <c r="L199" s="31">
        <v>3580</v>
      </c>
      <c r="M199" s="31">
        <v>9.6321999999999992</v>
      </c>
      <c r="N199" s="1"/>
      <c r="O199" s="1"/>
    </row>
    <row r="200" spans="1:15" ht="12.75" customHeight="1">
      <c r="A200" s="51">
        <v>191</v>
      </c>
      <c r="B200" s="53" t="s">
        <v>229</v>
      </c>
      <c r="C200" s="31">
        <v>2642.55</v>
      </c>
      <c r="D200" s="36">
        <v>2663.4833333333331</v>
      </c>
      <c r="E200" s="36">
        <v>2614.8666666666663</v>
      </c>
      <c r="F200" s="36">
        <v>2587.1833333333334</v>
      </c>
      <c r="G200" s="36">
        <v>2538.5666666666666</v>
      </c>
      <c r="H200" s="36">
        <v>2691.1666666666661</v>
      </c>
      <c r="I200" s="36">
        <v>2739.7833333333328</v>
      </c>
      <c r="J200" s="36">
        <v>2767.4666666666658</v>
      </c>
      <c r="K200" s="31">
        <v>2712.1</v>
      </c>
      <c r="L200" s="31">
        <v>2635.8</v>
      </c>
      <c r="M200" s="31">
        <v>2.1225499999999999</v>
      </c>
      <c r="N200" s="1"/>
      <c r="O200" s="1"/>
    </row>
    <row r="201" spans="1:15" ht="12.75" customHeight="1">
      <c r="A201" s="51">
        <v>192</v>
      </c>
      <c r="B201" s="53" t="s">
        <v>296</v>
      </c>
      <c r="C201" s="31">
        <v>1501.1</v>
      </c>
      <c r="D201" s="36">
        <v>1524.6166666666668</v>
      </c>
      <c r="E201" s="36">
        <v>1474.2333333333336</v>
      </c>
      <c r="F201" s="36">
        <v>1447.3666666666668</v>
      </c>
      <c r="G201" s="36">
        <v>1396.9833333333336</v>
      </c>
      <c r="H201" s="36">
        <v>1551.4833333333336</v>
      </c>
      <c r="I201" s="36">
        <v>1601.8666666666668</v>
      </c>
      <c r="J201" s="36">
        <v>1628.7333333333336</v>
      </c>
      <c r="K201" s="31">
        <v>1575</v>
      </c>
      <c r="L201" s="31">
        <v>1497.75</v>
      </c>
      <c r="M201" s="31">
        <v>10.520820000000001</v>
      </c>
      <c r="N201" s="1"/>
      <c r="O201" s="1"/>
    </row>
    <row r="202" spans="1:15" ht="12.75" customHeight="1">
      <c r="A202" s="51">
        <v>193</v>
      </c>
      <c r="B202" s="53" t="s">
        <v>230</v>
      </c>
      <c r="C202" s="31">
        <v>4409.8999999999996</v>
      </c>
      <c r="D202" s="36">
        <v>4486.6500000000005</v>
      </c>
      <c r="E202" s="36">
        <v>4303.3000000000011</v>
      </c>
      <c r="F202" s="36">
        <v>4196.7000000000007</v>
      </c>
      <c r="G202" s="36">
        <v>4013.3500000000013</v>
      </c>
      <c r="H202" s="36">
        <v>4593.2500000000009</v>
      </c>
      <c r="I202" s="36">
        <v>4776.6000000000013</v>
      </c>
      <c r="J202" s="36">
        <v>4883.2000000000007</v>
      </c>
      <c r="K202" s="31">
        <v>4670</v>
      </c>
      <c r="L202" s="31">
        <v>4380.05</v>
      </c>
      <c r="M202" s="31">
        <v>49.248649999999998</v>
      </c>
      <c r="N202" s="1"/>
      <c r="O202" s="1"/>
    </row>
    <row r="203" spans="1:15" ht="12.75" customHeight="1">
      <c r="A203" s="51">
        <v>194</v>
      </c>
      <c r="B203" s="53" t="s">
        <v>298</v>
      </c>
      <c r="C203" s="31">
        <v>3742.6</v>
      </c>
      <c r="D203" s="36">
        <v>3722.5333333333333</v>
      </c>
      <c r="E203" s="36">
        <v>3685.0666666666666</v>
      </c>
      <c r="F203" s="36">
        <v>3627.5333333333333</v>
      </c>
      <c r="G203" s="36">
        <v>3590.0666666666666</v>
      </c>
      <c r="H203" s="36">
        <v>3780.0666666666666</v>
      </c>
      <c r="I203" s="36">
        <v>3817.5333333333328</v>
      </c>
      <c r="J203" s="36">
        <v>3875.0666666666666</v>
      </c>
      <c r="K203" s="31">
        <v>3760</v>
      </c>
      <c r="L203" s="31">
        <v>3665</v>
      </c>
      <c r="M203" s="31">
        <v>1.9195</v>
      </c>
      <c r="N203" s="1"/>
      <c r="O203" s="1"/>
    </row>
    <row r="204" spans="1:15" ht="12.75" customHeight="1">
      <c r="A204" s="51">
        <v>195</v>
      </c>
      <c r="B204" s="53" t="s">
        <v>234</v>
      </c>
      <c r="C204" s="31">
        <v>507.15</v>
      </c>
      <c r="D204" s="36">
        <v>509.05</v>
      </c>
      <c r="E204" s="36">
        <v>504.4</v>
      </c>
      <c r="F204" s="36">
        <v>501.65</v>
      </c>
      <c r="G204" s="36">
        <v>496.99999999999994</v>
      </c>
      <c r="H204" s="36">
        <v>511.8</v>
      </c>
      <c r="I204" s="36">
        <v>516.45000000000005</v>
      </c>
      <c r="J204" s="36">
        <v>519.20000000000005</v>
      </c>
      <c r="K204" s="31">
        <v>513.70000000000005</v>
      </c>
      <c r="L204" s="31">
        <v>506.3</v>
      </c>
      <c r="M204" s="31">
        <v>35.09055</v>
      </c>
      <c r="N204" s="1"/>
      <c r="O204" s="1"/>
    </row>
    <row r="205" spans="1:15" ht="12.75" customHeight="1">
      <c r="A205" s="51">
        <v>196</v>
      </c>
      <c r="B205" s="53" t="s">
        <v>233</v>
      </c>
      <c r="C205" s="31">
        <v>9971.85</v>
      </c>
      <c r="D205" s="36">
        <v>10021.066666666666</v>
      </c>
      <c r="E205" s="36">
        <v>9862.1333333333314</v>
      </c>
      <c r="F205" s="36">
        <v>9752.4166666666661</v>
      </c>
      <c r="G205" s="36">
        <v>9593.4833333333318</v>
      </c>
      <c r="H205" s="36">
        <v>10130.783333333331</v>
      </c>
      <c r="I205" s="36">
        <v>10289.716666666665</v>
      </c>
      <c r="J205" s="36">
        <v>10399.433333333331</v>
      </c>
      <c r="K205" s="31">
        <v>10180</v>
      </c>
      <c r="L205" s="31">
        <v>9911.35</v>
      </c>
      <c r="M205" s="31">
        <v>7.7783699999999998</v>
      </c>
      <c r="N205" s="1"/>
      <c r="O205" s="1"/>
    </row>
    <row r="206" spans="1:15" ht="12.75" customHeight="1">
      <c r="A206" s="51">
        <v>197</v>
      </c>
      <c r="B206" s="53" t="s">
        <v>299</v>
      </c>
      <c r="C206" s="31">
        <v>154.19999999999999</v>
      </c>
      <c r="D206" s="36">
        <v>154.81666666666666</v>
      </c>
      <c r="E206" s="36">
        <v>152.63333333333333</v>
      </c>
      <c r="F206" s="36">
        <v>151.06666666666666</v>
      </c>
      <c r="G206" s="36">
        <v>148.88333333333333</v>
      </c>
      <c r="H206" s="36">
        <v>156.38333333333333</v>
      </c>
      <c r="I206" s="36">
        <v>158.56666666666666</v>
      </c>
      <c r="J206" s="36">
        <v>160.13333333333333</v>
      </c>
      <c r="K206" s="31">
        <v>157</v>
      </c>
      <c r="L206" s="31">
        <v>153.25</v>
      </c>
      <c r="M206" s="31">
        <v>160.33285000000001</v>
      </c>
      <c r="N206" s="1"/>
      <c r="O206" s="1"/>
    </row>
    <row r="207" spans="1:15" ht="12.75" customHeight="1">
      <c r="A207" s="51">
        <v>198</v>
      </c>
      <c r="B207" s="53" t="s">
        <v>232</v>
      </c>
      <c r="C207" s="31">
        <v>2037.9</v>
      </c>
      <c r="D207" s="36">
        <v>2039.8833333333332</v>
      </c>
      <c r="E207" s="36">
        <v>2024.4166666666665</v>
      </c>
      <c r="F207" s="36">
        <v>2010.9333333333334</v>
      </c>
      <c r="G207" s="36">
        <v>1995.4666666666667</v>
      </c>
      <c r="H207" s="36">
        <v>2053.3666666666663</v>
      </c>
      <c r="I207" s="36">
        <v>2068.833333333333</v>
      </c>
      <c r="J207" s="36">
        <v>2082.3166666666662</v>
      </c>
      <c r="K207" s="31">
        <v>2055.35</v>
      </c>
      <c r="L207" s="31">
        <v>2026.4</v>
      </c>
      <c r="M207" s="31">
        <v>3.5941299999999998</v>
      </c>
      <c r="N207" s="1"/>
      <c r="O207" s="1"/>
    </row>
    <row r="208" spans="1:15" ht="12.75" customHeight="1">
      <c r="A208" s="51">
        <v>199</v>
      </c>
      <c r="B208" s="53" t="s">
        <v>173</v>
      </c>
      <c r="C208" s="31">
        <v>1177</v>
      </c>
      <c r="D208" s="36">
        <v>1183.4000000000001</v>
      </c>
      <c r="E208" s="36">
        <v>1164.7500000000002</v>
      </c>
      <c r="F208" s="36">
        <v>1152.5000000000002</v>
      </c>
      <c r="G208" s="36">
        <v>1133.8500000000004</v>
      </c>
      <c r="H208" s="36">
        <v>1195.6500000000001</v>
      </c>
      <c r="I208" s="36">
        <v>1214.2999999999997</v>
      </c>
      <c r="J208" s="36">
        <v>1226.55</v>
      </c>
      <c r="K208" s="31">
        <v>1202.05</v>
      </c>
      <c r="L208" s="31">
        <v>1171.1500000000001</v>
      </c>
      <c r="M208" s="31">
        <v>10.02463</v>
      </c>
      <c r="N208" s="1"/>
      <c r="O208" s="1"/>
    </row>
    <row r="209" spans="1:15" ht="12.75" customHeight="1">
      <c r="A209" s="51">
        <v>200</v>
      </c>
      <c r="B209" s="53" t="s">
        <v>300</v>
      </c>
      <c r="C209" s="31">
        <v>1479.45</v>
      </c>
      <c r="D209" s="36">
        <v>1489.5666666666666</v>
      </c>
      <c r="E209" s="36">
        <v>1463.9333333333332</v>
      </c>
      <c r="F209" s="36">
        <v>1448.4166666666665</v>
      </c>
      <c r="G209" s="36">
        <v>1422.7833333333331</v>
      </c>
      <c r="H209" s="36">
        <v>1505.0833333333333</v>
      </c>
      <c r="I209" s="36">
        <v>1530.7166666666665</v>
      </c>
      <c r="J209" s="36">
        <v>1546.2333333333333</v>
      </c>
      <c r="K209" s="31">
        <v>1515.2</v>
      </c>
      <c r="L209" s="31">
        <v>1474.05</v>
      </c>
      <c r="M209" s="31">
        <v>21.361070000000002</v>
      </c>
      <c r="N209" s="1"/>
      <c r="O209" s="1"/>
    </row>
    <row r="210" spans="1:15" ht="12.75" customHeight="1">
      <c r="A210" s="51">
        <v>201</v>
      </c>
      <c r="B210" s="53" t="s">
        <v>235</v>
      </c>
      <c r="C210" s="31">
        <v>397.85</v>
      </c>
      <c r="D210" s="36">
        <v>401.26666666666665</v>
      </c>
      <c r="E210" s="36">
        <v>392.58333333333331</v>
      </c>
      <c r="F210" s="36">
        <v>387.31666666666666</v>
      </c>
      <c r="G210" s="36">
        <v>378.63333333333333</v>
      </c>
      <c r="H210" s="36">
        <v>406.5333333333333</v>
      </c>
      <c r="I210" s="36">
        <v>415.2166666666667</v>
      </c>
      <c r="J210" s="36">
        <v>420.48333333333329</v>
      </c>
      <c r="K210" s="31">
        <v>409.95</v>
      </c>
      <c r="L210" s="31">
        <v>396</v>
      </c>
      <c r="M210" s="31">
        <v>118.63518999999999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13.2</v>
      </c>
      <c r="D211" s="36">
        <v>13.299999999999999</v>
      </c>
      <c r="E211" s="36">
        <v>13.049999999999997</v>
      </c>
      <c r="F211" s="36">
        <v>12.899999999999999</v>
      </c>
      <c r="G211" s="36">
        <v>12.649999999999997</v>
      </c>
      <c r="H211" s="36">
        <v>13.449999999999998</v>
      </c>
      <c r="I211" s="36">
        <v>13.700000000000001</v>
      </c>
      <c r="J211" s="36">
        <v>13.849999999999998</v>
      </c>
      <c r="K211" s="31">
        <v>13.55</v>
      </c>
      <c r="L211" s="31">
        <v>13.15</v>
      </c>
      <c r="M211" s="31">
        <v>9549.5371799999994</v>
      </c>
      <c r="N211" s="1"/>
      <c r="O211" s="1"/>
    </row>
    <row r="212" spans="1:15" ht="12.75" customHeight="1">
      <c r="A212" s="51">
        <v>203</v>
      </c>
      <c r="B212" s="53" t="s">
        <v>236</v>
      </c>
      <c r="C212" s="31">
        <v>1474.75</v>
      </c>
      <c r="D212" s="36">
        <v>1472.25</v>
      </c>
      <c r="E212" s="36">
        <v>1462.8</v>
      </c>
      <c r="F212" s="36">
        <v>1450.85</v>
      </c>
      <c r="G212" s="36">
        <v>1441.3999999999999</v>
      </c>
      <c r="H212" s="36">
        <v>1484.2</v>
      </c>
      <c r="I212" s="36">
        <v>1493.6499999999999</v>
      </c>
      <c r="J212" s="36">
        <v>1505.6000000000001</v>
      </c>
      <c r="K212" s="31">
        <v>1481.7</v>
      </c>
      <c r="L212" s="31">
        <v>1460.3</v>
      </c>
      <c r="M212" s="31">
        <v>19.31803</v>
      </c>
      <c r="N212" s="1"/>
      <c r="O212" s="1"/>
    </row>
    <row r="213" spans="1:15" ht="12.75" customHeight="1">
      <c r="A213" s="51">
        <v>204</v>
      </c>
      <c r="B213" s="53" t="s">
        <v>237</v>
      </c>
      <c r="C213" s="31">
        <v>462.4</v>
      </c>
      <c r="D213" s="36">
        <v>463.55</v>
      </c>
      <c r="E213" s="36">
        <v>460.35</v>
      </c>
      <c r="F213" s="36">
        <v>458.3</v>
      </c>
      <c r="G213" s="36">
        <v>455.1</v>
      </c>
      <c r="H213" s="36">
        <v>465.6</v>
      </c>
      <c r="I213" s="36">
        <v>468.79999999999995</v>
      </c>
      <c r="J213" s="36">
        <v>470.85</v>
      </c>
      <c r="K213" s="31">
        <v>466.75</v>
      </c>
      <c r="L213" s="31">
        <v>461.5</v>
      </c>
      <c r="M213" s="31">
        <v>44.514780000000002</v>
      </c>
      <c r="N213" s="1"/>
      <c r="O213" s="1"/>
    </row>
    <row r="214" spans="1:15" ht="12.75" customHeight="1">
      <c r="A214" s="51">
        <v>205</v>
      </c>
      <c r="B214" s="53" t="s">
        <v>302</v>
      </c>
      <c r="C214" s="31">
        <v>26.15</v>
      </c>
      <c r="D214" s="36">
        <v>26.533333333333331</v>
      </c>
      <c r="E214" s="36">
        <v>25.666666666666664</v>
      </c>
      <c r="F214" s="36">
        <v>25.183333333333334</v>
      </c>
      <c r="G214" s="36">
        <v>24.316666666666666</v>
      </c>
      <c r="H214" s="36">
        <v>27.016666666666662</v>
      </c>
      <c r="I214" s="36">
        <v>27.883333333333329</v>
      </c>
      <c r="J214" s="36">
        <v>28.36666666666666</v>
      </c>
      <c r="K214" s="31">
        <v>27.4</v>
      </c>
      <c r="L214" s="31">
        <v>26.05</v>
      </c>
      <c r="M214" s="31">
        <v>2698.2179900000001</v>
      </c>
      <c r="N214" s="1"/>
      <c r="O214" s="1"/>
    </row>
    <row r="215" spans="1:15" ht="12.75" customHeight="1">
      <c r="A215" s="51">
        <v>206</v>
      </c>
      <c r="B215" s="53" t="s">
        <v>238</v>
      </c>
      <c r="C215" s="31">
        <v>146.94999999999999</v>
      </c>
      <c r="D215" s="36">
        <v>148.55000000000001</v>
      </c>
      <c r="E215" s="36">
        <v>144.45000000000002</v>
      </c>
      <c r="F215" s="36">
        <v>141.95000000000002</v>
      </c>
      <c r="G215" s="36">
        <v>137.85000000000002</v>
      </c>
      <c r="H215" s="36">
        <v>151.05000000000001</v>
      </c>
      <c r="I215" s="36">
        <v>155.15000000000003</v>
      </c>
      <c r="J215" s="36">
        <v>157.65</v>
      </c>
      <c r="K215" s="31">
        <v>152.65</v>
      </c>
      <c r="L215" s="31">
        <v>146.05000000000001</v>
      </c>
      <c r="M215" s="31">
        <v>108.62244</v>
      </c>
      <c r="N215" s="1"/>
      <c r="O215" s="1"/>
    </row>
    <row r="216" spans="1:15" ht="12.75" customHeight="1">
      <c r="A216" s="51">
        <v>207</v>
      </c>
      <c r="B216" s="53" t="s">
        <v>303</v>
      </c>
      <c r="C216" s="31">
        <v>193.15</v>
      </c>
      <c r="D216" s="36">
        <v>194.1</v>
      </c>
      <c r="E216" s="36">
        <v>191.25</v>
      </c>
      <c r="F216" s="36">
        <v>189.35</v>
      </c>
      <c r="G216" s="36">
        <v>186.5</v>
      </c>
      <c r="H216" s="36">
        <v>196</v>
      </c>
      <c r="I216" s="36">
        <v>198.84999999999997</v>
      </c>
      <c r="J216" s="36">
        <v>200.75</v>
      </c>
      <c r="K216" s="31">
        <v>196.95</v>
      </c>
      <c r="L216" s="31">
        <v>192.2</v>
      </c>
      <c r="M216" s="31">
        <v>393.83265</v>
      </c>
      <c r="N216" s="1"/>
      <c r="O216" s="1"/>
    </row>
    <row r="217" spans="1:15" ht="12.75" customHeight="1">
      <c r="A217" s="51">
        <v>208</v>
      </c>
      <c r="B217" s="53" t="s">
        <v>239</v>
      </c>
      <c r="C217" s="31">
        <v>953.55</v>
      </c>
      <c r="D217" s="36">
        <v>956.96666666666658</v>
      </c>
      <c r="E217" s="36">
        <v>945.53333333333319</v>
      </c>
      <c r="F217" s="36">
        <v>937.51666666666665</v>
      </c>
      <c r="G217" s="36">
        <v>926.08333333333326</v>
      </c>
      <c r="H217" s="36">
        <v>964.98333333333312</v>
      </c>
      <c r="I217" s="36">
        <v>976.41666666666652</v>
      </c>
      <c r="J217" s="36">
        <v>984.43333333333305</v>
      </c>
      <c r="K217" s="31">
        <v>968.4</v>
      </c>
      <c r="L217" s="31">
        <v>948.95</v>
      </c>
      <c r="M217" s="31">
        <v>17.28594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304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305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306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243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244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253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254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307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45414</v>
      </c>
      <c r="L6" s="1"/>
      <c r="M6" s="1"/>
      <c r="N6" s="1"/>
      <c r="O6" s="1"/>
    </row>
    <row r="7" spans="1:15" ht="12.75" customHeight="1">
      <c r="B7" s="1"/>
      <c r="C7" s="1" t="s">
        <v>308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255</v>
      </c>
      <c r="N10" s="1"/>
      <c r="O10" s="1"/>
    </row>
    <row r="11" spans="1:15" ht="12" customHeight="1">
      <c r="A11" s="33">
        <v>1</v>
      </c>
      <c r="B11" s="53" t="s">
        <v>309</v>
      </c>
      <c r="C11" s="31">
        <v>784.05</v>
      </c>
      <c r="D11" s="36">
        <v>783.81666666666661</v>
      </c>
      <c r="E11" s="36">
        <v>774.63333333333321</v>
      </c>
      <c r="F11" s="36">
        <v>765.21666666666658</v>
      </c>
      <c r="G11" s="36">
        <v>756.03333333333319</v>
      </c>
      <c r="H11" s="36">
        <v>793.23333333333323</v>
      </c>
      <c r="I11" s="36">
        <v>802.41666666666663</v>
      </c>
      <c r="J11" s="36">
        <v>811.83333333333326</v>
      </c>
      <c r="K11" s="31">
        <v>793</v>
      </c>
      <c r="L11" s="31">
        <v>774.4</v>
      </c>
      <c r="M11" s="31">
        <v>4.2408900000000003</v>
      </c>
      <c r="N11" s="1"/>
      <c r="O11" s="1"/>
    </row>
    <row r="12" spans="1:15" ht="12" customHeight="1">
      <c r="A12" s="33">
        <v>2</v>
      </c>
      <c r="B12" s="53" t="s">
        <v>310</v>
      </c>
      <c r="C12" s="31">
        <v>30468.1</v>
      </c>
      <c r="D12" s="36">
        <v>30334.733333333337</v>
      </c>
      <c r="E12" s="36">
        <v>30069.516666666674</v>
      </c>
      <c r="F12" s="36">
        <v>29670.933333333338</v>
      </c>
      <c r="G12" s="36">
        <v>29405.716666666674</v>
      </c>
      <c r="H12" s="36">
        <v>30733.316666666673</v>
      </c>
      <c r="I12" s="36">
        <v>30998.533333333333</v>
      </c>
      <c r="J12" s="36">
        <v>31397.116666666672</v>
      </c>
      <c r="K12" s="31">
        <v>30599.95</v>
      </c>
      <c r="L12" s="31">
        <v>29936.15</v>
      </c>
      <c r="M12" s="31">
        <v>6.0400000000000002E-2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6540.75</v>
      </c>
      <c r="D13" s="36">
        <v>6545.75</v>
      </c>
      <c r="E13" s="36">
        <v>6449</v>
      </c>
      <c r="F13" s="36">
        <v>6357.25</v>
      </c>
      <c r="G13" s="36">
        <v>6260.5</v>
      </c>
      <c r="H13" s="36">
        <v>6637.5</v>
      </c>
      <c r="I13" s="36">
        <v>6734.25</v>
      </c>
      <c r="J13" s="36">
        <v>6826</v>
      </c>
      <c r="K13" s="31">
        <v>6642.5</v>
      </c>
      <c r="L13" s="31">
        <v>6454</v>
      </c>
      <c r="M13" s="31">
        <v>3.9391400000000001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2531.8000000000002</v>
      </c>
      <c r="D14" s="36">
        <v>2537.1666666666665</v>
      </c>
      <c r="E14" s="36">
        <v>2519.6333333333332</v>
      </c>
      <c r="F14" s="36">
        <v>2507.4666666666667</v>
      </c>
      <c r="G14" s="36">
        <v>2489.9333333333334</v>
      </c>
      <c r="H14" s="36">
        <v>2549.333333333333</v>
      </c>
      <c r="I14" s="36">
        <v>2566.8666666666668</v>
      </c>
      <c r="J14" s="36">
        <v>2579.0333333333328</v>
      </c>
      <c r="K14" s="31">
        <v>2554.6999999999998</v>
      </c>
      <c r="L14" s="31">
        <v>2525</v>
      </c>
      <c r="M14" s="31">
        <v>4.3108700000000004</v>
      </c>
      <c r="N14" s="1"/>
      <c r="O14" s="1"/>
    </row>
    <row r="15" spans="1:15" ht="12" customHeight="1">
      <c r="A15" s="33">
        <v>5</v>
      </c>
      <c r="B15" s="53" t="s">
        <v>311</v>
      </c>
      <c r="C15" s="31">
        <v>3797.2</v>
      </c>
      <c r="D15" s="36">
        <v>3826.0666666666671</v>
      </c>
      <c r="E15" s="36">
        <v>3748.1833333333343</v>
      </c>
      <c r="F15" s="36">
        <v>3699.1666666666674</v>
      </c>
      <c r="G15" s="36">
        <v>3621.2833333333347</v>
      </c>
      <c r="H15" s="36">
        <v>3875.0833333333339</v>
      </c>
      <c r="I15" s="36">
        <v>3952.9666666666662</v>
      </c>
      <c r="J15" s="36">
        <v>4001.9833333333336</v>
      </c>
      <c r="K15" s="31">
        <v>3903.95</v>
      </c>
      <c r="L15" s="31">
        <v>3777.05</v>
      </c>
      <c r="M15" s="31">
        <v>0.72214999999999996</v>
      </c>
      <c r="N15" s="1"/>
      <c r="O15" s="1"/>
    </row>
    <row r="16" spans="1:15" ht="12" customHeight="1">
      <c r="A16" s="33">
        <v>6</v>
      </c>
      <c r="B16" s="53" t="s">
        <v>312</v>
      </c>
      <c r="C16" s="31">
        <v>1557.25</v>
      </c>
      <c r="D16" s="36">
        <v>1564.5833333333333</v>
      </c>
      <c r="E16" s="36">
        <v>1544.2666666666664</v>
      </c>
      <c r="F16" s="36">
        <v>1531.2833333333331</v>
      </c>
      <c r="G16" s="36">
        <v>1510.9666666666662</v>
      </c>
      <c r="H16" s="36">
        <v>1577.5666666666666</v>
      </c>
      <c r="I16" s="36">
        <v>1597.8833333333337</v>
      </c>
      <c r="J16" s="36">
        <v>1610.8666666666668</v>
      </c>
      <c r="K16" s="31">
        <v>1584.9</v>
      </c>
      <c r="L16" s="31">
        <v>1551.6</v>
      </c>
      <c r="M16" s="31">
        <v>4.6504500000000002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633.6</v>
      </c>
      <c r="D17" s="36">
        <v>634.15</v>
      </c>
      <c r="E17" s="36">
        <v>623</v>
      </c>
      <c r="F17" s="36">
        <v>612.4</v>
      </c>
      <c r="G17" s="36">
        <v>601.25</v>
      </c>
      <c r="H17" s="36">
        <v>644.75</v>
      </c>
      <c r="I17" s="36">
        <v>655.89999999999986</v>
      </c>
      <c r="J17" s="36">
        <v>666.5</v>
      </c>
      <c r="K17" s="31">
        <v>645.29999999999995</v>
      </c>
      <c r="L17" s="31">
        <v>623.54999999999995</v>
      </c>
      <c r="M17" s="31">
        <v>75.908569999999997</v>
      </c>
      <c r="N17" s="1"/>
      <c r="O17" s="1"/>
    </row>
    <row r="18" spans="1:15" ht="12" customHeight="1">
      <c r="A18" s="33">
        <v>8</v>
      </c>
      <c r="B18" s="53" t="s">
        <v>313</v>
      </c>
      <c r="C18" s="31">
        <v>504.55</v>
      </c>
      <c r="D18" s="36">
        <v>506.7</v>
      </c>
      <c r="E18" s="36">
        <v>501</v>
      </c>
      <c r="F18" s="36">
        <v>497.45</v>
      </c>
      <c r="G18" s="36">
        <v>491.75</v>
      </c>
      <c r="H18" s="36">
        <v>510.25</v>
      </c>
      <c r="I18" s="36">
        <v>515.94999999999993</v>
      </c>
      <c r="J18" s="36">
        <v>519.5</v>
      </c>
      <c r="K18" s="31">
        <v>512.4</v>
      </c>
      <c r="L18" s="31">
        <v>503.15</v>
      </c>
      <c r="M18" s="31">
        <v>0.77439999999999998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741.75</v>
      </c>
      <c r="D19" s="36">
        <v>746.7833333333333</v>
      </c>
      <c r="E19" s="36">
        <v>733.96666666666658</v>
      </c>
      <c r="F19" s="36">
        <v>726.18333333333328</v>
      </c>
      <c r="G19" s="36">
        <v>713.36666666666656</v>
      </c>
      <c r="H19" s="36">
        <v>754.56666666666661</v>
      </c>
      <c r="I19" s="36">
        <v>767.38333333333321</v>
      </c>
      <c r="J19" s="36">
        <v>775.16666666666663</v>
      </c>
      <c r="K19" s="31">
        <v>759.6</v>
      </c>
      <c r="L19" s="31">
        <v>739</v>
      </c>
      <c r="M19" s="31">
        <v>7.9197600000000001</v>
      </c>
      <c r="N19" s="1"/>
      <c r="O19" s="1"/>
    </row>
    <row r="20" spans="1:15" ht="12" customHeight="1">
      <c r="A20" s="33">
        <v>10</v>
      </c>
      <c r="B20" s="53" t="s">
        <v>314</v>
      </c>
      <c r="C20" s="31">
        <v>1624.1</v>
      </c>
      <c r="D20" s="36">
        <v>1625.3</v>
      </c>
      <c r="E20" s="36">
        <v>1614.85</v>
      </c>
      <c r="F20" s="36">
        <v>1605.6</v>
      </c>
      <c r="G20" s="36">
        <v>1595.1499999999999</v>
      </c>
      <c r="H20" s="36">
        <v>1634.55</v>
      </c>
      <c r="I20" s="36">
        <v>1645.0000000000002</v>
      </c>
      <c r="J20" s="36">
        <v>1654.25</v>
      </c>
      <c r="K20" s="31">
        <v>1635.75</v>
      </c>
      <c r="L20" s="31">
        <v>1616.05</v>
      </c>
      <c r="M20" s="31">
        <v>1.34423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26446.05</v>
      </c>
      <c r="D21" s="36">
        <v>26413.350000000002</v>
      </c>
      <c r="E21" s="36">
        <v>26181.450000000004</v>
      </c>
      <c r="F21" s="36">
        <v>25916.850000000002</v>
      </c>
      <c r="G21" s="36">
        <v>25684.950000000004</v>
      </c>
      <c r="H21" s="36">
        <v>26677.950000000004</v>
      </c>
      <c r="I21" s="36">
        <v>26909.850000000006</v>
      </c>
      <c r="J21" s="36">
        <v>27174.450000000004</v>
      </c>
      <c r="K21" s="31">
        <v>26645.25</v>
      </c>
      <c r="L21" s="31">
        <v>26148.75</v>
      </c>
      <c r="M21" s="31">
        <v>0.14088999999999999</v>
      </c>
      <c r="N21" s="1"/>
      <c r="O21" s="1"/>
    </row>
    <row r="22" spans="1:15" ht="12" customHeight="1">
      <c r="A22" s="33">
        <v>12</v>
      </c>
      <c r="B22" s="53" t="s">
        <v>864</v>
      </c>
      <c r="C22" s="31">
        <v>1065.2</v>
      </c>
      <c r="D22" s="36">
        <v>1070.95</v>
      </c>
      <c r="E22" s="36">
        <v>1054.6000000000001</v>
      </c>
      <c r="F22" s="36">
        <v>1044</v>
      </c>
      <c r="G22" s="36">
        <v>1027.6500000000001</v>
      </c>
      <c r="H22" s="36">
        <v>1081.5500000000002</v>
      </c>
      <c r="I22" s="36">
        <v>1097.9000000000001</v>
      </c>
      <c r="J22" s="36">
        <v>1108.5000000000002</v>
      </c>
      <c r="K22" s="31">
        <v>1087.3</v>
      </c>
      <c r="L22" s="31">
        <v>1060.3499999999999</v>
      </c>
      <c r="M22" s="31">
        <v>35.033389999999997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3054.7</v>
      </c>
      <c r="D23" s="36">
        <v>3069.3833333333332</v>
      </c>
      <c r="E23" s="36">
        <v>3030.3166666666666</v>
      </c>
      <c r="F23" s="36">
        <v>3005.9333333333334</v>
      </c>
      <c r="G23" s="36">
        <v>2966.8666666666668</v>
      </c>
      <c r="H23" s="36">
        <v>3093.7666666666664</v>
      </c>
      <c r="I23" s="36">
        <v>3132.833333333333</v>
      </c>
      <c r="J23" s="36">
        <v>3157.2166666666662</v>
      </c>
      <c r="K23" s="31">
        <v>3108.45</v>
      </c>
      <c r="L23" s="31">
        <v>3045</v>
      </c>
      <c r="M23" s="31">
        <v>8.0455199999999998</v>
      </c>
      <c r="N23" s="1"/>
      <c r="O23" s="1"/>
    </row>
    <row r="24" spans="1:15" ht="12.75" customHeight="1">
      <c r="A24" s="33">
        <v>14</v>
      </c>
      <c r="B24" s="53" t="s">
        <v>263</v>
      </c>
      <c r="C24" s="31">
        <v>1797.65</v>
      </c>
      <c r="D24" s="36">
        <v>1809.1499999999999</v>
      </c>
      <c r="E24" s="36">
        <v>1779.4999999999998</v>
      </c>
      <c r="F24" s="36">
        <v>1761.35</v>
      </c>
      <c r="G24" s="36">
        <v>1731.6999999999998</v>
      </c>
      <c r="H24" s="36">
        <v>1827.2999999999997</v>
      </c>
      <c r="I24" s="36">
        <v>1856.9499999999998</v>
      </c>
      <c r="J24" s="36">
        <v>1875.0999999999997</v>
      </c>
      <c r="K24" s="31">
        <v>1838.8</v>
      </c>
      <c r="L24" s="31">
        <v>1791</v>
      </c>
      <c r="M24" s="31">
        <v>4.8876900000000001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1324.9</v>
      </c>
      <c r="D25" s="36">
        <v>1325.2666666666667</v>
      </c>
      <c r="E25" s="36">
        <v>1315.8833333333332</v>
      </c>
      <c r="F25" s="36">
        <v>1306.8666666666666</v>
      </c>
      <c r="G25" s="36">
        <v>1297.4833333333331</v>
      </c>
      <c r="H25" s="36">
        <v>1334.2833333333333</v>
      </c>
      <c r="I25" s="36">
        <v>1343.666666666667</v>
      </c>
      <c r="J25" s="36">
        <v>1352.6833333333334</v>
      </c>
      <c r="K25" s="31">
        <v>1334.65</v>
      </c>
      <c r="L25" s="31">
        <v>1316.25</v>
      </c>
      <c r="M25" s="31">
        <v>23.210709999999999</v>
      </c>
      <c r="N25" s="1"/>
      <c r="O25" s="1"/>
    </row>
    <row r="26" spans="1:15" ht="12.75" customHeight="1">
      <c r="A26" s="33">
        <v>16</v>
      </c>
      <c r="B26" s="53" t="s">
        <v>822</v>
      </c>
      <c r="C26" s="31">
        <v>612.45000000000005</v>
      </c>
      <c r="D26" s="36">
        <v>609.83333333333337</v>
      </c>
      <c r="E26" s="36">
        <v>596.86666666666679</v>
      </c>
      <c r="F26" s="36">
        <v>581.28333333333342</v>
      </c>
      <c r="G26" s="36">
        <v>568.31666666666683</v>
      </c>
      <c r="H26" s="36">
        <v>625.41666666666674</v>
      </c>
      <c r="I26" s="36">
        <v>638.38333333333321</v>
      </c>
      <c r="J26" s="36">
        <v>653.9666666666667</v>
      </c>
      <c r="K26" s="31">
        <v>622.79999999999995</v>
      </c>
      <c r="L26" s="31">
        <v>594.25</v>
      </c>
      <c r="M26" s="31">
        <v>58.639290000000003</v>
      </c>
      <c r="N26" s="1"/>
      <c r="O26" s="1"/>
    </row>
    <row r="27" spans="1:15" ht="12.75" customHeight="1">
      <c r="A27" s="33">
        <v>17</v>
      </c>
      <c r="B27" s="53" t="s">
        <v>264</v>
      </c>
      <c r="C27" s="31">
        <v>929.1</v>
      </c>
      <c r="D27" s="36">
        <v>932.68333333333339</v>
      </c>
      <c r="E27" s="36">
        <v>917.71666666666681</v>
      </c>
      <c r="F27" s="36">
        <v>906.33333333333337</v>
      </c>
      <c r="G27" s="36">
        <v>891.36666666666679</v>
      </c>
      <c r="H27" s="36">
        <v>944.06666666666683</v>
      </c>
      <c r="I27" s="36">
        <v>959.03333333333353</v>
      </c>
      <c r="J27" s="36">
        <v>970.41666666666686</v>
      </c>
      <c r="K27" s="31">
        <v>947.65</v>
      </c>
      <c r="L27" s="31">
        <v>921.3</v>
      </c>
      <c r="M27" s="31">
        <v>10.80983</v>
      </c>
      <c r="N27" s="1"/>
      <c r="O27" s="1"/>
    </row>
    <row r="28" spans="1:15" ht="12.75" customHeight="1">
      <c r="A28" s="33">
        <v>18</v>
      </c>
      <c r="B28" s="53" t="s">
        <v>265</v>
      </c>
      <c r="C28" s="31">
        <v>357.6</v>
      </c>
      <c r="D28" s="36">
        <v>354.06666666666666</v>
      </c>
      <c r="E28" s="36">
        <v>348.63333333333333</v>
      </c>
      <c r="F28" s="36">
        <v>339.66666666666669</v>
      </c>
      <c r="G28" s="36">
        <v>334.23333333333335</v>
      </c>
      <c r="H28" s="36">
        <v>363.0333333333333</v>
      </c>
      <c r="I28" s="36">
        <v>368.46666666666658</v>
      </c>
      <c r="J28" s="36">
        <v>377.43333333333328</v>
      </c>
      <c r="K28" s="31">
        <v>359.5</v>
      </c>
      <c r="L28" s="31">
        <v>345.1</v>
      </c>
      <c r="M28" s="31">
        <v>40.200279999999999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231.4</v>
      </c>
      <c r="D29" s="36">
        <v>235.06666666666669</v>
      </c>
      <c r="E29" s="36">
        <v>226.43333333333339</v>
      </c>
      <c r="F29" s="36">
        <v>221.4666666666667</v>
      </c>
      <c r="G29" s="36">
        <v>212.8333333333334</v>
      </c>
      <c r="H29" s="36">
        <v>240.03333333333339</v>
      </c>
      <c r="I29" s="36">
        <v>248.66666666666666</v>
      </c>
      <c r="J29" s="36">
        <v>253.63333333333338</v>
      </c>
      <c r="K29" s="31">
        <v>243.7</v>
      </c>
      <c r="L29" s="31">
        <v>230.1</v>
      </c>
      <c r="M29" s="31">
        <v>150.1251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263</v>
      </c>
      <c r="D30" s="36">
        <v>265.93333333333334</v>
      </c>
      <c r="E30" s="36">
        <v>259.36666666666667</v>
      </c>
      <c r="F30" s="36">
        <v>255.73333333333335</v>
      </c>
      <c r="G30" s="36">
        <v>249.16666666666669</v>
      </c>
      <c r="H30" s="36">
        <v>269.56666666666666</v>
      </c>
      <c r="I30" s="36">
        <v>276.13333333333338</v>
      </c>
      <c r="J30" s="36">
        <v>279.76666666666665</v>
      </c>
      <c r="K30" s="31">
        <v>272.5</v>
      </c>
      <c r="L30" s="31">
        <v>262.3</v>
      </c>
      <c r="M30" s="31">
        <v>58.782809999999998</v>
      </c>
      <c r="N30" s="1"/>
      <c r="O30" s="1"/>
    </row>
    <row r="31" spans="1:15" ht="12.75" customHeight="1">
      <c r="A31" s="33">
        <v>21</v>
      </c>
      <c r="B31" s="53" t="s">
        <v>315</v>
      </c>
      <c r="C31" s="31">
        <v>687.2</v>
      </c>
      <c r="D31" s="36">
        <v>684.23333333333323</v>
      </c>
      <c r="E31" s="36">
        <v>670.46666666666647</v>
      </c>
      <c r="F31" s="36">
        <v>653.73333333333323</v>
      </c>
      <c r="G31" s="36">
        <v>639.96666666666647</v>
      </c>
      <c r="H31" s="36">
        <v>700.96666666666647</v>
      </c>
      <c r="I31" s="36">
        <v>714.73333333333312</v>
      </c>
      <c r="J31" s="36">
        <v>731.46666666666647</v>
      </c>
      <c r="K31" s="31">
        <v>698</v>
      </c>
      <c r="L31" s="31">
        <v>667.5</v>
      </c>
      <c r="M31" s="31">
        <v>15.197229999999999</v>
      </c>
      <c r="N31" s="1"/>
      <c r="O31" s="1"/>
    </row>
    <row r="32" spans="1:15" ht="12.75" customHeight="1">
      <c r="A32" s="33">
        <v>22</v>
      </c>
      <c r="B32" s="53" t="s">
        <v>316</v>
      </c>
      <c r="C32" s="31">
        <v>833.5</v>
      </c>
      <c r="D32" s="36">
        <v>834.5333333333333</v>
      </c>
      <c r="E32" s="36">
        <v>830.51666666666665</v>
      </c>
      <c r="F32" s="36">
        <v>827.5333333333333</v>
      </c>
      <c r="G32" s="36">
        <v>823.51666666666665</v>
      </c>
      <c r="H32" s="36">
        <v>837.51666666666665</v>
      </c>
      <c r="I32" s="36">
        <v>841.5333333333333</v>
      </c>
      <c r="J32" s="36">
        <v>844.51666666666665</v>
      </c>
      <c r="K32" s="31">
        <v>838.55</v>
      </c>
      <c r="L32" s="31">
        <v>831.55</v>
      </c>
      <c r="M32" s="31">
        <v>0.30498999999999998</v>
      </c>
      <c r="N32" s="1"/>
      <c r="O32" s="1"/>
    </row>
    <row r="33" spans="1:15" ht="12.75" customHeight="1">
      <c r="A33" s="33">
        <v>23</v>
      </c>
      <c r="B33" s="53" t="s">
        <v>317</v>
      </c>
      <c r="C33" s="31">
        <v>1120</v>
      </c>
      <c r="D33" s="36">
        <v>1114.7166666666667</v>
      </c>
      <c r="E33" s="36">
        <v>1104.4333333333334</v>
      </c>
      <c r="F33" s="36">
        <v>1088.8666666666668</v>
      </c>
      <c r="G33" s="36">
        <v>1078.5833333333335</v>
      </c>
      <c r="H33" s="36">
        <v>1130.2833333333333</v>
      </c>
      <c r="I33" s="36">
        <v>1140.5666666666666</v>
      </c>
      <c r="J33" s="36">
        <v>1156.1333333333332</v>
      </c>
      <c r="K33" s="31">
        <v>1125</v>
      </c>
      <c r="L33" s="31">
        <v>1099.1500000000001</v>
      </c>
      <c r="M33" s="31">
        <v>2.4797099999999999</v>
      </c>
      <c r="N33" s="1"/>
      <c r="O33" s="1"/>
    </row>
    <row r="34" spans="1:15" ht="12.75" customHeight="1">
      <c r="A34" s="33">
        <v>24</v>
      </c>
      <c r="B34" s="53" t="s">
        <v>318</v>
      </c>
      <c r="C34" s="31">
        <v>2215.4499999999998</v>
      </c>
      <c r="D34" s="36">
        <v>2216.4166666666665</v>
      </c>
      <c r="E34" s="36">
        <v>2189.0333333333328</v>
      </c>
      <c r="F34" s="36">
        <v>2162.6166666666663</v>
      </c>
      <c r="G34" s="36">
        <v>2135.2333333333327</v>
      </c>
      <c r="H34" s="36">
        <v>2242.833333333333</v>
      </c>
      <c r="I34" s="36">
        <v>2270.2166666666672</v>
      </c>
      <c r="J34" s="36">
        <v>2296.6333333333332</v>
      </c>
      <c r="K34" s="31">
        <v>2243.8000000000002</v>
      </c>
      <c r="L34" s="31">
        <v>2190</v>
      </c>
      <c r="M34" s="31">
        <v>0.82155999999999996</v>
      </c>
      <c r="N34" s="1"/>
      <c r="O34" s="1"/>
    </row>
    <row r="35" spans="1:15" ht="12.75" customHeight="1">
      <c r="A35" s="33">
        <v>25</v>
      </c>
      <c r="B35" s="53" t="s">
        <v>319</v>
      </c>
      <c r="C35" s="31">
        <v>999.6</v>
      </c>
      <c r="D35" s="36">
        <v>998.05000000000007</v>
      </c>
      <c r="E35" s="36">
        <v>986.30000000000018</v>
      </c>
      <c r="F35" s="36">
        <v>973.00000000000011</v>
      </c>
      <c r="G35" s="36">
        <v>961.25000000000023</v>
      </c>
      <c r="H35" s="36">
        <v>1011.3500000000001</v>
      </c>
      <c r="I35" s="36">
        <v>1023.0999999999999</v>
      </c>
      <c r="J35" s="36">
        <v>1036.4000000000001</v>
      </c>
      <c r="K35" s="31">
        <v>1009.8</v>
      </c>
      <c r="L35" s="31">
        <v>984.75</v>
      </c>
      <c r="M35" s="31">
        <v>0.43098999999999998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4833.05</v>
      </c>
      <c r="D36" s="36">
        <v>4866.3833333333332</v>
      </c>
      <c r="E36" s="36">
        <v>4783.7666666666664</v>
      </c>
      <c r="F36" s="36">
        <v>4734.4833333333336</v>
      </c>
      <c r="G36" s="36">
        <v>4651.8666666666668</v>
      </c>
      <c r="H36" s="36">
        <v>4915.6666666666661</v>
      </c>
      <c r="I36" s="36">
        <v>4998.2833333333328</v>
      </c>
      <c r="J36" s="36">
        <v>5047.5666666666657</v>
      </c>
      <c r="K36" s="31">
        <v>4949</v>
      </c>
      <c r="L36" s="31">
        <v>4817.1000000000004</v>
      </c>
      <c r="M36" s="31">
        <v>0.91239000000000003</v>
      </c>
      <c r="N36" s="1"/>
      <c r="O36" s="1"/>
    </row>
    <row r="37" spans="1:15" ht="12.75" customHeight="1">
      <c r="A37" s="33">
        <v>27</v>
      </c>
      <c r="B37" s="53" t="s">
        <v>320</v>
      </c>
      <c r="C37" s="31">
        <v>2045.15</v>
      </c>
      <c r="D37" s="36">
        <v>2054.6999999999998</v>
      </c>
      <c r="E37" s="36">
        <v>2030.3999999999996</v>
      </c>
      <c r="F37" s="36">
        <v>2015.6499999999999</v>
      </c>
      <c r="G37" s="36">
        <v>1991.3499999999997</v>
      </c>
      <c r="H37" s="36">
        <v>2069.4499999999998</v>
      </c>
      <c r="I37" s="36">
        <v>2093.75</v>
      </c>
      <c r="J37" s="36">
        <v>2108.4999999999995</v>
      </c>
      <c r="K37" s="31">
        <v>2079</v>
      </c>
      <c r="L37" s="31">
        <v>2039.95</v>
      </c>
      <c r="M37" s="31">
        <v>0.29682999999999998</v>
      </c>
      <c r="N37" s="1"/>
      <c r="O37" s="1"/>
    </row>
    <row r="38" spans="1:15" ht="12.75" customHeight="1">
      <c r="A38" s="33">
        <v>28</v>
      </c>
      <c r="B38" s="53" t="s">
        <v>769</v>
      </c>
      <c r="C38" s="31">
        <v>73.3</v>
      </c>
      <c r="D38" s="36">
        <v>73.533333333333346</v>
      </c>
      <c r="E38" s="36">
        <v>72.816666666666691</v>
      </c>
      <c r="F38" s="36">
        <v>72.333333333333343</v>
      </c>
      <c r="G38" s="36">
        <v>71.616666666666688</v>
      </c>
      <c r="H38" s="36">
        <v>74.016666666666694</v>
      </c>
      <c r="I38" s="36">
        <v>74.733333333333363</v>
      </c>
      <c r="J38" s="36">
        <v>75.216666666666697</v>
      </c>
      <c r="K38" s="31">
        <v>74.25</v>
      </c>
      <c r="L38" s="31">
        <v>73.05</v>
      </c>
      <c r="M38" s="31">
        <v>9.4520700000000009</v>
      </c>
      <c r="N38" s="1"/>
      <c r="O38" s="1"/>
    </row>
    <row r="39" spans="1:15" ht="12.75" customHeight="1">
      <c r="A39" s="33">
        <v>29</v>
      </c>
      <c r="B39" s="53" t="s">
        <v>865</v>
      </c>
      <c r="C39" s="31">
        <v>27.3</v>
      </c>
      <c r="D39" s="36">
        <v>27.5</v>
      </c>
      <c r="E39" s="36">
        <v>27.05</v>
      </c>
      <c r="F39" s="36">
        <v>26.8</v>
      </c>
      <c r="G39" s="36">
        <v>26.35</v>
      </c>
      <c r="H39" s="36">
        <v>27.75</v>
      </c>
      <c r="I39" s="36">
        <v>28.200000000000003</v>
      </c>
      <c r="J39" s="36">
        <v>28.45</v>
      </c>
      <c r="K39" s="31">
        <v>27.95</v>
      </c>
      <c r="L39" s="31">
        <v>27.25</v>
      </c>
      <c r="M39" s="31">
        <v>37.158169999999998</v>
      </c>
      <c r="N39" s="1"/>
      <c r="O39" s="1"/>
    </row>
    <row r="40" spans="1:15" ht="12.75" customHeight="1">
      <c r="A40" s="33">
        <v>30</v>
      </c>
      <c r="B40" s="53" t="s">
        <v>849</v>
      </c>
      <c r="C40" s="31">
        <v>1099.7</v>
      </c>
      <c r="D40" s="36">
        <v>1111.2333333333333</v>
      </c>
      <c r="E40" s="36">
        <v>1083.7666666666667</v>
      </c>
      <c r="F40" s="36">
        <v>1067.8333333333333</v>
      </c>
      <c r="G40" s="36">
        <v>1040.3666666666666</v>
      </c>
      <c r="H40" s="36">
        <v>1127.1666666666667</v>
      </c>
      <c r="I40" s="36">
        <v>1154.6333333333334</v>
      </c>
      <c r="J40" s="36">
        <v>1170.5666666666668</v>
      </c>
      <c r="K40" s="31">
        <v>1138.7</v>
      </c>
      <c r="L40" s="31">
        <v>1095.3</v>
      </c>
      <c r="M40" s="31">
        <v>8.4079800000000002</v>
      </c>
      <c r="N40" s="1"/>
      <c r="O40" s="1"/>
    </row>
    <row r="41" spans="1:15" ht="12.75" customHeight="1">
      <c r="A41" s="33">
        <v>31</v>
      </c>
      <c r="B41" s="53" t="s">
        <v>321</v>
      </c>
      <c r="C41" s="31">
        <v>3846.65</v>
      </c>
      <c r="D41" s="36">
        <v>3845.8833333333332</v>
      </c>
      <c r="E41" s="36">
        <v>3752.7666666666664</v>
      </c>
      <c r="F41" s="36">
        <v>3658.8833333333332</v>
      </c>
      <c r="G41" s="36">
        <v>3565.7666666666664</v>
      </c>
      <c r="H41" s="36">
        <v>3939.7666666666664</v>
      </c>
      <c r="I41" s="36">
        <v>4032.8833333333332</v>
      </c>
      <c r="J41" s="36">
        <v>4126.7666666666664</v>
      </c>
      <c r="K41" s="31">
        <v>3939</v>
      </c>
      <c r="L41" s="31">
        <v>3752</v>
      </c>
      <c r="M41" s="31">
        <v>3.8717800000000002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619.9</v>
      </c>
      <c r="D42" s="36">
        <v>623.38333333333333</v>
      </c>
      <c r="E42" s="36">
        <v>612.76666666666665</v>
      </c>
      <c r="F42" s="36">
        <v>605.63333333333333</v>
      </c>
      <c r="G42" s="36">
        <v>595.01666666666665</v>
      </c>
      <c r="H42" s="36">
        <v>630.51666666666665</v>
      </c>
      <c r="I42" s="36">
        <v>641.13333333333321</v>
      </c>
      <c r="J42" s="36">
        <v>648.26666666666665</v>
      </c>
      <c r="K42" s="31">
        <v>634</v>
      </c>
      <c r="L42" s="31">
        <v>616.25</v>
      </c>
      <c r="M42" s="31">
        <v>55.146880000000003</v>
      </c>
      <c r="N42" s="1"/>
      <c r="O42" s="1"/>
    </row>
    <row r="43" spans="1:15" ht="12.75" customHeight="1">
      <c r="A43" s="33">
        <v>33</v>
      </c>
      <c r="B43" s="53" t="s">
        <v>322</v>
      </c>
      <c r="C43" s="31">
        <v>2786.6</v>
      </c>
      <c r="D43" s="36">
        <v>2793.8666666666668</v>
      </c>
      <c r="E43" s="36">
        <v>2757.7333333333336</v>
      </c>
      <c r="F43" s="36">
        <v>2728.8666666666668</v>
      </c>
      <c r="G43" s="36">
        <v>2692.7333333333336</v>
      </c>
      <c r="H43" s="36">
        <v>2822.7333333333336</v>
      </c>
      <c r="I43" s="36">
        <v>2858.8666666666668</v>
      </c>
      <c r="J43" s="36">
        <v>2887.7333333333336</v>
      </c>
      <c r="K43" s="31">
        <v>2830</v>
      </c>
      <c r="L43" s="31">
        <v>2765</v>
      </c>
      <c r="M43" s="31">
        <v>2.2686600000000001</v>
      </c>
      <c r="N43" s="1"/>
      <c r="O43" s="1"/>
    </row>
    <row r="44" spans="1:15" ht="12.75" customHeight="1">
      <c r="A44" s="33">
        <v>34</v>
      </c>
      <c r="B44" s="53" t="s">
        <v>323</v>
      </c>
      <c r="C44" s="31">
        <v>832.55</v>
      </c>
      <c r="D44" s="36">
        <v>833.35</v>
      </c>
      <c r="E44" s="36">
        <v>827.2</v>
      </c>
      <c r="F44" s="36">
        <v>821.85</v>
      </c>
      <c r="G44" s="36">
        <v>815.7</v>
      </c>
      <c r="H44" s="36">
        <v>838.7</v>
      </c>
      <c r="I44" s="36">
        <v>844.84999999999991</v>
      </c>
      <c r="J44" s="36">
        <v>850.2</v>
      </c>
      <c r="K44" s="31">
        <v>839.5</v>
      </c>
      <c r="L44" s="31">
        <v>828</v>
      </c>
      <c r="M44" s="31">
        <v>1.06395</v>
      </c>
      <c r="N44" s="1"/>
      <c r="O44" s="1"/>
    </row>
    <row r="45" spans="1:15" ht="12.75" customHeight="1">
      <c r="A45" s="33">
        <v>35</v>
      </c>
      <c r="B45" s="53" t="s">
        <v>824</v>
      </c>
      <c r="C45" s="31">
        <v>7880.1</v>
      </c>
      <c r="D45" s="36">
        <v>7903.3166666666666</v>
      </c>
      <c r="E45" s="36">
        <v>7822.7833333333328</v>
      </c>
      <c r="F45" s="36">
        <v>7765.4666666666662</v>
      </c>
      <c r="G45" s="36">
        <v>7684.9333333333325</v>
      </c>
      <c r="H45" s="36">
        <v>7960.6333333333332</v>
      </c>
      <c r="I45" s="36">
        <v>8041.1666666666679</v>
      </c>
      <c r="J45" s="36">
        <v>8098.4833333333336</v>
      </c>
      <c r="K45" s="31">
        <v>7983.85</v>
      </c>
      <c r="L45" s="31">
        <v>7846</v>
      </c>
      <c r="M45" s="31">
        <v>0.68623000000000001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5947.1</v>
      </c>
      <c r="D46" s="36">
        <v>5957.0333333333328</v>
      </c>
      <c r="E46" s="36">
        <v>5891.0666666666657</v>
      </c>
      <c r="F46" s="36">
        <v>5835.0333333333328</v>
      </c>
      <c r="G46" s="36">
        <v>5769.0666666666657</v>
      </c>
      <c r="H46" s="36">
        <v>6013.0666666666657</v>
      </c>
      <c r="I46" s="36">
        <v>6079.0333333333328</v>
      </c>
      <c r="J46" s="36">
        <v>6135.0666666666657</v>
      </c>
      <c r="K46" s="31">
        <v>6023</v>
      </c>
      <c r="L46" s="31">
        <v>5901</v>
      </c>
      <c r="M46" s="31">
        <v>10.408379999999999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510.1</v>
      </c>
      <c r="D47" s="36">
        <v>507.39999999999992</v>
      </c>
      <c r="E47" s="36">
        <v>497.79999999999984</v>
      </c>
      <c r="F47" s="36">
        <v>485.49999999999994</v>
      </c>
      <c r="G47" s="36">
        <v>475.89999999999986</v>
      </c>
      <c r="H47" s="36">
        <v>519.69999999999982</v>
      </c>
      <c r="I47" s="36">
        <v>529.29999999999984</v>
      </c>
      <c r="J47" s="36">
        <v>541.5999999999998</v>
      </c>
      <c r="K47" s="31">
        <v>517</v>
      </c>
      <c r="L47" s="31">
        <v>495.1</v>
      </c>
      <c r="M47" s="31">
        <v>54.03633</v>
      </c>
      <c r="N47" s="1"/>
      <c r="O47" s="1"/>
    </row>
    <row r="48" spans="1:15" ht="12.75" customHeight="1">
      <c r="A48" s="33">
        <v>38</v>
      </c>
      <c r="B48" s="53" t="s">
        <v>324</v>
      </c>
      <c r="C48" s="31">
        <v>327.05</v>
      </c>
      <c r="D48" s="36">
        <v>329</v>
      </c>
      <c r="E48" s="36">
        <v>323.10000000000002</v>
      </c>
      <c r="F48" s="36">
        <v>319.15000000000003</v>
      </c>
      <c r="G48" s="36">
        <v>313.25000000000006</v>
      </c>
      <c r="H48" s="36">
        <v>332.95</v>
      </c>
      <c r="I48" s="36">
        <v>338.84999999999997</v>
      </c>
      <c r="J48" s="36">
        <v>342.79999999999995</v>
      </c>
      <c r="K48" s="31">
        <v>334.9</v>
      </c>
      <c r="L48" s="31">
        <v>325.05</v>
      </c>
      <c r="M48" s="31">
        <v>2.7942900000000002</v>
      </c>
      <c r="N48" s="1"/>
      <c r="O48" s="1"/>
    </row>
    <row r="49" spans="1:15" ht="12.75" customHeight="1">
      <c r="A49" s="33">
        <v>39</v>
      </c>
      <c r="B49" s="53" t="s">
        <v>823</v>
      </c>
      <c r="C49" s="31">
        <v>652.25</v>
      </c>
      <c r="D49" s="36">
        <v>657.65</v>
      </c>
      <c r="E49" s="36">
        <v>642.59999999999991</v>
      </c>
      <c r="F49" s="36">
        <v>632.94999999999993</v>
      </c>
      <c r="G49" s="36">
        <v>617.89999999999986</v>
      </c>
      <c r="H49" s="36">
        <v>667.3</v>
      </c>
      <c r="I49" s="36">
        <v>682.34999999999991</v>
      </c>
      <c r="J49" s="36">
        <v>692</v>
      </c>
      <c r="K49" s="31">
        <v>672.7</v>
      </c>
      <c r="L49" s="31">
        <v>648</v>
      </c>
      <c r="M49" s="31">
        <v>5.4578499999999996</v>
      </c>
      <c r="N49" s="1"/>
      <c r="O49" s="1"/>
    </row>
    <row r="50" spans="1:15" ht="12.75" customHeight="1">
      <c r="A50" s="33">
        <v>40</v>
      </c>
      <c r="B50" s="53" t="s">
        <v>325</v>
      </c>
      <c r="C50" s="31">
        <v>601.65</v>
      </c>
      <c r="D50" s="36">
        <v>602.0333333333333</v>
      </c>
      <c r="E50" s="36">
        <v>594.61666666666656</v>
      </c>
      <c r="F50" s="36">
        <v>587.58333333333326</v>
      </c>
      <c r="G50" s="36">
        <v>580.16666666666652</v>
      </c>
      <c r="H50" s="36">
        <v>609.06666666666661</v>
      </c>
      <c r="I50" s="36">
        <v>616.48333333333335</v>
      </c>
      <c r="J50" s="36">
        <v>623.51666666666665</v>
      </c>
      <c r="K50" s="31">
        <v>609.45000000000005</v>
      </c>
      <c r="L50" s="31">
        <v>595</v>
      </c>
      <c r="M50" s="31">
        <v>0.93638999999999994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192.65</v>
      </c>
      <c r="D51" s="36">
        <v>190.85</v>
      </c>
      <c r="E51" s="36">
        <v>187.45</v>
      </c>
      <c r="F51" s="36">
        <v>182.25</v>
      </c>
      <c r="G51" s="36">
        <v>178.85</v>
      </c>
      <c r="H51" s="36">
        <v>196.04999999999998</v>
      </c>
      <c r="I51" s="36">
        <v>199.45000000000002</v>
      </c>
      <c r="J51" s="36">
        <v>204.64999999999998</v>
      </c>
      <c r="K51" s="31">
        <v>194.25</v>
      </c>
      <c r="L51" s="31">
        <v>185.65</v>
      </c>
      <c r="M51" s="31">
        <v>550.3519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2875.9</v>
      </c>
      <c r="D52" s="36">
        <v>2880.9666666666667</v>
      </c>
      <c r="E52" s="36">
        <v>2849.9333333333334</v>
      </c>
      <c r="F52" s="36">
        <v>2823.9666666666667</v>
      </c>
      <c r="G52" s="36">
        <v>2792.9333333333334</v>
      </c>
      <c r="H52" s="36">
        <v>2906.9333333333334</v>
      </c>
      <c r="I52" s="36">
        <v>2937.9666666666672</v>
      </c>
      <c r="J52" s="36">
        <v>2963.9333333333334</v>
      </c>
      <c r="K52" s="31">
        <v>2912</v>
      </c>
      <c r="L52" s="31">
        <v>2855</v>
      </c>
      <c r="M52" s="31">
        <v>12.90649</v>
      </c>
      <c r="N52" s="1"/>
      <c r="O52" s="1"/>
    </row>
    <row r="53" spans="1:15" ht="12.75" customHeight="1">
      <c r="A53" s="33">
        <v>43</v>
      </c>
      <c r="B53" s="53" t="s">
        <v>326</v>
      </c>
      <c r="C53" s="31">
        <v>348.15</v>
      </c>
      <c r="D53" s="36">
        <v>350.45</v>
      </c>
      <c r="E53" s="36">
        <v>343.9</v>
      </c>
      <c r="F53" s="36">
        <v>339.65</v>
      </c>
      <c r="G53" s="36">
        <v>333.09999999999997</v>
      </c>
      <c r="H53" s="36">
        <v>354.7</v>
      </c>
      <c r="I53" s="36">
        <v>361.25000000000006</v>
      </c>
      <c r="J53" s="36">
        <v>365.5</v>
      </c>
      <c r="K53" s="31">
        <v>357</v>
      </c>
      <c r="L53" s="31">
        <v>346.2</v>
      </c>
      <c r="M53" s="31">
        <v>26.239329999999999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2118.1</v>
      </c>
      <c r="D54" s="36">
        <v>2096.8333333333335</v>
      </c>
      <c r="E54" s="36">
        <v>2044.2666666666669</v>
      </c>
      <c r="F54" s="36">
        <v>1970.4333333333334</v>
      </c>
      <c r="G54" s="36">
        <v>1917.8666666666668</v>
      </c>
      <c r="H54" s="36">
        <v>2170.666666666667</v>
      </c>
      <c r="I54" s="36">
        <v>2223.2333333333336</v>
      </c>
      <c r="J54" s="36">
        <v>2297.0666666666671</v>
      </c>
      <c r="K54" s="31">
        <v>2149.4</v>
      </c>
      <c r="L54" s="31">
        <v>2023</v>
      </c>
      <c r="M54" s="31">
        <v>11.007490000000001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5985.75</v>
      </c>
      <c r="D55" s="36">
        <v>5997.0166666666673</v>
      </c>
      <c r="E55" s="36">
        <v>5915.8333333333348</v>
      </c>
      <c r="F55" s="36">
        <v>5845.9166666666679</v>
      </c>
      <c r="G55" s="36">
        <v>5764.7333333333354</v>
      </c>
      <c r="H55" s="36">
        <v>6066.9333333333343</v>
      </c>
      <c r="I55" s="36">
        <v>6148.1166666666668</v>
      </c>
      <c r="J55" s="36">
        <v>6218.0333333333338</v>
      </c>
      <c r="K55" s="31">
        <v>6078.2</v>
      </c>
      <c r="L55" s="31">
        <v>5927.1</v>
      </c>
      <c r="M55" s="31">
        <v>1.0435300000000001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1153.5</v>
      </c>
      <c r="D56" s="36">
        <v>1158.7666666666667</v>
      </c>
      <c r="E56" s="36">
        <v>1141.7333333333333</v>
      </c>
      <c r="F56" s="36">
        <v>1129.9666666666667</v>
      </c>
      <c r="G56" s="36">
        <v>1112.9333333333334</v>
      </c>
      <c r="H56" s="36">
        <v>1170.5333333333333</v>
      </c>
      <c r="I56" s="36">
        <v>1187.5666666666666</v>
      </c>
      <c r="J56" s="36">
        <v>1199.3333333333333</v>
      </c>
      <c r="K56" s="31">
        <v>1175.8</v>
      </c>
      <c r="L56" s="31">
        <v>1147</v>
      </c>
      <c r="M56" s="31">
        <v>24.42943</v>
      </c>
      <c r="N56" s="1"/>
      <c r="O56" s="1"/>
    </row>
    <row r="57" spans="1:15" ht="12.75" customHeight="1">
      <c r="A57" s="33">
        <v>47</v>
      </c>
      <c r="B57" s="53" t="s">
        <v>327</v>
      </c>
      <c r="C57" s="31">
        <v>532.5</v>
      </c>
      <c r="D57" s="36">
        <v>536.04999999999995</v>
      </c>
      <c r="E57" s="36">
        <v>518.49999999999989</v>
      </c>
      <c r="F57" s="36">
        <v>504.49999999999989</v>
      </c>
      <c r="G57" s="36">
        <v>486.94999999999982</v>
      </c>
      <c r="H57" s="36">
        <v>550.04999999999995</v>
      </c>
      <c r="I57" s="36">
        <v>567.60000000000014</v>
      </c>
      <c r="J57" s="36">
        <v>581.6</v>
      </c>
      <c r="K57" s="31">
        <v>553.6</v>
      </c>
      <c r="L57" s="31">
        <v>522.04999999999995</v>
      </c>
      <c r="M57" s="31">
        <v>15.14541</v>
      </c>
      <c r="N57" s="1"/>
      <c r="O57" s="1"/>
    </row>
    <row r="58" spans="1:15" ht="12.75" customHeight="1">
      <c r="A58" s="33">
        <v>48</v>
      </c>
      <c r="B58" s="53" t="s">
        <v>266</v>
      </c>
      <c r="C58" s="31">
        <v>4603.8</v>
      </c>
      <c r="D58" s="36">
        <v>4569.6499999999996</v>
      </c>
      <c r="E58" s="36">
        <v>4489.2999999999993</v>
      </c>
      <c r="F58" s="36">
        <v>4374.7999999999993</v>
      </c>
      <c r="G58" s="36">
        <v>4294.4499999999989</v>
      </c>
      <c r="H58" s="36">
        <v>4684.1499999999996</v>
      </c>
      <c r="I58" s="36">
        <v>4764.5</v>
      </c>
      <c r="J58" s="36">
        <v>4879</v>
      </c>
      <c r="K58" s="31">
        <v>4650</v>
      </c>
      <c r="L58" s="31">
        <v>4455.1499999999996</v>
      </c>
      <c r="M58" s="31">
        <v>6.3769600000000004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1165.9000000000001</v>
      </c>
      <c r="D59" s="36">
        <v>1167.9833333333333</v>
      </c>
      <c r="E59" s="36">
        <v>1153.0666666666666</v>
      </c>
      <c r="F59" s="36">
        <v>1140.2333333333333</v>
      </c>
      <c r="G59" s="36">
        <v>1125.3166666666666</v>
      </c>
      <c r="H59" s="36">
        <v>1180.8166666666666</v>
      </c>
      <c r="I59" s="36">
        <v>1195.7333333333331</v>
      </c>
      <c r="J59" s="36">
        <v>1208.5666666666666</v>
      </c>
      <c r="K59" s="31">
        <v>1182.9000000000001</v>
      </c>
      <c r="L59" s="31">
        <v>1155.1500000000001</v>
      </c>
      <c r="M59" s="31">
        <v>189.65163999999999</v>
      </c>
      <c r="N59" s="1"/>
      <c r="O59" s="1"/>
    </row>
    <row r="60" spans="1:15" ht="12.75" customHeight="1">
      <c r="A60" s="33">
        <v>50</v>
      </c>
      <c r="B60" s="53" t="s">
        <v>328</v>
      </c>
      <c r="C60" s="31">
        <v>3507.45</v>
      </c>
      <c r="D60" s="36">
        <v>3501.4666666666672</v>
      </c>
      <c r="E60" s="36">
        <v>3456.0333333333342</v>
      </c>
      <c r="F60" s="36">
        <v>3404.6166666666672</v>
      </c>
      <c r="G60" s="36">
        <v>3359.1833333333343</v>
      </c>
      <c r="H60" s="36">
        <v>3552.8833333333341</v>
      </c>
      <c r="I60" s="36">
        <v>3598.3166666666666</v>
      </c>
      <c r="J60" s="36">
        <v>3649.733333333334</v>
      </c>
      <c r="K60" s="31">
        <v>3546.9</v>
      </c>
      <c r="L60" s="31">
        <v>3450.05</v>
      </c>
      <c r="M60" s="31">
        <v>2.0202599999999999</v>
      </c>
      <c r="N60" s="1"/>
      <c r="O60" s="1"/>
    </row>
    <row r="61" spans="1:15" ht="12.75" customHeight="1">
      <c r="A61" s="33">
        <v>51</v>
      </c>
      <c r="B61" s="53" t="s">
        <v>826</v>
      </c>
      <c r="C61" s="31">
        <v>350.5</v>
      </c>
      <c r="D61" s="36">
        <v>349.18333333333334</v>
      </c>
      <c r="E61" s="36">
        <v>343.36666666666667</v>
      </c>
      <c r="F61" s="36">
        <v>336.23333333333335</v>
      </c>
      <c r="G61" s="36">
        <v>330.41666666666669</v>
      </c>
      <c r="H61" s="36">
        <v>356.31666666666666</v>
      </c>
      <c r="I61" s="36">
        <v>362.13333333333338</v>
      </c>
      <c r="J61" s="36">
        <v>369.26666666666665</v>
      </c>
      <c r="K61" s="31">
        <v>355</v>
      </c>
      <c r="L61" s="31">
        <v>342.05</v>
      </c>
      <c r="M61" s="31">
        <v>47.543860000000002</v>
      </c>
      <c r="N61" s="1"/>
      <c r="O61" s="1"/>
    </row>
    <row r="62" spans="1:15" ht="12.75" customHeight="1">
      <c r="A62" s="33">
        <v>52</v>
      </c>
      <c r="B62" s="53" t="s">
        <v>329</v>
      </c>
      <c r="C62" s="31">
        <v>2790.15</v>
      </c>
      <c r="D62" s="36">
        <v>2817.7166666666667</v>
      </c>
      <c r="E62" s="36">
        <v>2750.4333333333334</v>
      </c>
      <c r="F62" s="36">
        <v>2710.7166666666667</v>
      </c>
      <c r="G62" s="36">
        <v>2643.4333333333334</v>
      </c>
      <c r="H62" s="36">
        <v>2857.4333333333334</v>
      </c>
      <c r="I62" s="36">
        <v>2924.7166666666672</v>
      </c>
      <c r="J62" s="36">
        <v>2964.4333333333334</v>
      </c>
      <c r="K62" s="31">
        <v>2885</v>
      </c>
      <c r="L62" s="31">
        <v>2778</v>
      </c>
      <c r="M62" s="31">
        <v>24.204979999999999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8903.65</v>
      </c>
      <c r="D63" s="36">
        <v>8888.2166666666672</v>
      </c>
      <c r="E63" s="36">
        <v>8810.4333333333343</v>
      </c>
      <c r="F63" s="36">
        <v>8717.2166666666672</v>
      </c>
      <c r="G63" s="36">
        <v>8639.4333333333343</v>
      </c>
      <c r="H63" s="36">
        <v>8981.4333333333343</v>
      </c>
      <c r="I63" s="36">
        <v>9059.2166666666672</v>
      </c>
      <c r="J63" s="36">
        <v>9152.4333333333343</v>
      </c>
      <c r="K63" s="31">
        <v>8966</v>
      </c>
      <c r="L63" s="31">
        <v>8795</v>
      </c>
      <c r="M63" s="31">
        <v>3.6040299999999998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6923.55</v>
      </c>
      <c r="D64" s="36">
        <v>6906.833333333333</v>
      </c>
      <c r="E64" s="36">
        <v>6838.6666666666661</v>
      </c>
      <c r="F64" s="36">
        <v>6753.7833333333328</v>
      </c>
      <c r="G64" s="36">
        <v>6685.6166666666659</v>
      </c>
      <c r="H64" s="36">
        <v>6991.7166666666662</v>
      </c>
      <c r="I64" s="36">
        <v>7059.8833333333323</v>
      </c>
      <c r="J64" s="36">
        <v>7144.7666666666664</v>
      </c>
      <c r="K64" s="31">
        <v>6975</v>
      </c>
      <c r="L64" s="31">
        <v>6821.95</v>
      </c>
      <c r="M64" s="31">
        <v>17.986750000000001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1615</v>
      </c>
      <c r="D65" s="36">
        <v>1613.4166666666667</v>
      </c>
      <c r="E65" s="36">
        <v>1592.8833333333334</v>
      </c>
      <c r="F65" s="36">
        <v>1570.7666666666667</v>
      </c>
      <c r="G65" s="36">
        <v>1550.2333333333333</v>
      </c>
      <c r="H65" s="36">
        <v>1635.5333333333335</v>
      </c>
      <c r="I65" s="36">
        <v>1656.0666666666668</v>
      </c>
      <c r="J65" s="36">
        <v>1678.1833333333336</v>
      </c>
      <c r="K65" s="31">
        <v>1633.95</v>
      </c>
      <c r="L65" s="31">
        <v>1591.3</v>
      </c>
      <c r="M65" s="31">
        <v>17.483599999999999</v>
      </c>
      <c r="N65" s="1"/>
      <c r="O65" s="1"/>
    </row>
    <row r="66" spans="1:15" ht="12.75" customHeight="1">
      <c r="A66" s="33">
        <v>56</v>
      </c>
      <c r="B66" s="53" t="s">
        <v>267</v>
      </c>
      <c r="C66" s="31">
        <v>8116.15</v>
      </c>
      <c r="D66" s="36">
        <v>8153.7166666666672</v>
      </c>
      <c r="E66" s="36">
        <v>8012.4333333333343</v>
      </c>
      <c r="F66" s="36">
        <v>7908.7166666666672</v>
      </c>
      <c r="G66" s="36">
        <v>7767.4333333333343</v>
      </c>
      <c r="H66" s="36">
        <v>8257.4333333333343</v>
      </c>
      <c r="I66" s="36">
        <v>8398.7166666666672</v>
      </c>
      <c r="J66" s="36">
        <v>8502.4333333333343</v>
      </c>
      <c r="K66" s="31">
        <v>8295</v>
      </c>
      <c r="L66" s="31">
        <v>8050</v>
      </c>
      <c r="M66" s="31">
        <v>0.72113000000000005</v>
      </c>
      <c r="N66" s="1"/>
      <c r="O66" s="1"/>
    </row>
    <row r="67" spans="1:15" ht="12.75" customHeight="1">
      <c r="A67" s="33">
        <v>57</v>
      </c>
      <c r="B67" s="53" t="s">
        <v>330</v>
      </c>
      <c r="C67" s="31">
        <v>2192.35</v>
      </c>
      <c r="D67" s="36">
        <v>2200.0333333333333</v>
      </c>
      <c r="E67" s="36">
        <v>2180.3166666666666</v>
      </c>
      <c r="F67" s="36">
        <v>2168.2833333333333</v>
      </c>
      <c r="G67" s="36">
        <v>2148.5666666666666</v>
      </c>
      <c r="H67" s="36">
        <v>2212.0666666666666</v>
      </c>
      <c r="I67" s="36">
        <v>2231.7833333333328</v>
      </c>
      <c r="J67" s="36">
        <v>2243.8166666666666</v>
      </c>
      <c r="K67" s="31">
        <v>2219.75</v>
      </c>
      <c r="L67" s="31">
        <v>2188</v>
      </c>
      <c r="M67" s="31">
        <v>0.28541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2429.9</v>
      </c>
      <c r="D68" s="36">
        <v>2435.2999999999997</v>
      </c>
      <c r="E68" s="36">
        <v>2392.5999999999995</v>
      </c>
      <c r="F68" s="36">
        <v>2355.2999999999997</v>
      </c>
      <c r="G68" s="36">
        <v>2312.5999999999995</v>
      </c>
      <c r="H68" s="36">
        <v>2472.5999999999995</v>
      </c>
      <c r="I68" s="36">
        <v>2515.2999999999993</v>
      </c>
      <c r="J68" s="36">
        <v>2552.5999999999995</v>
      </c>
      <c r="K68" s="31">
        <v>2478</v>
      </c>
      <c r="L68" s="31">
        <v>2398</v>
      </c>
      <c r="M68" s="31">
        <v>3.78091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395.55</v>
      </c>
      <c r="D69" s="36">
        <v>398.51666666666665</v>
      </c>
      <c r="E69" s="36">
        <v>391.5333333333333</v>
      </c>
      <c r="F69" s="36">
        <v>387.51666666666665</v>
      </c>
      <c r="G69" s="36">
        <v>380.5333333333333</v>
      </c>
      <c r="H69" s="36">
        <v>402.5333333333333</v>
      </c>
      <c r="I69" s="36">
        <v>409.51666666666665</v>
      </c>
      <c r="J69" s="36">
        <v>413.5333333333333</v>
      </c>
      <c r="K69" s="31">
        <v>405.5</v>
      </c>
      <c r="L69" s="31">
        <v>394.5</v>
      </c>
      <c r="M69" s="31">
        <v>17.801880000000001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188.3</v>
      </c>
      <c r="D70" s="36">
        <v>187.36666666666665</v>
      </c>
      <c r="E70" s="36">
        <v>184.6333333333333</v>
      </c>
      <c r="F70" s="36">
        <v>180.96666666666664</v>
      </c>
      <c r="G70" s="36">
        <v>178.23333333333329</v>
      </c>
      <c r="H70" s="36">
        <v>191.0333333333333</v>
      </c>
      <c r="I70" s="36">
        <v>193.76666666666665</v>
      </c>
      <c r="J70" s="36">
        <v>197.43333333333331</v>
      </c>
      <c r="K70" s="31">
        <v>190.1</v>
      </c>
      <c r="L70" s="31">
        <v>183.7</v>
      </c>
      <c r="M70" s="31">
        <v>233.33823000000001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281.5</v>
      </c>
      <c r="D71" s="36">
        <v>279.63333333333333</v>
      </c>
      <c r="E71" s="36">
        <v>274.46666666666664</v>
      </c>
      <c r="F71" s="36">
        <v>267.43333333333334</v>
      </c>
      <c r="G71" s="36">
        <v>262.26666666666665</v>
      </c>
      <c r="H71" s="36">
        <v>286.66666666666663</v>
      </c>
      <c r="I71" s="36">
        <v>291.83333333333337</v>
      </c>
      <c r="J71" s="36">
        <v>298.86666666666662</v>
      </c>
      <c r="K71" s="31">
        <v>284.8</v>
      </c>
      <c r="L71" s="31">
        <v>272.60000000000002</v>
      </c>
      <c r="M71" s="31">
        <v>394.53521000000001</v>
      </c>
      <c r="N71" s="1"/>
      <c r="O71" s="1"/>
    </row>
    <row r="72" spans="1:15" ht="12.75" customHeight="1">
      <c r="A72" s="33">
        <v>62</v>
      </c>
      <c r="B72" s="53" t="s">
        <v>268</v>
      </c>
      <c r="C72" s="31">
        <v>155.1</v>
      </c>
      <c r="D72" s="36">
        <v>155.71666666666667</v>
      </c>
      <c r="E72" s="36">
        <v>153.48333333333335</v>
      </c>
      <c r="F72" s="36">
        <v>151.86666666666667</v>
      </c>
      <c r="G72" s="36">
        <v>149.63333333333335</v>
      </c>
      <c r="H72" s="36">
        <v>157.33333333333334</v>
      </c>
      <c r="I72" s="36">
        <v>159.56666666666663</v>
      </c>
      <c r="J72" s="36">
        <v>161.18333333333334</v>
      </c>
      <c r="K72" s="31">
        <v>157.94999999999999</v>
      </c>
      <c r="L72" s="31">
        <v>154.1</v>
      </c>
      <c r="M72" s="31">
        <v>159.78504000000001</v>
      </c>
      <c r="N72" s="1"/>
      <c r="O72" s="1"/>
    </row>
    <row r="73" spans="1:15" ht="12.75" customHeight="1">
      <c r="A73" s="33">
        <v>63</v>
      </c>
      <c r="B73" s="53" t="s">
        <v>331</v>
      </c>
      <c r="C73" s="31">
        <v>70.099999999999994</v>
      </c>
      <c r="D73" s="36">
        <v>70.816666666666663</v>
      </c>
      <c r="E73" s="36">
        <v>69.083333333333329</v>
      </c>
      <c r="F73" s="36">
        <v>68.066666666666663</v>
      </c>
      <c r="G73" s="36">
        <v>66.333333333333329</v>
      </c>
      <c r="H73" s="36">
        <v>71.833333333333329</v>
      </c>
      <c r="I73" s="36">
        <v>73.566666666666677</v>
      </c>
      <c r="J73" s="36">
        <v>74.583333333333329</v>
      </c>
      <c r="K73" s="31">
        <v>72.55</v>
      </c>
      <c r="L73" s="31">
        <v>69.8</v>
      </c>
      <c r="M73" s="31">
        <v>570.19885999999997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1369.15</v>
      </c>
      <c r="D74" s="36">
        <v>1366.8833333333332</v>
      </c>
      <c r="E74" s="36">
        <v>1360.2666666666664</v>
      </c>
      <c r="F74" s="36">
        <v>1351.3833333333332</v>
      </c>
      <c r="G74" s="36">
        <v>1344.7666666666664</v>
      </c>
      <c r="H74" s="36">
        <v>1375.7666666666664</v>
      </c>
      <c r="I74" s="36">
        <v>1382.3833333333332</v>
      </c>
      <c r="J74" s="36">
        <v>1391.2666666666664</v>
      </c>
      <c r="K74" s="31">
        <v>1373.5</v>
      </c>
      <c r="L74" s="31">
        <v>1358</v>
      </c>
      <c r="M74" s="31">
        <v>3.9635099999999999</v>
      </c>
      <c r="N74" s="1"/>
      <c r="O74" s="1"/>
    </row>
    <row r="75" spans="1:15" ht="12.75" customHeight="1">
      <c r="A75" s="33">
        <v>65</v>
      </c>
      <c r="B75" s="53" t="s">
        <v>332</v>
      </c>
      <c r="C75" s="31">
        <v>5506.65</v>
      </c>
      <c r="D75" s="36">
        <v>5510.833333333333</v>
      </c>
      <c r="E75" s="36">
        <v>5435.7166666666662</v>
      </c>
      <c r="F75" s="36">
        <v>5364.7833333333328</v>
      </c>
      <c r="G75" s="36">
        <v>5289.6666666666661</v>
      </c>
      <c r="H75" s="36">
        <v>5581.7666666666664</v>
      </c>
      <c r="I75" s="36">
        <v>5656.8833333333332</v>
      </c>
      <c r="J75" s="36">
        <v>5727.8166666666666</v>
      </c>
      <c r="K75" s="31">
        <v>5585.95</v>
      </c>
      <c r="L75" s="31">
        <v>5439.9</v>
      </c>
      <c r="M75" s="31">
        <v>9.3359999999999999E-2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508.55</v>
      </c>
      <c r="D76" s="36">
        <v>511.41666666666669</v>
      </c>
      <c r="E76" s="36">
        <v>502.88333333333333</v>
      </c>
      <c r="F76" s="36">
        <v>497.21666666666664</v>
      </c>
      <c r="G76" s="36">
        <v>488.68333333333328</v>
      </c>
      <c r="H76" s="36">
        <v>517.08333333333337</v>
      </c>
      <c r="I76" s="36">
        <v>525.61666666666679</v>
      </c>
      <c r="J76" s="36">
        <v>531.28333333333342</v>
      </c>
      <c r="K76" s="31">
        <v>519.95000000000005</v>
      </c>
      <c r="L76" s="31">
        <v>505.75</v>
      </c>
      <c r="M76" s="31">
        <v>17.440429999999999</v>
      </c>
      <c r="N76" s="1"/>
      <c r="O76" s="1"/>
    </row>
    <row r="77" spans="1:15" ht="12.75" customHeight="1">
      <c r="A77" s="33">
        <v>67</v>
      </c>
      <c r="B77" s="53" t="s">
        <v>333</v>
      </c>
      <c r="C77" s="31">
        <v>1977.55</v>
      </c>
      <c r="D77" s="36">
        <v>1981.1833333333334</v>
      </c>
      <c r="E77" s="36">
        <v>1940.3666666666668</v>
      </c>
      <c r="F77" s="36">
        <v>1903.1833333333334</v>
      </c>
      <c r="G77" s="36">
        <v>1862.3666666666668</v>
      </c>
      <c r="H77" s="36">
        <v>2018.3666666666668</v>
      </c>
      <c r="I77" s="36">
        <v>2059.1833333333334</v>
      </c>
      <c r="J77" s="36">
        <v>2096.3666666666668</v>
      </c>
      <c r="K77" s="31">
        <v>2022</v>
      </c>
      <c r="L77" s="31">
        <v>1944</v>
      </c>
      <c r="M77" s="31">
        <v>8.9776900000000008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233.75</v>
      </c>
      <c r="D78" s="36">
        <v>234.75</v>
      </c>
      <c r="E78" s="36">
        <v>232.2</v>
      </c>
      <c r="F78" s="36">
        <v>230.64999999999998</v>
      </c>
      <c r="G78" s="36">
        <v>228.09999999999997</v>
      </c>
      <c r="H78" s="36">
        <v>236.3</v>
      </c>
      <c r="I78" s="36">
        <v>238.85000000000002</v>
      </c>
      <c r="J78" s="36">
        <v>240.40000000000003</v>
      </c>
      <c r="K78" s="31">
        <v>237.3</v>
      </c>
      <c r="L78" s="31">
        <v>233.2</v>
      </c>
      <c r="M78" s="31">
        <v>145.14418000000001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1271.2</v>
      </c>
      <c r="D79" s="36">
        <v>1279.5999999999999</v>
      </c>
      <c r="E79" s="36">
        <v>1258.1999999999998</v>
      </c>
      <c r="F79" s="36">
        <v>1245.1999999999998</v>
      </c>
      <c r="G79" s="36">
        <v>1223.7999999999997</v>
      </c>
      <c r="H79" s="36">
        <v>1292.5999999999999</v>
      </c>
      <c r="I79" s="36">
        <v>1314</v>
      </c>
      <c r="J79" s="36">
        <v>1327</v>
      </c>
      <c r="K79" s="31">
        <v>1301</v>
      </c>
      <c r="L79" s="31">
        <v>1266.5999999999999</v>
      </c>
      <c r="M79" s="31">
        <v>6.2175200000000004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281.7</v>
      </c>
      <c r="D80" s="36">
        <v>281.3</v>
      </c>
      <c r="E80" s="36">
        <v>277.8</v>
      </c>
      <c r="F80" s="36">
        <v>273.89999999999998</v>
      </c>
      <c r="G80" s="36">
        <v>270.39999999999998</v>
      </c>
      <c r="H80" s="36">
        <v>285.20000000000005</v>
      </c>
      <c r="I80" s="36">
        <v>288.70000000000005</v>
      </c>
      <c r="J80" s="36">
        <v>292.60000000000008</v>
      </c>
      <c r="K80" s="31">
        <v>284.8</v>
      </c>
      <c r="L80" s="31">
        <v>277.39999999999998</v>
      </c>
      <c r="M80" s="31">
        <v>250.44316000000001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607.35</v>
      </c>
      <c r="D81" s="36">
        <v>611.76666666666677</v>
      </c>
      <c r="E81" s="36">
        <v>598.98333333333358</v>
      </c>
      <c r="F81" s="36">
        <v>590.61666666666679</v>
      </c>
      <c r="G81" s="36">
        <v>577.8333333333336</v>
      </c>
      <c r="H81" s="36">
        <v>620.13333333333355</v>
      </c>
      <c r="I81" s="36">
        <v>632.91666666666663</v>
      </c>
      <c r="J81" s="36">
        <v>641.28333333333353</v>
      </c>
      <c r="K81" s="31">
        <v>624.54999999999995</v>
      </c>
      <c r="L81" s="31">
        <v>603.4</v>
      </c>
      <c r="M81" s="31">
        <v>62.603479999999998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1322.3</v>
      </c>
      <c r="D82" s="36">
        <v>1325.6833333333334</v>
      </c>
      <c r="E82" s="36">
        <v>1316.5666666666668</v>
      </c>
      <c r="F82" s="36">
        <v>1310.8333333333335</v>
      </c>
      <c r="G82" s="36">
        <v>1301.7166666666669</v>
      </c>
      <c r="H82" s="36">
        <v>1331.4166666666667</v>
      </c>
      <c r="I82" s="36">
        <v>1340.5333333333335</v>
      </c>
      <c r="J82" s="36">
        <v>1346.2666666666667</v>
      </c>
      <c r="K82" s="31">
        <v>1334.8</v>
      </c>
      <c r="L82" s="31">
        <v>1319.95</v>
      </c>
      <c r="M82" s="31">
        <v>52.725650000000002</v>
      </c>
      <c r="N82" s="1"/>
      <c r="O82" s="1"/>
    </row>
    <row r="83" spans="1:15" ht="12.75" customHeight="1">
      <c r="A83" s="33">
        <v>73</v>
      </c>
      <c r="B83" s="53" t="s">
        <v>825</v>
      </c>
      <c r="C83" s="31">
        <v>532.85</v>
      </c>
      <c r="D83" s="36">
        <v>532.63333333333333</v>
      </c>
      <c r="E83" s="36">
        <v>525.76666666666665</v>
      </c>
      <c r="F83" s="36">
        <v>518.68333333333328</v>
      </c>
      <c r="G83" s="36">
        <v>511.81666666666661</v>
      </c>
      <c r="H83" s="36">
        <v>539.7166666666667</v>
      </c>
      <c r="I83" s="36">
        <v>546.58333333333326</v>
      </c>
      <c r="J83" s="36">
        <v>553.66666666666674</v>
      </c>
      <c r="K83" s="31">
        <v>539.5</v>
      </c>
      <c r="L83" s="31">
        <v>525.54999999999995</v>
      </c>
      <c r="M83" s="31">
        <v>1.4349400000000001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298.55</v>
      </c>
      <c r="D84" s="36">
        <v>300.96666666666664</v>
      </c>
      <c r="E84" s="36">
        <v>294.93333333333328</v>
      </c>
      <c r="F84" s="36">
        <v>291.31666666666666</v>
      </c>
      <c r="G84" s="36">
        <v>285.2833333333333</v>
      </c>
      <c r="H84" s="36">
        <v>304.58333333333326</v>
      </c>
      <c r="I84" s="36">
        <v>310.61666666666667</v>
      </c>
      <c r="J84" s="36">
        <v>314.23333333333323</v>
      </c>
      <c r="K84" s="31">
        <v>307</v>
      </c>
      <c r="L84" s="31">
        <v>297.35000000000002</v>
      </c>
      <c r="M84" s="31">
        <v>58.543050000000001</v>
      </c>
      <c r="N84" s="1"/>
      <c r="O84" s="1"/>
    </row>
    <row r="85" spans="1:15" ht="12.75" customHeight="1">
      <c r="A85" s="33">
        <v>75</v>
      </c>
      <c r="B85" s="53" t="s">
        <v>334</v>
      </c>
      <c r="C85" s="31">
        <v>1442.15</v>
      </c>
      <c r="D85" s="36">
        <v>1447.7</v>
      </c>
      <c r="E85" s="36">
        <v>1428.45</v>
      </c>
      <c r="F85" s="36">
        <v>1414.75</v>
      </c>
      <c r="G85" s="36">
        <v>1395.5</v>
      </c>
      <c r="H85" s="36">
        <v>1461.4</v>
      </c>
      <c r="I85" s="36">
        <v>1480.65</v>
      </c>
      <c r="J85" s="36">
        <v>1494.3500000000001</v>
      </c>
      <c r="K85" s="31">
        <v>1466.95</v>
      </c>
      <c r="L85" s="31">
        <v>1434</v>
      </c>
      <c r="M85" s="31">
        <v>0.99443999999999999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650.1</v>
      </c>
      <c r="D86" s="36">
        <v>664.2833333333333</v>
      </c>
      <c r="E86" s="36">
        <v>634.81666666666661</v>
      </c>
      <c r="F86" s="36">
        <v>619.5333333333333</v>
      </c>
      <c r="G86" s="36">
        <v>590.06666666666661</v>
      </c>
      <c r="H86" s="36">
        <v>679.56666666666661</v>
      </c>
      <c r="I86" s="36">
        <v>709.0333333333333</v>
      </c>
      <c r="J86" s="36">
        <v>724.31666666666661</v>
      </c>
      <c r="K86" s="31">
        <v>693.75</v>
      </c>
      <c r="L86" s="31">
        <v>649</v>
      </c>
      <c r="M86" s="31">
        <v>72.09957</v>
      </c>
      <c r="N86" s="1"/>
      <c r="O86" s="1"/>
    </row>
    <row r="87" spans="1:15" ht="12.75" customHeight="1">
      <c r="A87" s="33">
        <v>77</v>
      </c>
      <c r="B87" s="53" t="s">
        <v>335</v>
      </c>
      <c r="C87" s="31">
        <v>6311.3</v>
      </c>
      <c r="D87" s="36">
        <v>6286.75</v>
      </c>
      <c r="E87" s="36">
        <v>6245.55</v>
      </c>
      <c r="F87" s="36">
        <v>6179.8</v>
      </c>
      <c r="G87" s="36">
        <v>6138.6</v>
      </c>
      <c r="H87" s="36">
        <v>6352.5</v>
      </c>
      <c r="I87" s="36">
        <v>6393.7000000000007</v>
      </c>
      <c r="J87" s="36">
        <v>6459.45</v>
      </c>
      <c r="K87" s="31">
        <v>6327.95</v>
      </c>
      <c r="L87" s="31">
        <v>6221</v>
      </c>
      <c r="M87" s="31">
        <v>0.35085</v>
      </c>
      <c r="N87" s="1"/>
      <c r="O87" s="1"/>
    </row>
    <row r="88" spans="1:15" ht="12.75" customHeight="1">
      <c r="A88" s="33">
        <v>78</v>
      </c>
      <c r="B88" s="53" t="s">
        <v>336</v>
      </c>
      <c r="C88" s="31">
        <v>1496.15</v>
      </c>
      <c r="D88" s="36">
        <v>1487.1000000000001</v>
      </c>
      <c r="E88" s="36">
        <v>1475.2000000000003</v>
      </c>
      <c r="F88" s="36">
        <v>1454.2500000000002</v>
      </c>
      <c r="G88" s="36">
        <v>1442.3500000000004</v>
      </c>
      <c r="H88" s="36">
        <v>1508.0500000000002</v>
      </c>
      <c r="I88" s="36">
        <v>1519.9500000000003</v>
      </c>
      <c r="J88" s="36">
        <v>1540.9</v>
      </c>
      <c r="K88" s="31">
        <v>1499</v>
      </c>
      <c r="L88" s="31">
        <v>1466.15</v>
      </c>
      <c r="M88" s="31">
        <v>3.02582</v>
      </c>
      <c r="N88" s="1"/>
      <c r="O88" s="1"/>
    </row>
    <row r="89" spans="1:15" ht="12.75" customHeight="1">
      <c r="A89" s="33">
        <v>79</v>
      </c>
      <c r="B89" s="53" t="s">
        <v>337</v>
      </c>
      <c r="C89" s="31">
        <v>1558.95</v>
      </c>
      <c r="D89" s="36">
        <v>1561.55</v>
      </c>
      <c r="E89" s="36">
        <v>1538.75</v>
      </c>
      <c r="F89" s="36">
        <v>1518.55</v>
      </c>
      <c r="G89" s="36">
        <v>1495.75</v>
      </c>
      <c r="H89" s="36">
        <v>1581.75</v>
      </c>
      <c r="I89" s="36">
        <v>1604.5499999999997</v>
      </c>
      <c r="J89" s="36">
        <v>1624.75</v>
      </c>
      <c r="K89" s="31">
        <v>1584.35</v>
      </c>
      <c r="L89" s="31">
        <v>1541.35</v>
      </c>
      <c r="M89" s="31">
        <v>0.32495000000000002</v>
      </c>
      <c r="N89" s="1"/>
      <c r="O89" s="1"/>
    </row>
    <row r="90" spans="1:15" ht="12.75" customHeight="1">
      <c r="A90" s="33">
        <v>80</v>
      </c>
      <c r="B90" s="53" t="s">
        <v>338</v>
      </c>
      <c r="C90" s="31">
        <v>524.79999999999995</v>
      </c>
      <c r="D90" s="36">
        <v>526.73333333333335</v>
      </c>
      <c r="E90" s="36">
        <v>521.11666666666667</v>
      </c>
      <c r="F90" s="36">
        <v>517.43333333333328</v>
      </c>
      <c r="G90" s="36">
        <v>511.81666666666661</v>
      </c>
      <c r="H90" s="36">
        <v>530.41666666666674</v>
      </c>
      <c r="I90" s="36">
        <v>536.03333333333353</v>
      </c>
      <c r="J90" s="36">
        <v>539.71666666666681</v>
      </c>
      <c r="K90" s="31">
        <v>532.35</v>
      </c>
      <c r="L90" s="31">
        <v>523.04999999999995</v>
      </c>
      <c r="M90" s="31">
        <v>2.6780900000000001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29356.05</v>
      </c>
      <c r="D91" s="36">
        <v>29419.016666666666</v>
      </c>
      <c r="E91" s="36">
        <v>29188.033333333333</v>
      </c>
      <c r="F91" s="36">
        <v>29020.016666666666</v>
      </c>
      <c r="G91" s="36">
        <v>28789.033333333333</v>
      </c>
      <c r="H91" s="36">
        <v>29587.033333333333</v>
      </c>
      <c r="I91" s="36">
        <v>29818.016666666663</v>
      </c>
      <c r="J91" s="36">
        <v>29986.033333333333</v>
      </c>
      <c r="K91" s="31">
        <v>29650</v>
      </c>
      <c r="L91" s="31">
        <v>29251</v>
      </c>
      <c r="M91" s="31">
        <v>0.23608000000000001</v>
      </c>
      <c r="N91" s="1"/>
      <c r="O91" s="1"/>
    </row>
    <row r="92" spans="1:15" ht="12.75" customHeight="1">
      <c r="A92" s="33">
        <v>82</v>
      </c>
      <c r="B92" s="53" t="s">
        <v>339</v>
      </c>
      <c r="C92" s="31">
        <v>1032.9000000000001</v>
      </c>
      <c r="D92" s="36">
        <v>1027.95</v>
      </c>
      <c r="E92" s="36">
        <v>1015.4000000000001</v>
      </c>
      <c r="F92" s="36">
        <v>997.90000000000009</v>
      </c>
      <c r="G92" s="36">
        <v>985.35000000000014</v>
      </c>
      <c r="H92" s="36">
        <v>1045.45</v>
      </c>
      <c r="I92" s="36">
        <v>1057.9999999999998</v>
      </c>
      <c r="J92" s="36">
        <v>1075.5</v>
      </c>
      <c r="K92" s="31">
        <v>1040.5</v>
      </c>
      <c r="L92" s="31">
        <v>1010.45</v>
      </c>
      <c r="M92" s="31">
        <v>2.17706</v>
      </c>
      <c r="N92" s="1"/>
      <c r="O92" s="1"/>
    </row>
    <row r="93" spans="1:15" ht="12.75" customHeight="1">
      <c r="A93" s="33">
        <v>83</v>
      </c>
      <c r="B93" s="53" t="s">
        <v>340</v>
      </c>
      <c r="C93" s="31" t="e">
        <v>#N/A</v>
      </c>
      <c r="D93" s="36" t="e">
        <v>#N/A</v>
      </c>
      <c r="E93" s="36" t="e">
        <v>#N/A</v>
      </c>
      <c r="F93" s="36" t="e">
        <v>#N/A</v>
      </c>
      <c r="G93" s="36" t="e">
        <v>#N/A</v>
      </c>
      <c r="H93" s="36" t="e">
        <v>#N/A</v>
      </c>
      <c r="I93" s="36" t="e">
        <v>#N/A</v>
      </c>
      <c r="J93" s="36" t="e">
        <v>#N/A</v>
      </c>
      <c r="K93" s="31" t="e">
        <v>#N/A</v>
      </c>
      <c r="L93" s="31" t="e">
        <v>#N/A</v>
      </c>
      <c r="M93" s="31" t="e">
        <v>#N/A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4775.95</v>
      </c>
      <c r="D94" s="36">
        <v>4788.6833333333334</v>
      </c>
      <c r="E94" s="36">
        <v>4752.3666666666668</v>
      </c>
      <c r="F94" s="36">
        <v>4728.7833333333338</v>
      </c>
      <c r="G94" s="36">
        <v>4692.4666666666672</v>
      </c>
      <c r="H94" s="36">
        <v>4812.2666666666664</v>
      </c>
      <c r="I94" s="36">
        <v>4848.5833333333339</v>
      </c>
      <c r="J94" s="36">
        <v>4872.1666666666661</v>
      </c>
      <c r="K94" s="31">
        <v>4825</v>
      </c>
      <c r="L94" s="31">
        <v>4765.1000000000004</v>
      </c>
      <c r="M94" s="31">
        <v>4.8913200000000003</v>
      </c>
      <c r="N94" s="1"/>
      <c r="O94" s="1"/>
    </row>
    <row r="95" spans="1:15" ht="12.75" customHeight="1">
      <c r="A95" s="33">
        <v>85</v>
      </c>
      <c r="B95" s="53" t="s">
        <v>341</v>
      </c>
      <c r="C95" s="31">
        <v>2009.9</v>
      </c>
      <c r="D95" s="36">
        <v>2010</v>
      </c>
      <c r="E95" s="36">
        <v>1983.75</v>
      </c>
      <c r="F95" s="36">
        <v>1957.6</v>
      </c>
      <c r="G95" s="36">
        <v>1931.35</v>
      </c>
      <c r="H95" s="36">
        <v>2036.15</v>
      </c>
      <c r="I95" s="36">
        <v>2062.4</v>
      </c>
      <c r="J95" s="36">
        <v>2088.5500000000002</v>
      </c>
      <c r="K95" s="31">
        <v>2036.25</v>
      </c>
      <c r="L95" s="31">
        <v>1983.85</v>
      </c>
      <c r="M95" s="31">
        <v>0.61409999999999998</v>
      </c>
      <c r="N95" s="1"/>
      <c r="O95" s="1"/>
    </row>
    <row r="96" spans="1:15" ht="12.75" customHeight="1">
      <c r="A96" s="33">
        <v>86</v>
      </c>
      <c r="B96" s="53" t="s">
        <v>342</v>
      </c>
      <c r="C96" s="31">
        <v>591.54999999999995</v>
      </c>
      <c r="D96" s="36">
        <v>591</v>
      </c>
      <c r="E96" s="36">
        <v>584.79999999999995</v>
      </c>
      <c r="F96" s="36">
        <v>578.04999999999995</v>
      </c>
      <c r="G96" s="36">
        <v>571.84999999999991</v>
      </c>
      <c r="H96" s="36">
        <v>597.75</v>
      </c>
      <c r="I96" s="36">
        <v>603.95000000000005</v>
      </c>
      <c r="J96" s="36">
        <v>610.70000000000005</v>
      </c>
      <c r="K96" s="31">
        <v>597.20000000000005</v>
      </c>
      <c r="L96" s="31">
        <v>584.25</v>
      </c>
      <c r="M96" s="31">
        <v>1.4893400000000001</v>
      </c>
      <c r="N96" s="1"/>
      <c r="O96" s="1"/>
    </row>
    <row r="97" spans="1:15" ht="12.75" customHeight="1">
      <c r="A97" s="33">
        <v>87</v>
      </c>
      <c r="B97" s="53" t="s">
        <v>343</v>
      </c>
      <c r="C97" s="31">
        <v>147.35</v>
      </c>
      <c r="D97" s="36">
        <v>148.25</v>
      </c>
      <c r="E97" s="36">
        <v>145.9</v>
      </c>
      <c r="F97" s="36">
        <v>144.45000000000002</v>
      </c>
      <c r="G97" s="36">
        <v>142.10000000000002</v>
      </c>
      <c r="H97" s="36">
        <v>149.69999999999999</v>
      </c>
      <c r="I97" s="36">
        <v>152.05000000000001</v>
      </c>
      <c r="J97" s="36">
        <v>153.49999999999997</v>
      </c>
      <c r="K97" s="31">
        <v>150.6</v>
      </c>
      <c r="L97" s="31">
        <v>146.80000000000001</v>
      </c>
      <c r="M97" s="31">
        <v>76.670559999999995</v>
      </c>
      <c r="N97" s="1"/>
      <c r="O97" s="1"/>
    </row>
    <row r="98" spans="1:15" ht="12.75" customHeight="1">
      <c r="A98" s="33">
        <v>88</v>
      </c>
      <c r="B98" s="53" t="s">
        <v>344</v>
      </c>
      <c r="C98" s="31">
        <v>553.95000000000005</v>
      </c>
      <c r="D98" s="36">
        <v>556.7166666666667</v>
      </c>
      <c r="E98" s="36">
        <v>549.43333333333339</v>
      </c>
      <c r="F98" s="36">
        <v>544.91666666666674</v>
      </c>
      <c r="G98" s="36">
        <v>537.63333333333344</v>
      </c>
      <c r="H98" s="36">
        <v>561.23333333333335</v>
      </c>
      <c r="I98" s="36">
        <v>568.51666666666665</v>
      </c>
      <c r="J98" s="36">
        <v>573.0333333333333</v>
      </c>
      <c r="K98" s="31">
        <v>564</v>
      </c>
      <c r="L98" s="31">
        <v>552.20000000000005</v>
      </c>
      <c r="M98" s="31">
        <v>16.54871</v>
      </c>
      <c r="N98" s="1"/>
      <c r="O98" s="1"/>
    </row>
    <row r="99" spans="1:15" ht="12.75" customHeight="1">
      <c r="A99" s="33">
        <v>89</v>
      </c>
      <c r="B99" s="53" t="s">
        <v>821</v>
      </c>
      <c r="C99" s="31">
        <v>490.85</v>
      </c>
      <c r="D99" s="36">
        <v>490.4666666666667</v>
      </c>
      <c r="E99" s="36">
        <v>485.93333333333339</v>
      </c>
      <c r="F99" s="36">
        <v>481.01666666666671</v>
      </c>
      <c r="G99" s="36">
        <v>476.48333333333341</v>
      </c>
      <c r="H99" s="36">
        <v>495.38333333333338</v>
      </c>
      <c r="I99" s="36">
        <v>499.91666666666669</v>
      </c>
      <c r="J99" s="36">
        <v>504.83333333333337</v>
      </c>
      <c r="K99" s="31">
        <v>495</v>
      </c>
      <c r="L99" s="31">
        <v>485.55</v>
      </c>
      <c r="M99" s="31">
        <v>3.1968700000000001</v>
      </c>
      <c r="N99" s="1"/>
      <c r="O99" s="1"/>
    </row>
    <row r="100" spans="1:15" ht="12.75" customHeight="1">
      <c r="A100" s="33">
        <v>90</v>
      </c>
      <c r="B100" s="53" t="s">
        <v>345</v>
      </c>
      <c r="C100" s="31">
        <v>4356.3500000000004</v>
      </c>
      <c r="D100" s="36">
        <v>4375.7333333333336</v>
      </c>
      <c r="E100" s="36">
        <v>4302.6166666666668</v>
      </c>
      <c r="F100" s="36">
        <v>4248.8833333333332</v>
      </c>
      <c r="G100" s="36">
        <v>4175.7666666666664</v>
      </c>
      <c r="H100" s="36">
        <v>4429.4666666666672</v>
      </c>
      <c r="I100" s="36">
        <v>4502.5833333333339</v>
      </c>
      <c r="J100" s="36">
        <v>4556.3166666666675</v>
      </c>
      <c r="K100" s="31">
        <v>4448.8500000000004</v>
      </c>
      <c r="L100" s="31">
        <v>4322</v>
      </c>
      <c r="M100" s="31">
        <v>0.40388000000000002</v>
      </c>
      <c r="N100" s="1"/>
      <c r="O100" s="1"/>
    </row>
    <row r="101" spans="1:15" ht="12.75" customHeight="1">
      <c r="A101" s="33">
        <v>91</v>
      </c>
      <c r="B101" s="53" t="s">
        <v>346</v>
      </c>
      <c r="C101" s="31">
        <v>372.85</v>
      </c>
      <c r="D101" s="36">
        <v>370.58333333333331</v>
      </c>
      <c r="E101" s="36">
        <v>363.91666666666663</v>
      </c>
      <c r="F101" s="36">
        <v>354.98333333333329</v>
      </c>
      <c r="G101" s="36">
        <v>348.31666666666661</v>
      </c>
      <c r="H101" s="36">
        <v>379.51666666666665</v>
      </c>
      <c r="I101" s="36">
        <v>386.18333333333328</v>
      </c>
      <c r="J101" s="36">
        <v>395.11666666666667</v>
      </c>
      <c r="K101" s="31">
        <v>377.25</v>
      </c>
      <c r="L101" s="31">
        <v>361.65</v>
      </c>
      <c r="M101" s="31">
        <v>8.5677400000000006</v>
      </c>
      <c r="N101" s="1"/>
      <c r="O101" s="1"/>
    </row>
    <row r="102" spans="1:15" ht="12.75" customHeight="1">
      <c r="A102" s="33">
        <v>92</v>
      </c>
      <c r="B102" s="53" t="s">
        <v>347</v>
      </c>
      <c r="C102" s="31">
        <v>247.35</v>
      </c>
      <c r="D102" s="36">
        <v>247.98333333333332</v>
      </c>
      <c r="E102" s="36">
        <v>245.01666666666665</v>
      </c>
      <c r="F102" s="36">
        <v>242.68333333333334</v>
      </c>
      <c r="G102" s="36">
        <v>239.71666666666667</v>
      </c>
      <c r="H102" s="36">
        <v>250.31666666666663</v>
      </c>
      <c r="I102" s="36">
        <v>253.28333333333327</v>
      </c>
      <c r="J102" s="36">
        <v>255.61666666666662</v>
      </c>
      <c r="K102" s="31">
        <v>250.95</v>
      </c>
      <c r="L102" s="31">
        <v>245.65</v>
      </c>
      <c r="M102" s="31">
        <v>3.8474400000000002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762.65</v>
      </c>
      <c r="D103" s="36">
        <v>765.80000000000007</v>
      </c>
      <c r="E103" s="36">
        <v>749.60000000000014</v>
      </c>
      <c r="F103" s="36">
        <v>736.55000000000007</v>
      </c>
      <c r="G103" s="36">
        <v>720.35000000000014</v>
      </c>
      <c r="H103" s="36">
        <v>778.85000000000014</v>
      </c>
      <c r="I103" s="36">
        <v>795.05000000000018</v>
      </c>
      <c r="J103" s="36">
        <v>808.10000000000014</v>
      </c>
      <c r="K103" s="31">
        <v>782</v>
      </c>
      <c r="L103" s="31">
        <v>752.75</v>
      </c>
      <c r="M103" s="31">
        <v>40.609499999999997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621.95000000000005</v>
      </c>
      <c r="D104" s="36">
        <v>623.56666666666672</v>
      </c>
      <c r="E104" s="36">
        <v>617.43333333333339</v>
      </c>
      <c r="F104" s="36">
        <v>612.91666666666663</v>
      </c>
      <c r="G104" s="36">
        <v>606.7833333333333</v>
      </c>
      <c r="H104" s="36">
        <v>628.08333333333348</v>
      </c>
      <c r="I104" s="36">
        <v>634.21666666666692</v>
      </c>
      <c r="J104" s="36">
        <v>638.73333333333358</v>
      </c>
      <c r="K104" s="31">
        <v>629.70000000000005</v>
      </c>
      <c r="L104" s="31">
        <v>619.04999999999995</v>
      </c>
      <c r="M104" s="31">
        <v>81.333550000000002</v>
      </c>
      <c r="N104" s="1"/>
      <c r="O104" s="1"/>
    </row>
    <row r="105" spans="1:15" ht="12.75" customHeight="1">
      <c r="A105" s="33">
        <v>95</v>
      </c>
      <c r="B105" s="53" t="s">
        <v>348</v>
      </c>
      <c r="C105" s="31">
        <v>221</v>
      </c>
      <c r="D105" s="36">
        <v>221.29999999999998</v>
      </c>
      <c r="E105" s="36">
        <v>215.79999999999995</v>
      </c>
      <c r="F105" s="36">
        <v>210.59999999999997</v>
      </c>
      <c r="G105" s="36">
        <v>205.09999999999994</v>
      </c>
      <c r="H105" s="36">
        <v>226.49999999999997</v>
      </c>
      <c r="I105" s="36">
        <v>232.00000000000003</v>
      </c>
      <c r="J105" s="36">
        <v>237.2</v>
      </c>
      <c r="K105" s="31">
        <v>226.8</v>
      </c>
      <c r="L105" s="31">
        <v>216.1</v>
      </c>
      <c r="M105" s="31">
        <v>1.9877100000000001</v>
      </c>
      <c r="N105" s="1"/>
      <c r="O105" s="1"/>
    </row>
    <row r="106" spans="1:15" ht="12.75" customHeight="1">
      <c r="A106" s="33">
        <v>96</v>
      </c>
      <c r="B106" s="53" t="s">
        <v>349</v>
      </c>
      <c r="C106" s="31">
        <v>1422.3</v>
      </c>
      <c r="D106" s="36">
        <v>1444.1166666666668</v>
      </c>
      <c r="E106" s="36">
        <v>1389.2333333333336</v>
      </c>
      <c r="F106" s="36">
        <v>1356.1666666666667</v>
      </c>
      <c r="G106" s="36">
        <v>1301.2833333333335</v>
      </c>
      <c r="H106" s="36">
        <v>1477.1833333333336</v>
      </c>
      <c r="I106" s="36">
        <v>1532.0666666666668</v>
      </c>
      <c r="J106" s="36">
        <v>1565.1333333333337</v>
      </c>
      <c r="K106" s="31">
        <v>1499</v>
      </c>
      <c r="L106" s="31">
        <v>1411.05</v>
      </c>
      <c r="M106" s="31">
        <v>1.5250900000000001</v>
      </c>
      <c r="N106" s="1"/>
      <c r="O106" s="1"/>
    </row>
    <row r="107" spans="1:15" ht="12.75" customHeight="1">
      <c r="A107" s="33">
        <v>97</v>
      </c>
      <c r="B107" s="53" t="s">
        <v>350</v>
      </c>
      <c r="C107" s="31">
        <v>210.9</v>
      </c>
      <c r="D107" s="36">
        <v>211.33333333333334</v>
      </c>
      <c r="E107" s="36">
        <v>208.9666666666667</v>
      </c>
      <c r="F107" s="36">
        <v>207.03333333333336</v>
      </c>
      <c r="G107" s="36">
        <v>204.66666666666671</v>
      </c>
      <c r="H107" s="36">
        <v>213.26666666666668</v>
      </c>
      <c r="I107" s="36">
        <v>215.6333333333333</v>
      </c>
      <c r="J107" s="36">
        <v>217.56666666666666</v>
      </c>
      <c r="K107" s="31">
        <v>213.7</v>
      </c>
      <c r="L107" s="31">
        <v>209.4</v>
      </c>
      <c r="M107" s="31">
        <v>21.491250000000001</v>
      </c>
      <c r="N107" s="1"/>
      <c r="O107" s="1"/>
    </row>
    <row r="108" spans="1:15" ht="12.75" customHeight="1">
      <c r="A108" s="33">
        <v>98</v>
      </c>
      <c r="B108" s="53" t="s">
        <v>351</v>
      </c>
      <c r="C108" s="31">
        <v>2569</v>
      </c>
      <c r="D108" s="36">
        <v>2598.0666666666666</v>
      </c>
      <c r="E108" s="36">
        <v>2502.1333333333332</v>
      </c>
      <c r="F108" s="36">
        <v>2435.2666666666664</v>
      </c>
      <c r="G108" s="36">
        <v>2339.333333333333</v>
      </c>
      <c r="H108" s="36">
        <v>2664.9333333333334</v>
      </c>
      <c r="I108" s="36">
        <v>2760.8666666666668</v>
      </c>
      <c r="J108" s="36">
        <v>2827.7333333333336</v>
      </c>
      <c r="K108" s="31">
        <v>2694</v>
      </c>
      <c r="L108" s="31">
        <v>2531.1999999999998</v>
      </c>
      <c r="M108" s="31">
        <v>6.8887600000000004</v>
      </c>
      <c r="N108" s="1"/>
      <c r="O108" s="1"/>
    </row>
    <row r="109" spans="1:15" ht="12.75" customHeight="1">
      <c r="A109" s="33">
        <v>99</v>
      </c>
      <c r="B109" s="53" t="s">
        <v>352</v>
      </c>
      <c r="C109" s="31">
        <v>67.25</v>
      </c>
      <c r="D109" s="36">
        <v>67.933333333333337</v>
      </c>
      <c r="E109" s="36">
        <v>66.116666666666674</v>
      </c>
      <c r="F109" s="36">
        <v>64.983333333333334</v>
      </c>
      <c r="G109" s="36">
        <v>63.166666666666671</v>
      </c>
      <c r="H109" s="36">
        <v>69.066666666666677</v>
      </c>
      <c r="I109" s="36">
        <v>70.88333333333334</v>
      </c>
      <c r="J109" s="36">
        <v>72.01666666666668</v>
      </c>
      <c r="K109" s="31">
        <v>69.75</v>
      </c>
      <c r="L109" s="31">
        <v>66.8</v>
      </c>
      <c r="M109" s="31">
        <v>354.36655000000002</v>
      </c>
      <c r="N109" s="1"/>
      <c r="O109" s="1"/>
    </row>
    <row r="110" spans="1:15" ht="12.75" customHeight="1">
      <c r="A110" s="33">
        <v>100</v>
      </c>
      <c r="B110" s="53" t="s">
        <v>353</v>
      </c>
      <c r="C110" s="31">
        <v>2108.6999999999998</v>
      </c>
      <c r="D110" s="36">
        <v>2114.3666666666663</v>
      </c>
      <c r="E110" s="36">
        <v>2081.0333333333328</v>
      </c>
      <c r="F110" s="36">
        <v>2053.3666666666663</v>
      </c>
      <c r="G110" s="36">
        <v>2020.0333333333328</v>
      </c>
      <c r="H110" s="36">
        <v>2142.0333333333328</v>
      </c>
      <c r="I110" s="36">
        <v>2175.3666666666659</v>
      </c>
      <c r="J110" s="36">
        <v>2203.0333333333328</v>
      </c>
      <c r="K110" s="31">
        <v>2147.6999999999998</v>
      </c>
      <c r="L110" s="31">
        <v>2086.6999999999998</v>
      </c>
      <c r="M110" s="31">
        <v>14.662140000000001</v>
      </c>
      <c r="N110" s="1"/>
      <c r="O110" s="1"/>
    </row>
    <row r="111" spans="1:15" ht="12.75" customHeight="1">
      <c r="A111" s="33">
        <v>101</v>
      </c>
      <c r="B111" s="53" t="s">
        <v>354</v>
      </c>
      <c r="C111" s="31">
        <v>637.35</v>
      </c>
      <c r="D111" s="36">
        <v>638.15</v>
      </c>
      <c r="E111" s="36">
        <v>634.29999999999995</v>
      </c>
      <c r="F111" s="36">
        <v>631.25</v>
      </c>
      <c r="G111" s="36">
        <v>627.4</v>
      </c>
      <c r="H111" s="36">
        <v>641.19999999999993</v>
      </c>
      <c r="I111" s="36">
        <v>645.05000000000007</v>
      </c>
      <c r="J111" s="36">
        <v>648.09999999999991</v>
      </c>
      <c r="K111" s="31">
        <v>642</v>
      </c>
      <c r="L111" s="31">
        <v>635.1</v>
      </c>
      <c r="M111" s="31">
        <v>1.0381199999999999</v>
      </c>
      <c r="N111" s="1"/>
      <c r="O111" s="1"/>
    </row>
    <row r="112" spans="1:15" ht="12.75" customHeight="1">
      <c r="A112" s="33">
        <v>102</v>
      </c>
      <c r="B112" s="53" t="s">
        <v>355</v>
      </c>
      <c r="C112" s="31">
        <v>1997.15</v>
      </c>
      <c r="D112" s="36">
        <v>2001.2166666666669</v>
      </c>
      <c r="E112" s="36">
        <v>1981.9833333333338</v>
      </c>
      <c r="F112" s="36">
        <v>1966.8166666666668</v>
      </c>
      <c r="G112" s="36">
        <v>1947.5833333333337</v>
      </c>
      <c r="H112" s="36">
        <v>2016.3833333333339</v>
      </c>
      <c r="I112" s="36">
        <v>2035.616666666667</v>
      </c>
      <c r="J112" s="36">
        <v>2050.7833333333338</v>
      </c>
      <c r="K112" s="31">
        <v>2020.45</v>
      </c>
      <c r="L112" s="31">
        <v>1986.05</v>
      </c>
      <c r="M112" s="31">
        <v>3.9747400000000002</v>
      </c>
      <c r="N112" s="1"/>
      <c r="O112" s="1"/>
    </row>
    <row r="113" spans="1:15" ht="12.75" customHeight="1">
      <c r="A113" s="33">
        <v>103</v>
      </c>
      <c r="B113" s="53" t="s">
        <v>356</v>
      </c>
      <c r="C113" s="31">
        <v>7190.9</v>
      </c>
      <c r="D113" s="36">
        <v>7208</v>
      </c>
      <c r="E113" s="36">
        <v>7141</v>
      </c>
      <c r="F113" s="36">
        <v>7091.1</v>
      </c>
      <c r="G113" s="36">
        <v>7024.1</v>
      </c>
      <c r="H113" s="36">
        <v>7257.9</v>
      </c>
      <c r="I113" s="36">
        <v>7324.9</v>
      </c>
      <c r="J113" s="36">
        <v>7374.7999999999993</v>
      </c>
      <c r="K113" s="31">
        <v>7275</v>
      </c>
      <c r="L113" s="31">
        <v>7158.1</v>
      </c>
      <c r="M113" s="31">
        <v>5.0729999999999997E-2</v>
      </c>
      <c r="N113" s="1"/>
      <c r="O113" s="1"/>
    </row>
    <row r="114" spans="1:15" ht="12.75" customHeight="1">
      <c r="A114" s="33">
        <v>104</v>
      </c>
      <c r="B114" s="53" t="s">
        <v>357</v>
      </c>
      <c r="C114" s="31">
        <v>864.9</v>
      </c>
      <c r="D114" s="36">
        <v>868.43333333333339</v>
      </c>
      <c r="E114" s="36">
        <v>857.46666666666681</v>
      </c>
      <c r="F114" s="36">
        <v>850.03333333333342</v>
      </c>
      <c r="G114" s="36">
        <v>839.06666666666683</v>
      </c>
      <c r="H114" s="36">
        <v>875.86666666666679</v>
      </c>
      <c r="I114" s="36">
        <v>886.83333333333348</v>
      </c>
      <c r="J114" s="36">
        <v>894.26666666666677</v>
      </c>
      <c r="K114" s="31">
        <v>879.4</v>
      </c>
      <c r="L114" s="31">
        <v>861</v>
      </c>
      <c r="M114" s="31">
        <v>0.60833000000000004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424.4</v>
      </c>
      <c r="D115" s="36">
        <v>426.10000000000008</v>
      </c>
      <c r="E115" s="36">
        <v>420.40000000000015</v>
      </c>
      <c r="F115" s="36">
        <v>416.40000000000009</v>
      </c>
      <c r="G115" s="36">
        <v>410.70000000000016</v>
      </c>
      <c r="H115" s="36">
        <v>430.10000000000014</v>
      </c>
      <c r="I115" s="36">
        <v>435.80000000000007</v>
      </c>
      <c r="J115" s="36">
        <v>439.80000000000013</v>
      </c>
      <c r="K115" s="31">
        <v>431.8</v>
      </c>
      <c r="L115" s="31">
        <v>422.1</v>
      </c>
      <c r="M115" s="31">
        <v>21.190860000000001</v>
      </c>
      <c r="N115" s="1"/>
      <c r="O115" s="1"/>
    </row>
    <row r="116" spans="1:15" ht="12.75" customHeight="1">
      <c r="A116" s="33">
        <v>106</v>
      </c>
      <c r="B116" s="53" t="s">
        <v>358</v>
      </c>
      <c r="C116" s="31">
        <v>499.5</v>
      </c>
      <c r="D116" s="36">
        <v>502.55</v>
      </c>
      <c r="E116" s="36">
        <v>478.1</v>
      </c>
      <c r="F116" s="36">
        <v>456.7</v>
      </c>
      <c r="G116" s="36">
        <v>432.25</v>
      </c>
      <c r="H116" s="36">
        <v>523.95000000000005</v>
      </c>
      <c r="I116" s="36">
        <v>548.4</v>
      </c>
      <c r="J116" s="36">
        <v>569.80000000000007</v>
      </c>
      <c r="K116" s="31">
        <v>527</v>
      </c>
      <c r="L116" s="31">
        <v>481.15</v>
      </c>
      <c r="M116" s="31">
        <v>6.85907</v>
      </c>
      <c r="N116" s="1"/>
      <c r="O116" s="1"/>
    </row>
    <row r="117" spans="1:15" ht="12.75" customHeight="1">
      <c r="A117" s="33">
        <v>107</v>
      </c>
      <c r="B117" s="53" t="s">
        <v>359</v>
      </c>
      <c r="C117" s="31">
        <v>1076.8</v>
      </c>
      <c r="D117" s="36">
        <v>1093.3166666666666</v>
      </c>
      <c r="E117" s="36">
        <v>1054.5833333333333</v>
      </c>
      <c r="F117" s="36">
        <v>1032.3666666666666</v>
      </c>
      <c r="G117" s="36">
        <v>993.63333333333321</v>
      </c>
      <c r="H117" s="36">
        <v>1115.5333333333333</v>
      </c>
      <c r="I117" s="36">
        <v>1154.2666666666669</v>
      </c>
      <c r="J117" s="36">
        <v>1176.4833333333333</v>
      </c>
      <c r="K117" s="31">
        <v>1132.05</v>
      </c>
      <c r="L117" s="31">
        <v>1071.0999999999999</v>
      </c>
      <c r="M117" s="31">
        <v>2.56277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1193.3</v>
      </c>
      <c r="D118" s="36">
        <v>1193.0333333333333</v>
      </c>
      <c r="E118" s="36">
        <v>1173.2666666666667</v>
      </c>
      <c r="F118" s="36">
        <v>1153.2333333333333</v>
      </c>
      <c r="G118" s="36">
        <v>1133.4666666666667</v>
      </c>
      <c r="H118" s="36">
        <v>1213.0666666666666</v>
      </c>
      <c r="I118" s="36">
        <v>1232.833333333333</v>
      </c>
      <c r="J118" s="36">
        <v>1252.8666666666666</v>
      </c>
      <c r="K118" s="31">
        <v>1212.8</v>
      </c>
      <c r="L118" s="31">
        <v>1173</v>
      </c>
      <c r="M118" s="31">
        <v>18.167280000000002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1400</v>
      </c>
      <c r="D119" s="36">
        <v>1404.6666666666667</v>
      </c>
      <c r="E119" s="36">
        <v>1390.3833333333334</v>
      </c>
      <c r="F119" s="36">
        <v>1380.7666666666667</v>
      </c>
      <c r="G119" s="36">
        <v>1366.4833333333333</v>
      </c>
      <c r="H119" s="36">
        <v>1414.2833333333335</v>
      </c>
      <c r="I119" s="36">
        <v>1428.5666666666668</v>
      </c>
      <c r="J119" s="36">
        <v>1438.1833333333336</v>
      </c>
      <c r="K119" s="31">
        <v>1418.95</v>
      </c>
      <c r="L119" s="31">
        <v>1395.05</v>
      </c>
      <c r="M119" s="31">
        <v>13.276059999999999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160.69999999999999</v>
      </c>
      <c r="D120" s="36">
        <v>161.15</v>
      </c>
      <c r="E120" s="36">
        <v>158.55000000000001</v>
      </c>
      <c r="F120" s="36">
        <v>156.4</v>
      </c>
      <c r="G120" s="36">
        <v>153.80000000000001</v>
      </c>
      <c r="H120" s="36">
        <v>163.30000000000001</v>
      </c>
      <c r="I120" s="36">
        <v>165.89999999999998</v>
      </c>
      <c r="J120" s="36">
        <v>168.05</v>
      </c>
      <c r="K120" s="31">
        <v>163.75</v>
      </c>
      <c r="L120" s="31">
        <v>159</v>
      </c>
      <c r="M120" s="31">
        <v>48.587539999999997</v>
      </c>
      <c r="N120" s="1"/>
      <c r="O120" s="1"/>
    </row>
    <row r="121" spans="1:15" ht="12.75" customHeight="1">
      <c r="A121" s="33">
        <v>111</v>
      </c>
      <c r="B121" s="53" t="s">
        <v>269</v>
      </c>
      <c r="C121" s="31">
        <v>1320.7</v>
      </c>
      <c r="D121" s="36">
        <v>1327.5666666666666</v>
      </c>
      <c r="E121" s="36">
        <v>1311.1333333333332</v>
      </c>
      <c r="F121" s="36">
        <v>1301.5666666666666</v>
      </c>
      <c r="G121" s="36">
        <v>1285.1333333333332</v>
      </c>
      <c r="H121" s="36">
        <v>1337.1333333333332</v>
      </c>
      <c r="I121" s="36">
        <v>1353.5666666666666</v>
      </c>
      <c r="J121" s="36">
        <v>1363.1333333333332</v>
      </c>
      <c r="K121" s="31">
        <v>1344</v>
      </c>
      <c r="L121" s="31">
        <v>1318</v>
      </c>
      <c r="M121" s="31">
        <v>1.5838399999999999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454.3</v>
      </c>
      <c r="D122" s="36">
        <v>454.91666666666669</v>
      </c>
      <c r="E122" s="36">
        <v>451.43333333333339</v>
      </c>
      <c r="F122" s="36">
        <v>448.56666666666672</v>
      </c>
      <c r="G122" s="36">
        <v>445.08333333333343</v>
      </c>
      <c r="H122" s="36">
        <v>457.78333333333336</v>
      </c>
      <c r="I122" s="36">
        <v>461.26666666666659</v>
      </c>
      <c r="J122" s="36">
        <v>464.13333333333333</v>
      </c>
      <c r="K122" s="31">
        <v>458.4</v>
      </c>
      <c r="L122" s="31">
        <v>452.05</v>
      </c>
      <c r="M122" s="31">
        <v>60.217930000000003</v>
      </c>
      <c r="N122" s="1"/>
      <c r="O122" s="1"/>
    </row>
    <row r="123" spans="1:15" ht="12.75" customHeight="1">
      <c r="A123" s="33">
        <v>113</v>
      </c>
      <c r="B123" s="53" t="s">
        <v>360</v>
      </c>
      <c r="C123" s="31">
        <v>1303.9000000000001</v>
      </c>
      <c r="D123" s="36">
        <v>1326.6333333333334</v>
      </c>
      <c r="E123" s="36">
        <v>1275.2666666666669</v>
      </c>
      <c r="F123" s="36">
        <v>1246.6333333333334</v>
      </c>
      <c r="G123" s="36">
        <v>1195.2666666666669</v>
      </c>
      <c r="H123" s="36">
        <v>1355.2666666666669</v>
      </c>
      <c r="I123" s="36">
        <v>1406.6333333333332</v>
      </c>
      <c r="J123" s="36">
        <v>1435.2666666666669</v>
      </c>
      <c r="K123" s="31">
        <v>1378</v>
      </c>
      <c r="L123" s="31">
        <v>1298</v>
      </c>
      <c r="M123" s="31">
        <v>33.694519999999997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5103.25</v>
      </c>
      <c r="D124" s="36">
        <v>5143.8</v>
      </c>
      <c r="E124" s="36">
        <v>5054.5</v>
      </c>
      <c r="F124" s="36">
        <v>5005.75</v>
      </c>
      <c r="G124" s="36">
        <v>4916.45</v>
      </c>
      <c r="H124" s="36">
        <v>5192.55</v>
      </c>
      <c r="I124" s="36">
        <v>5281.8500000000013</v>
      </c>
      <c r="J124" s="36">
        <v>5330.6</v>
      </c>
      <c r="K124" s="31">
        <v>5233.1000000000004</v>
      </c>
      <c r="L124" s="31">
        <v>5095.05</v>
      </c>
      <c r="M124" s="31">
        <v>2.30457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2824.85</v>
      </c>
      <c r="D125" s="36">
        <v>2814.0499999999997</v>
      </c>
      <c r="E125" s="36">
        <v>2765.7999999999993</v>
      </c>
      <c r="F125" s="36">
        <v>2706.7499999999995</v>
      </c>
      <c r="G125" s="36">
        <v>2658.4999999999991</v>
      </c>
      <c r="H125" s="36">
        <v>2873.0999999999995</v>
      </c>
      <c r="I125" s="36">
        <v>2921.3500000000004</v>
      </c>
      <c r="J125" s="36">
        <v>2980.3999999999996</v>
      </c>
      <c r="K125" s="31">
        <v>2862.3</v>
      </c>
      <c r="L125" s="31">
        <v>2755</v>
      </c>
      <c r="M125" s="31">
        <v>6.2842099999999999</v>
      </c>
      <c r="N125" s="1"/>
      <c r="O125" s="1"/>
    </row>
    <row r="126" spans="1:15" ht="12.75" customHeight="1">
      <c r="A126" s="33">
        <v>116</v>
      </c>
      <c r="B126" s="53" t="s">
        <v>361</v>
      </c>
      <c r="C126" s="31">
        <v>3202.7</v>
      </c>
      <c r="D126" s="36">
        <v>3231.25</v>
      </c>
      <c r="E126" s="36">
        <v>3167.05</v>
      </c>
      <c r="F126" s="36">
        <v>3131.4</v>
      </c>
      <c r="G126" s="36">
        <v>3067.2000000000003</v>
      </c>
      <c r="H126" s="36">
        <v>3266.9</v>
      </c>
      <c r="I126" s="36">
        <v>3331.1</v>
      </c>
      <c r="J126" s="36">
        <v>3366.75</v>
      </c>
      <c r="K126" s="31">
        <v>3295.45</v>
      </c>
      <c r="L126" s="31">
        <v>3195.6</v>
      </c>
      <c r="M126" s="31">
        <v>1.7748900000000001</v>
      </c>
      <c r="N126" s="1"/>
      <c r="O126" s="1"/>
    </row>
    <row r="127" spans="1:15" ht="12.75" customHeight="1">
      <c r="A127" s="33">
        <v>117</v>
      </c>
      <c r="B127" s="53" t="s">
        <v>866</v>
      </c>
      <c r="C127" s="31">
        <v>1667.1</v>
      </c>
      <c r="D127" s="36">
        <v>1679.05</v>
      </c>
      <c r="E127" s="36">
        <v>1633.1</v>
      </c>
      <c r="F127" s="36">
        <v>1599.1</v>
      </c>
      <c r="G127" s="36">
        <v>1553.1499999999999</v>
      </c>
      <c r="H127" s="36">
        <v>1713.05</v>
      </c>
      <c r="I127" s="36">
        <v>1759.0000000000002</v>
      </c>
      <c r="J127" s="36">
        <v>1793</v>
      </c>
      <c r="K127" s="31">
        <v>1725</v>
      </c>
      <c r="L127" s="31">
        <v>1645.05</v>
      </c>
      <c r="M127" s="31">
        <v>1.35856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1028</v>
      </c>
      <c r="D128" s="36">
        <v>1037.4166666666667</v>
      </c>
      <c r="E128" s="36">
        <v>1014.9333333333334</v>
      </c>
      <c r="F128" s="36">
        <v>1001.8666666666666</v>
      </c>
      <c r="G128" s="36">
        <v>979.38333333333321</v>
      </c>
      <c r="H128" s="36">
        <v>1050.4833333333336</v>
      </c>
      <c r="I128" s="36">
        <v>1072.9666666666667</v>
      </c>
      <c r="J128" s="36">
        <v>1086.0333333333338</v>
      </c>
      <c r="K128" s="31">
        <v>1059.9000000000001</v>
      </c>
      <c r="L128" s="31">
        <v>1024.3499999999999</v>
      </c>
      <c r="M128" s="31">
        <v>28.148289999999999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1207.8499999999999</v>
      </c>
      <c r="D129" s="36">
        <v>1201.7666666666667</v>
      </c>
      <c r="E129" s="36">
        <v>1192.2833333333333</v>
      </c>
      <c r="F129" s="36">
        <v>1176.7166666666667</v>
      </c>
      <c r="G129" s="36">
        <v>1167.2333333333333</v>
      </c>
      <c r="H129" s="36">
        <v>1217.3333333333333</v>
      </c>
      <c r="I129" s="36">
        <v>1226.8166666666664</v>
      </c>
      <c r="J129" s="36">
        <v>1242.3833333333332</v>
      </c>
      <c r="K129" s="31">
        <v>1211.25</v>
      </c>
      <c r="L129" s="31">
        <v>1186.2</v>
      </c>
      <c r="M129" s="31">
        <v>4.0993899999999996</v>
      </c>
      <c r="N129" s="1"/>
      <c r="O129" s="1"/>
    </row>
    <row r="130" spans="1:15" ht="12.75" customHeight="1">
      <c r="A130" s="33">
        <v>120</v>
      </c>
      <c r="B130" s="53" t="s">
        <v>827</v>
      </c>
      <c r="C130" s="31">
        <v>4426.3999999999996</v>
      </c>
      <c r="D130" s="36">
        <v>4417.3</v>
      </c>
      <c r="E130" s="36">
        <v>4369.2000000000007</v>
      </c>
      <c r="F130" s="36">
        <v>4312.0000000000009</v>
      </c>
      <c r="G130" s="36">
        <v>4263.9000000000015</v>
      </c>
      <c r="H130" s="36">
        <v>4474.5</v>
      </c>
      <c r="I130" s="36">
        <v>4522.6000000000004</v>
      </c>
      <c r="J130" s="36">
        <v>4579.7999999999993</v>
      </c>
      <c r="K130" s="31">
        <v>4465.3999999999996</v>
      </c>
      <c r="L130" s="31">
        <v>4360.1000000000004</v>
      </c>
      <c r="M130" s="31">
        <v>0.47055999999999998</v>
      </c>
      <c r="N130" s="1"/>
      <c r="O130" s="1"/>
    </row>
    <row r="131" spans="1:15" ht="12.75" customHeight="1">
      <c r="A131" s="33">
        <v>121</v>
      </c>
      <c r="B131" s="53" t="s">
        <v>362</v>
      </c>
      <c r="C131" s="31">
        <v>1508.45</v>
      </c>
      <c r="D131" s="36">
        <v>1501.0833333333333</v>
      </c>
      <c r="E131" s="36">
        <v>1488.2166666666665</v>
      </c>
      <c r="F131" s="36">
        <v>1467.9833333333331</v>
      </c>
      <c r="G131" s="36">
        <v>1455.1166666666663</v>
      </c>
      <c r="H131" s="36">
        <v>1521.3166666666666</v>
      </c>
      <c r="I131" s="36">
        <v>1534.1833333333334</v>
      </c>
      <c r="J131" s="36">
        <v>1554.4166666666667</v>
      </c>
      <c r="K131" s="31">
        <v>1513.95</v>
      </c>
      <c r="L131" s="31">
        <v>1480.85</v>
      </c>
      <c r="M131" s="31">
        <v>1.7430099999999999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318.39999999999998</v>
      </c>
      <c r="D132" s="36">
        <v>317.41666666666669</v>
      </c>
      <c r="E132" s="36">
        <v>315.48333333333335</v>
      </c>
      <c r="F132" s="36">
        <v>312.56666666666666</v>
      </c>
      <c r="G132" s="36">
        <v>310.63333333333333</v>
      </c>
      <c r="H132" s="36">
        <v>320.33333333333337</v>
      </c>
      <c r="I132" s="36">
        <v>322.26666666666665</v>
      </c>
      <c r="J132" s="36">
        <v>325.18333333333339</v>
      </c>
      <c r="K132" s="31">
        <v>319.35000000000002</v>
      </c>
      <c r="L132" s="31">
        <v>314.5</v>
      </c>
      <c r="M132" s="31">
        <v>31.991620000000001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3275.45</v>
      </c>
      <c r="D133" s="36">
        <v>3288.9666666666667</v>
      </c>
      <c r="E133" s="36">
        <v>3251.4833333333336</v>
      </c>
      <c r="F133" s="36">
        <v>3227.5166666666669</v>
      </c>
      <c r="G133" s="36">
        <v>3190.0333333333338</v>
      </c>
      <c r="H133" s="36">
        <v>3312.9333333333334</v>
      </c>
      <c r="I133" s="36">
        <v>3350.4166666666661</v>
      </c>
      <c r="J133" s="36">
        <v>3374.3833333333332</v>
      </c>
      <c r="K133" s="31">
        <v>3326.45</v>
      </c>
      <c r="L133" s="31">
        <v>3265</v>
      </c>
      <c r="M133" s="31">
        <v>5.2604300000000004</v>
      </c>
      <c r="N133" s="1"/>
      <c r="O133" s="1"/>
    </row>
    <row r="134" spans="1:15" ht="12.75" customHeight="1">
      <c r="A134" s="33">
        <v>124</v>
      </c>
      <c r="B134" s="53" t="s">
        <v>363</v>
      </c>
      <c r="C134" s="31">
        <v>1806.5</v>
      </c>
      <c r="D134" s="36">
        <v>1820.8833333333332</v>
      </c>
      <c r="E134" s="36">
        <v>1783.1166666666663</v>
      </c>
      <c r="F134" s="36">
        <v>1759.7333333333331</v>
      </c>
      <c r="G134" s="36">
        <v>1721.9666666666662</v>
      </c>
      <c r="H134" s="36">
        <v>1844.2666666666664</v>
      </c>
      <c r="I134" s="36">
        <v>1882.0333333333333</v>
      </c>
      <c r="J134" s="36">
        <v>1905.4166666666665</v>
      </c>
      <c r="K134" s="31">
        <v>1858.65</v>
      </c>
      <c r="L134" s="31">
        <v>1797.5</v>
      </c>
      <c r="M134" s="31">
        <v>6.6476800000000003</v>
      </c>
      <c r="N134" s="1"/>
      <c r="O134" s="1"/>
    </row>
    <row r="135" spans="1:15" ht="12.75" customHeight="1">
      <c r="A135" s="33">
        <v>125</v>
      </c>
      <c r="B135" s="53" t="s">
        <v>364</v>
      </c>
      <c r="C135" s="31">
        <v>965.9</v>
      </c>
      <c r="D135" s="36">
        <v>962.88333333333333</v>
      </c>
      <c r="E135" s="36">
        <v>955.76666666666665</v>
      </c>
      <c r="F135" s="36">
        <v>945.63333333333333</v>
      </c>
      <c r="G135" s="36">
        <v>938.51666666666665</v>
      </c>
      <c r="H135" s="36">
        <v>973.01666666666665</v>
      </c>
      <c r="I135" s="36">
        <v>980.13333333333321</v>
      </c>
      <c r="J135" s="36">
        <v>990.26666666666665</v>
      </c>
      <c r="K135" s="31">
        <v>970</v>
      </c>
      <c r="L135" s="31">
        <v>952.75</v>
      </c>
      <c r="M135" s="31">
        <v>0.49731999999999998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891.85</v>
      </c>
      <c r="D136" s="36">
        <v>893.75</v>
      </c>
      <c r="E136" s="36">
        <v>880</v>
      </c>
      <c r="F136" s="36">
        <v>868.15</v>
      </c>
      <c r="G136" s="36">
        <v>854.4</v>
      </c>
      <c r="H136" s="36">
        <v>905.6</v>
      </c>
      <c r="I136" s="36">
        <v>919.35</v>
      </c>
      <c r="J136" s="36">
        <v>931.2</v>
      </c>
      <c r="K136" s="31">
        <v>907.5</v>
      </c>
      <c r="L136" s="31">
        <v>881.9</v>
      </c>
      <c r="M136" s="31">
        <v>45.080150000000003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507.75</v>
      </c>
      <c r="D137" s="36">
        <v>508.43333333333334</v>
      </c>
      <c r="E137" s="36">
        <v>504.4666666666667</v>
      </c>
      <c r="F137" s="36">
        <v>501.18333333333334</v>
      </c>
      <c r="G137" s="36">
        <v>497.2166666666667</v>
      </c>
      <c r="H137" s="36">
        <v>511.7166666666667</v>
      </c>
      <c r="I137" s="36">
        <v>515.68333333333328</v>
      </c>
      <c r="J137" s="36">
        <v>518.9666666666667</v>
      </c>
      <c r="K137" s="31">
        <v>512.4</v>
      </c>
      <c r="L137" s="31">
        <v>505.15</v>
      </c>
      <c r="M137" s="31">
        <v>20.922899999999998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1838.15</v>
      </c>
      <c r="D138" s="36">
        <v>1837.75</v>
      </c>
      <c r="E138" s="36">
        <v>1825.45</v>
      </c>
      <c r="F138" s="36">
        <v>1812.75</v>
      </c>
      <c r="G138" s="36">
        <v>1800.45</v>
      </c>
      <c r="H138" s="36">
        <v>1850.45</v>
      </c>
      <c r="I138" s="36">
        <v>1862.7500000000002</v>
      </c>
      <c r="J138" s="36">
        <v>1875.45</v>
      </c>
      <c r="K138" s="31">
        <v>1850.05</v>
      </c>
      <c r="L138" s="31">
        <v>1825.05</v>
      </c>
      <c r="M138" s="31">
        <v>3.3382000000000001</v>
      </c>
      <c r="N138" s="1"/>
      <c r="O138" s="1"/>
    </row>
    <row r="139" spans="1:15" ht="12.75" customHeight="1">
      <c r="A139" s="33">
        <v>129</v>
      </c>
      <c r="B139" s="53" t="s">
        <v>828</v>
      </c>
      <c r="C139" s="31">
        <v>2969.95</v>
      </c>
      <c r="D139" s="36">
        <v>2986.3166666666671</v>
      </c>
      <c r="E139" s="36">
        <v>2935.8333333333339</v>
      </c>
      <c r="F139" s="36">
        <v>2901.7166666666667</v>
      </c>
      <c r="G139" s="36">
        <v>2851.2333333333336</v>
      </c>
      <c r="H139" s="36">
        <v>3020.4333333333343</v>
      </c>
      <c r="I139" s="36">
        <v>3070.916666666667</v>
      </c>
      <c r="J139" s="36">
        <v>3105.0333333333347</v>
      </c>
      <c r="K139" s="31">
        <v>3036.8</v>
      </c>
      <c r="L139" s="31">
        <v>2952.2</v>
      </c>
      <c r="M139" s="31">
        <v>2.3262499999999999</v>
      </c>
      <c r="N139" s="1"/>
      <c r="O139" s="1"/>
    </row>
    <row r="140" spans="1:15" ht="12.75" customHeight="1">
      <c r="A140" s="33">
        <v>130</v>
      </c>
      <c r="B140" s="53" t="s">
        <v>365</v>
      </c>
      <c r="C140" s="31">
        <v>605.1</v>
      </c>
      <c r="D140" s="36">
        <v>605.30000000000007</v>
      </c>
      <c r="E140" s="36">
        <v>596.00000000000011</v>
      </c>
      <c r="F140" s="36">
        <v>586.90000000000009</v>
      </c>
      <c r="G140" s="36">
        <v>577.60000000000014</v>
      </c>
      <c r="H140" s="36">
        <v>614.40000000000009</v>
      </c>
      <c r="I140" s="36">
        <v>623.70000000000005</v>
      </c>
      <c r="J140" s="36">
        <v>632.80000000000007</v>
      </c>
      <c r="K140" s="31">
        <v>614.6</v>
      </c>
      <c r="L140" s="31">
        <v>596.20000000000005</v>
      </c>
      <c r="M140" s="31">
        <v>8.3690599999999993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2430.5500000000002</v>
      </c>
      <c r="D141" s="36">
        <v>2441.8166666666671</v>
      </c>
      <c r="E141" s="36">
        <v>2408.8333333333339</v>
      </c>
      <c r="F141" s="36">
        <v>2387.1166666666668</v>
      </c>
      <c r="G141" s="36">
        <v>2354.1333333333337</v>
      </c>
      <c r="H141" s="36">
        <v>2463.5333333333342</v>
      </c>
      <c r="I141" s="36">
        <v>2496.5166666666669</v>
      </c>
      <c r="J141" s="36">
        <v>2518.2333333333345</v>
      </c>
      <c r="K141" s="31">
        <v>2474.8000000000002</v>
      </c>
      <c r="L141" s="31">
        <v>2420.1</v>
      </c>
      <c r="M141" s="31">
        <v>2.58833</v>
      </c>
      <c r="N141" s="1"/>
      <c r="O141" s="1"/>
    </row>
    <row r="142" spans="1:15" ht="12.75" customHeight="1">
      <c r="A142" s="33">
        <v>132</v>
      </c>
      <c r="B142" s="53" t="s">
        <v>270</v>
      </c>
      <c r="C142" s="31">
        <v>449</v>
      </c>
      <c r="D142" s="36">
        <v>449.75</v>
      </c>
      <c r="E142" s="36">
        <v>446.55</v>
      </c>
      <c r="F142" s="36">
        <v>444.1</v>
      </c>
      <c r="G142" s="36">
        <v>440.90000000000003</v>
      </c>
      <c r="H142" s="36">
        <v>452.2</v>
      </c>
      <c r="I142" s="36">
        <v>455.40000000000003</v>
      </c>
      <c r="J142" s="36">
        <v>457.84999999999997</v>
      </c>
      <c r="K142" s="31">
        <v>452.95</v>
      </c>
      <c r="L142" s="31">
        <v>447.3</v>
      </c>
      <c r="M142" s="31">
        <v>11.177149999999999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122.25</v>
      </c>
      <c r="D143" s="36">
        <v>122.75</v>
      </c>
      <c r="E143" s="36">
        <v>121.5</v>
      </c>
      <c r="F143" s="36">
        <v>120.75</v>
      </c>
      <c r="G143" s="36">
        <v>119.5</v>
      </c>
      <c r="H143" s="36">
        <v>123.5</v>
      </c>
      <c r="I143" s="36">
        <v>124.75</v>
      </c>
      <c r="J143" s="36">
        <v>125.5</v>
      </c>
      <c r="K143" s="31">
        <v>124</v>
      </c>
      <c r="L143" s="31">
        <v>122</v>
      </c>
      <c r="M143" s="31">
        <v>8.7439599999999995</v>
      </c>
      <c r="N143" s="1"/>
      <c r="O143" s="1"/>
    </row>
    <row r="144" spans="1:15" ht="12.75" customHeight="1">
      <c r="A144" s="33">
        <v>134</v>
      </c>
      <c r="B144" s="53" t="s">
        <v>366</v>
      </c>
      <c r="C144" s="31">
        <v>166.35</v>
      </c>
      <c r="D144" s="36">
        <v>166.91666666666666</v>
      </c>
      <c r="E144" s="36">
        <v>165.43333333333331</v>
      </c>
      <c r="F144" s="36">
        <v>164.51666666666665</v>
      </c>
      <c r="G144" s="36">
        <v>163.0333333333333</v>
      </c>
      <c r="H144" s="36">
        <v>167.83333333333331</v>
      </c>
      <c r="I144" s="36">
        <v>169.31666666666666</v>
      </c>
      <c r="J144" s="36">
        <v>170.23333333333332</v>
      </c>
      <c r="K144" s="31">
        <v>168.4</v>
      </c>
      <c r="L144" s="31">
        <v>166</v>
      </c>
      <c r="M144" s="31">
        <v>16.423410000000001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4002.4</v>
      </c>
      <c r="D145" s="36">
        <v>4014</v>
      </c>
      <c r="E145" s="36">
        <v>3962</v>
      </c>
      <c r="F145" s="36">
        <v>3921.6</v>
      </c>
      <c r="G145" s="36">
        <v>3869.6</v>
      </c>
      <c r="H145" s="36">
        <v>4054.4</v>
      </c>
      <c r="I145" s="36">
        <v>4106.3999999999996</v>
      </c>
      <c r="J145" s="36">
        <v>4146.8</v>
      </c>
      <c r="K145" s="31">
        <v>4066</v>
      </c>
      <c r="L145" s="31">
        <v>3973.6</v>
      </c>
      <c r="M145" s="31">
        <v>3.6046900000000002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8341.75</v>
      </c>
      <c r="D146" s="36">
        <v>8397.3666666666668</v>
      </c>
      <c r="E146" s="36">
        <v>8269.7333333333336</v>
      </c>
      <c r="F146" s="36">
        <v>8197.7166666666672</v>
      </c>
      <c r="G146" s="36">
        <v>8070.0833333333339</v>
      </c>
      <c r="H146" s="36">
        <v>8469.3833333333332</v>
      </c>
      <c r="I146" s="36">
        <v>8597.0166666666682</v>
      </c>
      <c r="J146" s="36">
        <v>8669.0333333333328</v>
      </c>
      <c r="K146" s="31">
        <v>8525</v>
      </c>
      <c r="L146" s="31">
        <v>8325.35</v>
      </c>
      <c r="M146" s="31">
        <v>2.8734899999999999</v>
      </c>
      <c r="N146" s="1"/>
      <c r="O146" s="1"/>
    </row>
    <row r="147" spans="1:15" ht="12.75" customHeight="1">
      <c r="A147" s="33">
        <v>137</v>
      </c>
      <c r="B147" s="53" t="s">
        <v>161</v>
      </c>
      <c r="C147" s="31">
        <v>2372.4499999999998</v>
      </c>
      <c r="D147" s="36">
        <v>2368.4333333333334</v>
      </c>
      <c r="E147" s="36">
        <v>2357.2166666666667</v>
      </c>
      <c r="F147" s="36">
        <v>2341.9833333333331</v>
      </c>
      <c r="G147" s="36">
        <v>2330.7666666666664</v>
      </c>
      <c r="H147" s="36">
        <v>2383.666666666667</v>
      </c>
      <c r="I147" s="36">
        <v>2394.8833333333341</v>
      </c>
      <c r="J147" s="36">
        <v>2410.1166666666672</v>
      </c>
      <c r="K147" s="31">
        <v>2379.65</v>
      </c>
      <c r="L147" s="31">
        <v>2353.1999999999998</v>
      </c>
      <c r="M147" s="31">
        <v>1.97584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6204.3</v>
      </c>
      <c r="D148" s="36">
        <v>6234.0999999999995</v>
      </c>
      <c r="E148" s="36">
        <v>6155.1999999999989</v>
      </c>
      <c r="F148" s="36">
        <v>6106.0999999999995</v>
      </c>
      <c r="G148" s="36">
        <v>6027.1999999999989</v>
      </c>
      <c r="H148" s="36">
        <v>6283.1999999999989</v>
      </c>
      <c r="I148" s="36">
        <v>6362.0999999999985</v>
      </c>
      <c r="J148" s="36">
        <v>6411.1999999999989</v>
      </c>
      <c r="K148" s="31">
        <v>6313</v>
      </c>
      <c r="L148" s="31">
        <v>6185</v>
      </c>
      <c r="M148" s="31">
        <v>3.81304</v>
      </c>
      <c r="N148" s="1"/>
      <c r="O148" s="1"/>
    </row>
    <row r="149" spans="1:15" ht="12.75" customHeight="1">
      <c r="A149" s="33">
        <v>139</v>
      </c>
      <c r="B149" s="53" t="s">
        <v>367</v>
      </c>
      <c r="C149" s="31">
        <v>618.5</v>
      </c>
      <c r="D149" s="36">
        <v>620.76666666666665</v>
      </c>
      <c r="E149" s="36">
        <v>609.73333333333335</v>
      </c>
      <c r="F149" s="36">
        <v>600.9666666666667</v>
      </c>
      <c r="G149" s="36">
        <v>589.93333333333339</v>
      </c>
      <c r="H149" s="36">
        <v>629.5333333333333</v>
      </c>
      <c r="I149" s="36">
        <v>640.56666666666661</v>
      </c>
      <c r="J149" s="36">
        <v>649.33333333333326</v>
      </c>
      <c r="K149" s="31">
        <v>631.79999999999995</v>
      </c>
      <c r="L149" s="31">
        <v>612</v>
      </c>
      <c r="M149" s="31">
        <v>2.5961599999999998</v>
      </c>
      <c r="N149" s="1"/>
      <c r="O149" s="1"/>
    </row>
    <row r="150" spans="1:15" ht="12.75" customHeight="1">
      <c r="A150" s="33">
        <v>140</v>
      </c>
      <c r="B150" s="53" t="s">
        <v>368</v>
      </c>
      <c r="C150" s="31">
        <v>478.35</v>
      </c>
      <c r="D150" s="36">
        <v>478.16666666666669</v>
      </c>
      <c r="E150" s="36">
        <v>473.83333333333337</v>
      </c>
      <c r="F150" s="36">
        <v>469.31666666666666</v>
      </c>
      <c r="G150" s="36">
        <v>464.98333333333335</v>
      </c>
      <c r="H150" s="36">
        <v>482.68333333333339</v>
      </c>
      <c r="I150" s="36">
        <v>487.01666666666677</v>
      </c>
      <c r="J150" s="36">
        <v>491.53333333333342</v>
      </c>
      <c r="K150" s="31">
        <v>482.5</v>
      </c>
      <c r="L150" s="31">
        <v>473.65</v>
      </c>
      <c r="M150" s="31">
        <v>4.3152699999999999</v>
      </c>
      <c r="N150" s="1"/>
      <c r="O150" s="1"/>
    </row>
    <row r="151" spans="1:15" ht="12.75" customHeight="1">
      <c r="A151" s="33">
        <v>141</v>
      </c>
      <c r="B151" s="53" t="s">
        <v>369</v>
      </c>
      <c r="C151" s="31">
        <v>181.7</v>
      </c>
      <c r="D151" s="36">
        <v>181.79999999999998</v>
      </c>
      <c r="E151" s="36">
        <v>180.64999999999998</v>
      </c>
      <c r="F151" s="36">
        <v>179.6</v>
      </c>
      <c r="G151" s="36">
        <v>178.45</v>
      </c>
      <c r="H151" s="36">
        <v>182.84999999999997</v>
      </c>
      <c r="I151" s="36">
        <v>184</v>
      </c>
      <c r="J151" s="36">
        <v>185.04999999999995</v>
      </c>
      <c r="K151" s="31">
        <v>182.95</v>
      </c>
      <c r="L151" s="31">
        <v>180.75</v>
      </c>
      <c r="M151" s="31">
        <v>3.2247300000000001</v>
      </c>
      <c r="N151" s="1"/>
      <c r="O151" s="1"/>
    </row>
    <row r="152" spans="1:15" ht="12.75" customHeight="1">
      <c r="A152" s="33">
        <v>142</v>
      </c>
      <c r="B152" s="53" t="s">
        <v>370</v>
      </c>
      <c r="C152" s="31">
        <v>46.55</v>
      </c>
      <c r="D152" s="36">
        <v>46.683333333333337</v>
      </c>
      <c r="E152" s="36">
        <v>46.266666666666673</v>
      </c>
      <c r="F152" s="36">
        <v>45.983333333333334</v>
      </c>
      <c r="G152" s="36">
        <v>45.56666666666667</v>
      </c>
      <c r="H152" s="36">
        <v>46.966666666666676</v>
      </c>
      <c r="I152" s="36">
        <v>47.383333333333333</v>
      </c>
      <c r="J152" s="36">
        <v>47.666666666666679</v>
      </c>
      <c r="K152" s="31">
        <v>47.1</v>
      </c>
      <c r="L152" s="31">
        <v>46.4</v>
      </c>
      <c r="M152" s="31">
        <v>158.60427000000001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4597.3999999999996</v>
      </c>
      <c r="D153" s="36">
        <v>4621.7833333333328</v>
      </c>
      <c r="E153" s="36">
        <v>4553.6166666666659</v>
      </c>
      <c r="F153" s="36">
        <v>4509.833333333333</v>
      </c>
      <c r="G153" s="36">
        <v>4441.6666666666661</v>
      </c>
      <c r="H153" s="36">
        <v>4665.5666666666657</v>
      </c>
      <c r="I153" s="36">
        <v>4733.7333333333336</v>
      </c>
      <c r="J153" s="36">
        <v>4777.5166666666655</v>
      </c>
      <c r="K153" s="31">
        <v>4689.95</v>
      </c>
      <c r="L153" s="31">
        <v>4578</v>
      </c>
      <c r="M153" s="31">
        <v>6.6375200000000003</v>
      </c>
      <c r="N153" s="1"/>
      <c r="O153" s="1"/>
    </row>
    <row r="154" spans="1:15" ht="12.75" customHeight="1">
      <c r="A154" s="33">
        <v>144</v>
      </c>
      <c r="B154" s="53" t="s">
        <v>371</v>
      </c>
      <c r="C154" s="31">
        <v>650.95000000000005</v>
      </c>
      <c r="D154" s="36">
        <v>653.4</v>
      </c>
      <c r="E154" s="36">
        <v>641.54999999999995</v>
      </c>
      <c r="F154" s="36">
        <v>632.15</v>
      </c>
      <c r="G154" s="36">
        <v>620.29999999999995</v>
      </c>
      <c r="H154" s="36">
        <v>662.8</v>
      </c>
      <c r="I154" s="36">
        <v>674.65000000000009</v>
      </c>
      <c r="J154" s="36">
        <v>684.05</v>
      </c>
      <c r="K154" s="31">
        <v>665.25</v>
      </c>
      <c r="L154" s="31">
        <v>644</v>
      </c>
      <c r="M154" s="31">
        <v>1.3672800000000001</v>
      </c>
      <c r="N154" s="1"/>
      <c r="O154" s="1"/>
    </row>
    <row r="155" spans="1:15" ht="12.75" customHeight="1">
      <c r="A155" s="33">
        <v>145</v>
      </c>
      <c r="B155" s="53" t="s">
        <v>271</v>
      </c>
      <c r="C155" s="31">
        <v>486.9</v>
      </c>
      <c r="D155" s="36">
        <v>486.26666666666665</v>
      </c>
      <c r="E155" s="36">
        <v>481.63333333333333</v>
      </c>
      <c r="F155" s="36">
        <v>476.36666666666667</v>
      </c>
      <c r="G155" s="36">
        <v>471.73333333333335</v>
      </c>
      <c r="H155" s="36">
        <v>491.5333333333333</v>
      </c>
      <c r="I155" s="36">
        <v>496.16666666666663</v>
      </c>
      <c r="J155" s="36">
        <v>501.43333333333328</v>
      </c>
      <c r="K155" s="31">
        <v>490.9</v>
      </c>
      <c r="L155" s="31">
        <v>481</v>
      </c>
      <c r="M155" s="31">
        <v>8.3776299999999999</v>
      </c>
      <c r="N155" s="1"/>
      <c r="O155" s="1"/>
    </row>
    <row r="156" spans="1:15" ht="12.75" customHeight="1">
      <c r="A156" s="33">
        <v>146</v>
      </c>
      <c r="B156" s="53" t="s">
        <v>372</v>
      </c>
      <c r="C156" s="31">
        <v>1978.45</v>
      </c>
      <c r="D156" s="36">
        <v>1984.0833333333333</v>
      </c>
      <c r="E156" s="36">
        <v>1955.3666666666666</v>
      </c>
      <c r="F156" s="36">
        <v>1932.2833333333333</v>
      </c>
      <c r="G156" s="36">
        <v>1903.5666666666666</v>
      </c>
      <c r="H156" s="36">
        <v>2007.1666666666665</v>
      </c>
      <c r="I156" s="36">
        <v>2035.8833333333332</v>
      </c>
      <c r="J156" s="36">
        <v>2058.9666666666662</v>
      </c>
      <c r="K156" s="31">
        <v>2012.8</v>
      </c>
      <c r="L156" s="31">
        <v>1961</v>
      </c>
      <c r="M156" s="31">
        <v>0.55730999999999997</v>
      </c>
      <c r="N156" s="1"/>
      <c r="O156" s="1"/>
    </row>
    <row r="157" spans="1:15" ht="12.75" customHeight="1">
      <c r="A157" s="33">
        <v>147</v>
      </c>
      <c r="B157" s="53" t="s">
        <v>373</v>
      </c>
      <c r="C157" s="31">
        <v>244.6</v>
      </c>
      <c r="D157" s="36">
        <v>244.26666666666665</v>
      </c>
      <c r="E157" s="36">
        <v>238.2833333333333</v>
      </c>
      <c r="F157" s="36">
        <v>231.96666666666664</v>
      </c>
      <c r="G157" s="36">
        <v>225.98333333333329</v>
      </c>
      <c r="H157" s="36">
        <v>250.58333333333331</v>
      </c>
      <c r="I157" s="36">
        <v>256.56666666666666</v>
      </c>
      <c r="J157" s="36">
        <v>262.88333333333333</v>
      </c>
      <c r="K157" s="31">
        <v>250.25</v>
      </c>
      <c r="L157" s="31">
        <v>237.95</v>
      </c>
      <c r="M157" s="31">
        <v>202.67115000000001</v>
      </c>
      <c r="N157" s="1"/>
      <c r="O157" s="1"/>
    </row>
    <row r="158" spans="1:15" ht="12.75" customHeight="1">
      <c r="A158" s="33">
        <v>148</v>
      </c>
      <c r="B158" s="53" t="s">
        <v>845</v>
      </c>
      <c r="C158" s="31">
        <v>1324.45</v>
      </c>
      <c r="D158" s="36">
        <v>1320.8166666666666</v>
      </c>
      <c r="E158" s="36">
        <v>1311.6333333333332</v>
      </c>
      <c r="F158" s="36">
        <v>1298.8166666666666</v>
      </c>
      <c r="G158" s="36">
        <v>1289.6333333333332</v>
      </c>
      <c r="H158" s="36">
        <v>1333.6333333333332</v>
      </c>
      <c r="I158" s="36">
        <v>1342.8166666666666</v>
      </c>
      <c r="J158" s="36">
        <v>1355.6333333333332</v>
      </c>
      <c r="K158" s="31">
        <v>1330</v>
      </c>
      <c r="L158" s="31">
        <v>1308</v>
      </c>
      <c r="M158" s="31">
        <v>0.52417000000000002</v>
      </c>
      <c r="N158" s="1"/>
      <c r="O158" s="1"/>
    </row>
    <row r="159" spans="1:15" ht="12.75" customHeight="1">
      <c r="A159" s="33">
        <v>149</v>
      </c>
      <c r="B159" s="53" t="s">
        <v>374</v>
      </c>
      <c r="C159" s="31">
        <v>97.05</v>
      </c>
      <c r="D159" s="36">
        <v>97.716666666666654</v>
      </c>
      <c r="E159" s="36">
        <v>95.933333333333309</v>
      </c>
      <c r="F159" s="36">
        <v>94.816666666666649</v>
      </c>
      <c r="G159" s="36">
        <v>93.033333333333303</v>
      </c>
      <c r="H159" s="36">
        <v>98.833333333333314</v>
      </c>
      <c r="I159" s="36">
        <v>100.61666666666665</v>
      </c>
      <c r="J159" s="36">
        <v>101.73333333333332</v>
      </c>
      <c r="K159" s="31">
        <v>99.5</v>
      </c>
      <c r="L159" s="31">
        <v>96.6</v>
      </c>
      <c r="M159" s="31">
        <v>33.738509999999998</v>
      </c>
      <c r="N159" s="1"/>
      <c r="O159" s="1"/>
    </row>
    <row r="160" spans="1:15" ht="12.75" customHeight="1">
      <c r="A160" s="33">
        <v>150</v>
      </c>
      <c r="B160" s="53" t="s">
        <v>829</v>
      </c>
      <c r="C160" s="31">
        <v>895.95</v>
      </c>
      <c r="D160" s="36">
        <v>892.56666666666661</v>
      </c>
      <c r="E160" s="36">
        <v>885.73333333333323</v>
      </c>
      <c r="F160" s="36">
        <v>875.51666666666665</v>
      </c>
      <c r="G160" s="36">
        <v>868.68333333333328</v>
      </c>
      <c r="H160" s="36">
        <v>902.78333333333319</v>
      </c>
      <c r="I160" s="36">
        <v>909.61666666666667</v>
      </c>
      <c r="J160" s="36">
        <v>919.83333333333314</v>
      </c>
      <c r="K160" s="31">
        <v>899.4</v>
      </c>
      <c r="L160" s="31">
        <v>882.35</v>
      </c>
      <c r="M160" s="31">
        <v>5.3544700000000001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3358.55</v>
      </c>
      <c r="D161" s="36">
        <v>3353.2166666666667</v>
      </c>
      <c r="E161" s="36">
        <v>3296.4333333333334</v>
      </c>
      <c r="F161" s="36">
        <v>3234.3166666666666</v>
      </c>
      <c r="G161" s="36">
        <v>3177.5333333333333</v>
      </c>
      <c r="H161" s="36">
        <v>3415.3333333333335</v>
      </c>
      <c r="I161" s="36">
        <v>3472.1166666666672</v>
      </c>
      <c r="J161" s="36">
        <v>3534.2333333333336</v>
      </c>
      <c r="K161" s="31">
        <v>3410</v>
      </c>
      <c r="L161" s="31">
        <v>3291.1</v>
      </c>
      <c r="M161" s="31">
        <v>5.8869999999999996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472.4</v>
      </c>
      <c r="D162" s="36">
        <v>470.34999999999997</v>
      </c>
      <c r="E162" s="36">
        <v>459.04999999999995</v>
      </c>
      <c r="F162" s="36">
        <v>445.7</v>
      </c>
      <c r="G162" s="36">
        <v>434.4</v>
      </c>
      <c r="H162" s="36">
        <v>483.69999999999993</v>
      </c>
      <c r="I162" s="36">
        <v>495</v>
      </c>
      <c r="J162" s="36">
        <v>508.34999999999991</v>
      </c>
      <c r="K162" s="31">
        <v>481.65</v>
      </c>
      <c r="L162" s="31">
        <v>457</v>
      </c>
      <c r="M162" s="31">
        <v>156.67803000000001</v>
      </c>
      <c r="N162" s="1"/>
      <c r="O162" s="1"/>
    </row>
    <row r="163" spans="1:15" ht="12.75" customHeight="1">
      <c r="A163" s="33">
        <v>153</v>
      </c>
      <c r="B163" s="53" t="s">
        <v>375</v>
      </c>
      <c r="C163" s="31">
        <v>453.45</v>
      </c>
      <c r="D163" s="36">
        <v>456.3</v>
      </c>
      <c r="E163" s="36">
        <v>448.25</v>
      </c>
      <c r="F163" s="36">
        <v>443.05</v>
      </c>
      <c r="G163" s="36">
        <v>435</v>
      </c>
      <c r="H163" s="36">
        <v>461.5</v>
      </c>
      <c r="I163" s="36">
        <v>469.55000000000007</v>
      </c>
      <c r="J163" s="36">
        <v>474.75</v>
      </c>
      <c r="K163" s="31">
        <v>464.35</v>
      </c>
      <c r="L163" s="31">
        <v>451.1</v>
      </c>
      <c r="M163" s="31">
        <v>0.91739999999999999</v>
      </c>
      <c r="N163" s="1"/>
      <c r="O163" s="1"/>
    </row>
    <row r="164" spans="1:15" ht="12.75" customHeight="1">
      <c r="A164" s="33">
        <v>154</v>
      </c>
      <c r="B164" s="53" t="s">
        <v>272</v>
      </c>
      <c r="C164" s="31">
        <v>176.75</v>
      </c>
      <c r="D164" s="36">
        <v>177.51666666666665</v>
      </c>
      <c r="E164" s="36">
        <v>174.5333333333333</v>
      </c>
      <c r="F164" s="36">
        <v>172.31666666666666</v>
      </c>
      <c r="G164" s="36">
        <v>169.33333333333331</v>
      </c>
      <c r="H164" s="36">
        <v>179.73333333333329</v>
      </c>
      <c r="I164" s="36">
        <v>182.71666666666664</v>
      </c>
      <c r="J164" s="36">
        <v>184.93333333333328</v>
      </c>
      <c r="K164" s="31">
        <v>180.5</v>
      </c>
      <c r="L164" s="31">
        <v>175.3</v>
      </c>
      <c r="M164" s="31">
        <v>86.947360000000003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162.6</v>
      </c>
      <c r="D165" s="36">
        <v>162.26666666666668</v>
      </c>
      <c r="E165" s="36">
        <v>159.88333333333335</v>
      </c>
      <c r="F165" s="36">
        <v>157.16666666666669</v>
      </c>
      <c r="G165" s="36">
        <v>154.78333333333336</v>
      </c>
      <c r="H165" s="36">
        <v>164.98333333333335</v>
      </c>
      <c r="I165" s="36">
        <v>167.36666666666667</v>
      </c>
      <c r="J165" s="36">
        <v>170.08333333333334</v>
      </c>
      <c r="K165" s="31">
        <v>164.65</v>
      </c>
      <c r="L165" s="31">
        <v>159.55000000000001</v>
      </c>
      <c r="M165" s="31">
        <v>324.65188999999998</v>
      </c>
      <c r="N165" s="1"/>
      <c r="O165" s="1"/>
    </row>
    <row r="166" spans="1:15" ht="12.75" customHeight="1">
      <c r="A166" s="33">
        <v>156</v>
      </c>
      <c r="B166" s="53" t="s">
        <v>376</v>
      </c>
      <c r="C166" s="31">
        <v>715.2</v>
      </c>
      <c r="D166" s="36">
        <v>717.69999999999993</v>
      </c>
      <c r="E166" s="36">
        <v>708.99999999999989</v>
      </c>
      <c r="F166" s="36">
        <v>702.8</v>
      </c>
      <c r="G166" s="36">
        <v>694.09999999999991</v>
      </c>
      <c r="H166" s="36">
        <v>723.89999999999986</v>
      </c>
      <c r="I166" s="36">
        <v>732.59999999999991</v>
      </c>
      <c r="J166" s="36">
        <v>738.79999999999984</v>
      </c>
      <c r="K166" s="31">
        <v>726.4</v>
      </c>
      <c r="L166" s="31">
        <v>711.5</v>
      </c>
      <c r="M166" s="31">
        <v>2.0576699999999999</v>
      </c>
      <c r="N166" s="1"/>
      <c r="O166" s="1"/>
    </row>
    <row r="167" spans="1:15" ht="12.75" customHeight="1">
      <c r="A167" s="33">
        <v>157</v>
      </c>
      <c r="B167" s="53" t="s">
        <v>377</v>
      </c>
      <c r="C167" s="31">
        <v>4389.95</v>
      </c>
      <c r="D167" s="36">
        <v>4393.2833333333328</v>
      </c>
      <c r="E167" s="36">
        <v>4356.7166666666653</v>
      </c>
      <c r="F167" s="36">
        <v>4323.4833333333327</v>
      </c>
      <c r="G167" s="36">
        <v>4286.9166666666652</v>
      </c>
      <c r="H167" s="36">
        <v>4426.5166666666655</v>
      </c>
      <c r="I167" s="36">
        <v>4463.083333333333</v>
      </c>
      <c r="J167" s="36">
        <v>4496.3166666666657</v>
      </c>
      <c r="K167" s="31">
        <v>4429.8500000000004</v>
      </c>
      <c r="L167" s="31">
        <v>4360.05</v>
      </c>
      <c r="M167" s="31">
        <v>0.13971</v>
      </c>
      <c r="N167" s="1"/>
      <c r="O167" s="1"/>
    </row>
    <row r="168" spans="1:15" ht="12.75" customHeight="1">
      <c r="A168" s="33">
        <v>158</v>
      </c>
      <c r="B168" s="53" t="s">
        <v>378</v>
      </c>
      <c r="C168" s="31">
        <v>1053.25</v>
      </c>
      <c r="D168" s="36">
        <v>1050.3500000000001</v>
      </c>
      <c r="E168" s="36">
        <v>1030.7000000000003</v>
      </c>
      <c r="F168" s="36">
        <v>1008.1500000000001</v>
      </c>
      <c r="G168" s="36">
        <v>988.50000000000023</v>
      </c>
      <c r="H168" s="36">
        <v>1072.9000000000003</v>
      </c>
      <c r="I168" s="36">
        <v>1092.5500000000004</v>
      </c>
      <c r="J168" s="36">
        <v>1115.1000000000004</v>
      </c>
      <c r="K168" s="31">
        <v>1070</v>
      </c>
      <c r="L168" s="31">
        <v>1027.8</v>
      </c>
      <c r="M168" s="31">
        <v>3.7921200000000002</v>
      </c>
      <c r="N168" s="1"/>
      <c r="O168" s="1"/>
    </row>
    <row r="169" spans="1:15" ht="12.75" customHeight="1">
      <c r="A169" s="33">
        <v>159</v>
      </c>
      <c r="B169" s="53" t="s">
        <v>379</v>
      </c>
      <c r="C169" s="31">
        <v>266.45</v>
      </c>
      <c r="D169" s="36">
        <v>268.2833333333333</v>
      </c>
      <c r="E169" s="36">
        <v>263.36666666666662</v>
      </c>
      <c r="F169" s="36">
        <v>260.2833333333333</v>
      </c>
      <c r="G169" s="36">
        <v>255.36666666666662</v>
      </c>
      <c r="H169" s="36">
        <v>271.36666666666662</v>
      </c>
      <c r="I169" s="36">
        <v>276.28333333333336</v>
      </c>
      <c r="J169" s="36">
        <v>279.36666666666662</v>
      </c>
      <c r="K169" s="31">
        <v>273.2</v>
      </c>
      <c r="L169" s="31">
        <v>265.2</v>
      </c>
      <c r="M169" s="31">
        <v>5.11761</v>
      </c>
      <c r="N169" s="1"/>
      <c r="O169" s="1"/>
    </row>
    <row r="170" spans="1:15" ht="12.75" customHeight="1">
      <c r="A170" s="33">
        <v>160</v>
      </c>
      <c r="B170" s="53" t="s">
        <v>380</v>
      </c>
      <c r="C170" s="31">
        <v>211.45</v>
      </c>
      <c r="D170" s="36">
        <v>215.15</v>
      </c>
      <c r="E170" s="36">
        <v>206.3</v>
      </c>
      <c r="F170" s="36">
        <v>201.15</v>
      </c>
      <c r="G170" s="36">
        <v>192.3</v>
      </c>
      <c r="H170" s="36">
        <v>220.3</v>
      </c>
      <c r="I170" s="36">
        <v>229.14999999999998</v>
      </c>
      <c r="J170" s="36">
        <v>234.3</v>
      </c>
      <c r="K170" s="31">
        <v>224</v>
      </c>
      <c r="L170" s="31">
        <v>210</v>
      </c>
      <c r="M170" s="31">
        <v>44.690600000000003</v>
      </c>
      <c r="N170" s="1"/>
      <c r="O170" s="1"/>
    </row>
    <row r="171" spans="1:15" ht="12.75" customHeight="1">
      <c r="A171" s="33">
        <v>161</v>
      </c>
      <c r="B171" s="53" t="s">
        <v>830</v>
      </c>
      <c r="C171" s="31">
        <v>758.3</v>
      </c>
      <c r="D171" s="36">
        <v>750.13333333333333</v>
      </c>
      <c r="E171" s="36">
        <v>728.31666666666661</v>
      </c>
      <c r="F171" s="36">
        <v>698.33333333333326</v>
      </c>
      <c r="G171" s="36">
        <v>676.51666666666654</v>
      </c>
      <c r="H171" s="36">
        <v>780.11666666666667</v>
      </c>
      <c r="I171" s="36">
        <v>801.93333333333351</v>
      </c>
      <c r="J171" s="36">
        <v>831.91666666666674</v>
      </c>
      <c r="K171" s="31">
        <v>771.95</v>
      </c>
      <c r="L171" s="31">
        <v>720.15</v>
      </c>
      <c r="M171" s="31">
        <v>15.17714</v>
      </c>
      <c r="N171" s="1"/>
      <c r="O171" s="1"/>
    </row>
    <row r="172" spans="1:15" ht="12.75" customHeight="1">
      <c r="A172" s="33">
        <v>162</v>
      </c>
      <c r="B172" s="53" t="s">
        <v>273</v>
      </c>
      <c r="C172" s="31">
        <v>438.55</v>
      </c>
      <c r="D172" s="36">
        <v>440.83333333333331</v>
      </c>
      <c r="E172" s="36">
        <v>434.71666666666664</v>
      </c>
      <c r="F172" s="36">
        <v>430.88333333333333</v>
      </c>
      <c r="G172" s="36">
        <v>424.76666666666665</v>
      </c>
      <c r="H172" s="36">
        <v>444.66666666666663</v>
      </c>
      <c r="I172" s="36">
        <v>450.7833333333333</v>
      </c>
      <c r="J172" s="36">
        <v>454.61666666666662</v>
      </c>
      <c r="K172" s="31">
        <v>446.95</v>
      </c>
      <c r="L172" s="31">
        <v>437</v>
      </c>
      <c r="M172" s="31">
        <v>3.5565199999999999</v>
      </c>
      <c r="N172" s="1"/>
      <c r="O172" s="1"/>
    </row>
    <row r="173" spans="1:15" ht="12.75" customHeight="1">
      <c r="A173" s="33">
        <v>163</v>
      </c>
      <c r="B173" s="53" t="s">
        <v>381</v>
      </c>
      <c r="C173" s="31">
        <v>1369.65</v>
      </c>
      <c r="D173" s="36">
        <v>1366.8666666666668</v>
      </c>
      <c r="E173" s="36">
        <v>1354.8333333333335</v>
      </c>
      <c r="F173" s="36">
        <v>1340.0166666666667</v>
      </c>
      <c r="G173" s="36">
        <v>1327.9833333333333</v>
      </c>
      <c r="H173" s="36">
        <v>1381.6833333333336</v>
      </c>
      <c r="I173" s="36">
        <v>1393.7166666666669</v>
      </c>
      <c r="J173" s="36">
        <v>1408.5333333333338</v>
      </c>
      <c r="K173" s="31">
        <v>1378.9</v>
      </c>
      <c r="L173" s="31">
        <v>1352.05</v>
      </c>
      <c r="M173" s="31">
        <v>1.0199499999999999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209.1</v>
      </c>
      <c r="D174" s="36">
        <v>210</v>
      </c>
      <c r="E174" s="36">
        <v>207.75</v>
      </c>
      <c r="F174" s="36">
        <v>206.4</v>
      </c>
      <c r="G174" s="36">
        <v>204.15</v>
      </c>
      <c r="H174" s="36">
        <v>211.35</v>
      </c>
      <c r="I174" s="36">
        <v>213.6</v>
      </c>
      <c r="J174" s="36">
        <v>214.95</v>
      </c>
      <c r="K174" s="31">
        <v>212.25</v>
      </c>
      <c r="L174" s="31">
        <v>208.65</v>
      </c>
      <c r="M174" s="31">
        <v>172.17977999999999</v>
      </c>
      <c r="N174" s="1"/>
      <c r="O174" s="1"/>
    </row>
    <row r="175" spans="1:15" ht="12.75" customHeight="1">
      <c r="A175" s="33">
        <v>165</v>
      </c>
      <c r="B175" s="53" t="s">
        <v>382</v>
      </c>
      <c r="C175" s="31">
        <v>1430.75</v>
      </c>
      <c r="D175" s="36">
        <v>1435.2</v>
      </c>
      <c r="E175" s="36">
        <v>1420.5500000000002</v>
      </c>
      <c r="F175" s="36">
        <v>1410.3500000000001</v>
      </c>
      <c r="G175" s="36">
        <v>1395.7000000000003</v>
      </c>
      <c r="H175" s="36">
        <v>1445.4</v>
      </c>
      <c r="I175" s="36">
        <v>1460.0500000000002</v>
      </c>
      <c r="J175" s="36">
        <v>1470.25</v>
      </c>
      <c r="K175" s="31">
        <v>1449.85</v>
      </c>
      <c r="L175" s="31">
        <v>1425</v>
      </c>
      <c r="M175" s="31">
        <v>0.49597999999999998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85.15</v>
      </c>
      <c r="D176" s="36">
        <v>86.066666666666677</v>
      </c>
      <c r="E176" s="36">
        <v>83.933333333333351</v>
      </c>
      <c r="F176" s="36">
        <v>82.716666666666669</v>
      </c>
      <c r="G176" s="36">
        <v>80.583333333333343</v>
      </c>
      <c r="H176" s="36">
        <v>87.28333333333336</v>
      </c>
      <c r="I176" s="36">
        <v>89.416666666666686</v>
      </c>
      <c r="J176" s="36">
        <v>90.633333333333368</v>
      </c>
      <c r="K176" s="31">
        <v>88.2</v>
      </c>
      <c r="L176" s="31">
        <v>84.85</v>
      </c>
      <c r="M176" s="31">
        <v>463.91574000000003</v>
      </c>
      <c r="N176" s="1"/>
      <c r="O176" s="1"/>
    </row>
    <row r="177" spans="1:15" ht="12.75" customHeight="1">
      <c r="A177" s="33">
        <v>167</v>
      </c>
      <c r="B177" s="53" t="s">
        <v>383</v>
      </c>
      <c r="C177" s="31">
        <v>2586.35</v>
      </c>
      <c r="D177" s="36">
        <v>2573.7166666666667</v>
      </c>
      <c r="E177" s="36">
        <v>2515.9833333333336</v>
      </c>
      <c r="F177" s="36">
        <v>2445.6166666666668</v>
      </c>
      <c r="G177" s="36">
        <v>2387.8833333333337</v>
      </c>
      <c r="H177" s="36">
        <v>2644.0833333333335</v>
      </c>
      <c r="I177" s="36">
        <v>2701.8166666666662</v>
      </c>
      <c r="J177" s="36">
        <v>2772.1833333333334</v>
      </c>
      <c r="K177" s="31">
        <v>2631.45</v>
      </c>
      <c r="L177" s="31">
        <v>2503.35</v>
      </c>
      <c r="M177" s="31">
        <v>0.26879999999999998</v>
      </c>
      <c r="N177" s="1"/>
      <c r="O177" s="1"/>
    </row>
    <row r="178" spans="1:15" ht="12.75" customHeight="1">
      <c r="A178" s="33">
        <v>168</v>
      </c>
      <c r="B178" s="53" t="s">
        <v>384</v>
      </c>
      <c r="C178" s="31">
        <v>345.9</v>
      </c>
      <c r="D178" s="36">
        <v>348.5</v>
      </c>
      <c r="E178" s="36">
        <v>341.55</v>
      </c>
      <c r="F178" s="36">
        <v>337.2</v>
      </c>
      <c r="G178" s="36">
        <v>330.25</v>
      </c>
      <c r="H178" s="36">
        <v>352.85</v>
      </c>
      <c r="I178" s="36">
        <v>359.80000000000007</v>
      </c>
      <c r="J178" s="36">
        <v>364.15000000000003</v>
      </c>
      <c r="K178" s="31">
        <v>355.45</v>
      </c>
      <c r="L178" s="31">
        <v>344.15</v>
      </c>
      <c r="M178" s="31">
        <v>10.31437</v>
      </c>
      <c r="N178" s="1"/>
      <c r="O178" s="1"/>
    </row>
    <row r="179" spans="1:15" ht="12.75" customHeight="1">
      <c r="A179" s="33">
        <v>169</v>
      </c>
      <c r="B179" s="53" t="s">
        <v>867</v>
      </c>
      <c r="C179" s="31">
        <v>6667.9</v>
      </c>
      <c r="D179" s="36">
        <v>6610.6333333333341</v>
      </c>
      <c r="E179" s="36">
        <v>6362.2666666666682</v>
      </c>
      <c r="F179" s="36">
        <v>6056.6333333333341</v>
      </c>
      <c r="G179" s="36">
        <v>5808.2666666666682</v>
      </c>
      <c r="H179" s="36">
        <v>6916.2666666666682</v>
      </c>
      <c r="I179" s="36">
        <v>7164.633333333335</v>
      </c>
      <c r="J179" s="36">
        <v>7470.2666666666682</v>
      </c>
      <c r="K179" s="31">
        <v>6859</v>
      </c>
      <c r="L179" s="31">
        <v>6305</v>
      </c>
      <c r="M179" s="31">
        <v>3.4703200000000001</v>
      </c>
      <c r="N179" s="1"/>
      <c r="O179" s="1"/>
    </row>
    <row r="180" spans="1:15" ht="12.75" customHeight="1">
      <c r="A180" s="33">
        <v>170</v>
      </c>
      <c r="B180" s="53" t="s">
        <v>274</v>
      </c>
      <c r="C180" s="31">
        <v>1711.2</v>
      </c>
      <c r="D180" s="36">
        <v>1720.6000000000001</v>
      </c>
      <c r="E180" s="36">
        <v>1699.1000000000004</v>
      </c>
      <c r="F180" s="36">
        <v>1687.0000000000002</v>
      </c>
      <c r="G180" s="36">
        <v>1665.5000000000005</v>
      </c>
      <c r="H180" s="36">
        <v>1732.7000000000003</v>
      </c>
      <c r="I180" s="36">
        <v>1754.1999999999998</v>
      </c>
      <c r="J180" s="36">
        <v>1766.3000000000002</v>
      </c>
      <c r="K180" s="31">
        <v>1742.1</v>
      </c>
      <c r="L180" s="31">
        <v>1708.5</v>
      </c>
      <c r="M180" s="31">
        <v>1.0969100000000001</v>
      </c>
      <c r="N180" s="1"/>
      <c r="O180" s="1"/>
    </row>
    <row r="181" spans="1:15" ht="12.75" customHeight="1">
      <c r="A181" s="33">
        <v>171</v>
      </c>
      <c r="B181" s="53" t="s">
        <v>385</v>
      </c>
      <c r="C181" s="31">
        <v>2086.75</v>
      </c>
      <c r="D181" s="36">
        <v>2102.9500000000003</v>
      </c>
      <c r="E181" s="36">
        <v>2063.9000000000005</v>
      </c>
      <c r="F181" s="36">
        <v>2041.0500000000002</v>
      </c>
      <c r="G181" s="36">
        <v>2002.0000000000005</v>
      </c>
      <c r="H181" s="36">
        <v>2125.8000000000006</v>
      </c>
      <c r="I181" s="36">
        <v>2164.8500000000008</v>
      </c>
      <c r="J181" s="36">
        <v>2187.7000000000007</v>
      </c>
      <c r="K181" s="31">
        <v>2142</v>
      </c>
      <c r="L181" s="31">
        <v>2080.1</v>
      </c>
      <c r="M181" s="31">
        <v>0.65137999999999996</v>
      </c>
      <c r="N181" s="1"/>
      <c r="O181" s="1"/>
    </row>
    <row r="182" spans="1:15" ht="12.75" customHeight="1">
      <c r="A182" s="33">
        <v>172</v>
      </c>
      <c r="B182" s="53" t="s">
        <v>868</v>
      </c>
      <c r="C182" s="31">
        <v>828.9</v>
      </c>
      <c r="D182" s="36">
        <v>831.26666666666677</v>
      </c>
      <c r="E182" s="36">
        <v>819.63333333333355</v>
      </c>
      <c r="F182" s="36">
        <v>810.36666666666679</v>
      </c>
      <c r="G182" s="36">
        <v>798.73333333333358</v>
      </c>
      <c r="H182" s="36">
        <v>840.53333333333353</v>
      </c>
      <c r="I182" s="36">
        <v>852.16666666666674</v>
      </c>
      <c r="J182" s="36">
        <v>861.43333333333351</v>
      </c>
      <c r="K182" s="31">
        <v>842.9</v>
      </c>
      <c r="L182" s="31">
        <v>822</v>
      </c>
      <c r="M182" s="31">
        <v>1.3346899999999999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1057.2</v>
      </c>
      <c r="D183" s="36">
        <v>1064.4333333333334</v>
      </c>
      <c r="E183" s="36">
        <v>1047.2666666666669</v>
      </c>
      <c r="F183" s="36">
        <v>1037.3333333333335</v>
      </c>
      <c r="G183" s="36">
        <v>1020.166666666667</v>
      </c>
      <c r="H183" s="36">
        <v>1074.3666666666668</v>
      </c>
      <c r="I183" s="36">
        <v>1091.5333333333333</v>
      </c>
      <c r="J183" s="36">
        <v>1101.4666666666667</v>
      </c>
      <c r="K183" s="31">
        <v>1081.5999999999999</v>
      </c>
      <c r="L183" s="31">
        <v>1054.5</v>
      </c>
      <c r="M183" s="31">
        <v>9.5224399999999996</v>
      </c>
      <c r="N183" s="1"/>
      <c r="O183" s="1"/>
    </row>
    <row r="184" spans="1:15" ht="12.75" customHeight="1">
      <c r="A184" s="33">
        <v>174</v>
      </c>
      <c r="B184" s="53" t="s">
        <v>834</v>
      </c>
      <c r="C184" s="31">
        <v>1445.2</v>
      </c>
      <c r="D184" s="36">
        <v>1461.3166666666666</v>
      </c>
      <c r="E184" s="36">
        <v>1411.6333333333332</v>
      </c>
      <c r="F184" s="36">
        <v>1378.0666666666666</v>
      </c>
      <c r="G184" s="36">
        <v>1328.3833333333332</v>
      </c>
      <c r="H184" s="36">
        <v>1494.8833333333332</v>
      </c>
      <c r="I184" s="36">
        <v>1544.5666666666666</v>
      </c>
      <c r="J184" s="36">
        <v>1578.1333333333332</v>
      </c>
      <c r="K184" s="31">
        <v>1511</v>
      </c>
      <c r="L184" s="31">
        <v>1427.75</v>
      </c>
      <c r="M184" s="31">
        <v>3.3613400000000002</v>
      </c>
      <c r="N184" s="1"/>
      <c r="O184" s="1"/>
    </row>
    <row r="185" spans="1:15" ht="12.75" customHeight="1">
      <c r="A185" s="33">
        <v>175</v>
      </c>
      <c r="B185" s="53" t="s">
        <v>386</v>
      </c>
      <c r="C185" s="31">
        <v>1102.2</v>
      </c>
      <c r="D185" s="36">
        <v>1111.6333333333332</v>
      </c>
      <c r="E185" s="36">
        <v>1088.2666666666664</v>
      </c>
      <c r="F185" s="36">
        <v>1074.3333333333333</v>
      </c>
      <c r="G185" s="36">
        <v>1050.9666666666665</v>
      </c>
      <c r="H185" s="36">
        <v>1125.5666666666664</v>
      </c>
      <c r="I185" s="36">
        <v>1148.9333333333332</v>
      </c>
      <c r="J185" s="36">
        <v>1162.8666666666663</v>
      </c>
      <c r="K185" s="31">
        <v>1135</v>
      </c>
      <c r="L185" s="31">
        <v>1097.7</v>
      </c>
      <c r="M185" s="31">
        <v>0.19656000000000001</v>
      </c>
      <c r="N185" s="1"/>
      <c r="O185" s="1"/>
    </row>
    <row r="186" spans="1:15" ht="12.75" customHeight="1">
      <c r="A186" s="33">
        <v>176</v>
      </c>
      <c r="B186" s="53" t="s">
        <v>869</v>
      </c>
      <c r="C186" s="31">
        <v>889.95</v>
      </c>
      <c r="D186" s="36">
        <v>890.43333333333339</v>
      </c>
      <c r="E186" s="36">
        <v>874.51666666666677</v>
      </c>
      <c r="F186" s="36">
        <v>859.08333333333337</v>
      </c>
      <c r="G186" s="36">
        <v>843.16666666666674</v>
      </c>
      <c r="H186" s="36">
        <v>905.86666666666679</v>
      </c>
      <c r="I186" s="36">
        <v>921.7833333333333</v>
      </c>
      <c r="J186" s="36">
        <v>937.21666666666681</v>
      </c>
      <c r="K186" s="31">
        <v>906.35</v>
      </c>
      <c r="L186" s="31">
        <v>875</v>
      </c>
      <c r="M186" s="31">
        <v>3.9736799999999999</v>
      </c>
      <c r="N186" s="1"/>
      <c r="O186" s="1"/>
    </row>
    <row r="187" spans="1:15" ht="12.75" customHeight="1">
      <c r="A187" s="33">
        <v>177</v>
      </c>
      <c r="B187" s="53" t="s">
        <v>387</v>
      </c>
      <c r="C187" s="31">
        <v>3344.9</v>
      </c>
      <c r="D187" s="36">
        <v>3337.1000000000004</v>
      </c>
      <c r="E187" s="36">
        <v>3314.4000000000005</v>
      </c>
      <c r="F187" s="36">
        <v>3283.9</v>
      </c>
      <c r="G187" s="36">
        <v>3261.2000000000003</v>
      </c>
      <c r="H187" s="36">
        <v>3367.6000000000008</v>
      </c>
      <c r="I187" s="36">
        <v>3390.3000000000006</v>
      </c>
      <c r="J187" s="36">
        <v>3420.8000000000011</v>
      </c>
      <c r="K187" s="31">
        <v>3359.8</v>
      </c>
      <c r="L187" s="31">
        <v>3306.6</v>
      </c>
      <c r="M187" s="31">
        <v>0.40939999999999999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1219.5</v>
      </c>
      <c r="D188" s="36">
        <v>1225.3166666666666</v>
      </c>
      <c r="E188" s="36">
        <v>1210.6333333333332</v>
      </c>
      <c r="F188" s="36">
        <v>1201.7666666666667</v>
      </c>
      <c r="G188" s="36">
        <v>1187.0833333333333</v>
      </c>
      <c r="H188" s="36">
        <v>1234.1833333333332</v>
      </c>
      <c r="I188" s="36">
        <v>1248.8666666666666</v>
      </c>
      <c r="J188" s="36">
        <v>1257.7333333333331</v>
      </c>
      <c r="K188" s="31">
        <v>1240</v>
      </c>
      <c r="L188" s="31">
        <v>1216.45</v>
      </c>
      <c r="M188" s="31">
        <v>11.229509999999999</v>
      </c>
      <c r="N188" s="1"/>
      <c r="O188" s="1"/>
    </row>
    <row r="189" spans="1:15" ht="12.75" customHeight="1">
      <c r="A189" s="33">
        <v>179</v>
      </c>
      <c r="B189" s="53" t="s">
        <v>388</v>
      </c>
      <c r="C189" s="31">
        <v>960.6</v>
      </c>
      <c r="D189" s="36">
        <v>947.5333333333333</v>
      </c>
      <c r="E189" s="36">
        <v>927.06666666666661</v>
      </c>
      <c r="F189" s="36">
        <v>893.5333333333333</v>
      </c>
      <c r="G189" s="36">
        <v>873.06666666666661</v>
      </c>
      <c r="H189" s="36">
        <v>981.06666666666661</v>
      </c>
      <c r="I189" s="36">
        <v>1001.5333333333333</v>
      </c>
      <c r="J189" s="36">
        <v>1035.0666666666666</v>
      </c>
      <c r="K189" s="31">
        <v>968</v>
      </c>
      <c r="L189" s="31">
        <v>914</v>
      </c>
      <c r="M189" s="31">
        <v>18.467690000000001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2647.6</v>
      </c>
      <c r="D190" s="36">
        <v>2654.5666666666666</v>
      </c>
      <c r="E190" s="36">
        <v>2629.0333333333333</v>
      </c>
      <c r="F190" s="36">
        <v>2610.4666666666667</v>
      </c>
      <c r="G190" s="36">
        <v>2584.9333333333334</v>
      </c>
      <c r="H190" s="36">
        <v>2673.1333333333332</v>
      </c>
      <c r="I190" s="36">
        <v>2698.6666666666661</v>
      </c>
      <c r="J190" s="36">
        <v>2717.2333333333331</v>
      </c>
      <c r="K190" s="31">
        <v>2680.1</v>
      </c>
      <c r="L190" s="31">
        <v>2636</v>
      </c>
      <c r="M190" s="31">
        <v>3.88571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423.3</v>
      </c>
      <c r="D191" s="36">
        <v>424.11666666666662</v>
      </c>
      <c r="E191" s="36">
        <v>419.68333333333322</v>
      </c>
      <c r="F191" s="36">
        <v>416.06666666666661</v>
      </c>
      <c r="G191" s="36">
        <v>411.63333333333321</v>
      </c>
      <c r="H191" s="36">
        <v>427.73333333333323</v>
      </c>
      <c r="I191" s="36">
        <v>432.16666666666663</v>
      </c>
      <c r="J191" s="36">
        <v>435.78333333333325</v>
      </c>
      <c r="K191" s="31">
        <v>428.55</v>
      </c>
      <c r="L191" s="31">
        <v>420.5</v>
      </c>
      <c r="M191" s="31">
        <v>7.3832700000000004</v>
      </c>
      <c r="N191" s="1"/>
      <c r="O191" s="1"/>
    </row>
    <row r="192" spans="1:15" ht="12.75" customHeight="1">
      <c r="A192" s="33">
        <v>182</v>
      </c>
      <c r="B192" s="53" t="s">
        <v>389</v>
      </c>
      <c r="C192" s="31">
        <v>676.35</v>
      </c>
      <c r="D192" s="36">
        <v>681.11666666666667</v>
      </c>
      <c r="E192" s="36">
        <v>667.23333333333335</v>
      </c>
      <c r="F192" s="36">
        <v>658.11666666666667</v>
      </c>
      <c r="G192" s="36">
        <v>644.23333333333335</v>
      </c>
      <c r="H192" s="36">
        <v>690.23333333333335</v>
      </c>
      <c r="I192" s="36">
        <v>704.11666666666679</v>
      </c>
      <c r="J192" s="36">
        <v>713.23333333333335</v>
      </c>
      <c r="K192" s="31">
        <v>695</v>
      </c>
      <c r="L192" s="31">
        <v>672</v>
      </c>
      <c r="M192" s="31">
        <v>10.705830000000001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2411.65</v>
      </c>
      <c r="D193" s="36">
        <v>2408.0666666666671</v>
      </c>
      <c r="E193" s="36">
        <v>2377.6833333333343</v>
      </c>
      <c r="F193" s="36">
        <v>2343.7166666666672</v>
      </c>
      <c r="G193" s="36">
        <v>2313.3333333333344</v>
      </c>
      <c r="H193" s="36">
        <v>2442.0333333333342</v>
      </c>
      <c r="I193" s="36">
        <v>2472.4166666666665</v>
      </c>
      <c r="J193" s="36">
        <v>2506.3833333333341</v>
      </c>
      <c r="K193" s="31">
        <v>2438.4499999999998</v>
      </c>
      <c r="L193" s="31">
        <v>2374.1</v>
      </c>
      <c r="M193" s="31">
        <v>10.41175</v>
      </c>
      <c r="N193" s="1"/>
      <c r="O193" s="1"/>
    </row>
    <row r="194" spans="1:15" ht="12.75" customHeight="1">
      <c r="A194" s="33">
        <v>184</v>
      </c>
      <c r="B194" s="53" t="s">
        <v>390</v>
      </c>
      <c r="C194" s="31">
        <v>1090.05</v>
      </c>
      <c r="D194" s="36">
        <v>1095.6833333333334</v>
      </c>
      <c r="E194" s="36">
        <v>1076.3666666666668</v>
      </c>
      <c r="F194" s="36">
        <v>1062.6833333333334</v>
      </c>
      <c r="G194" s="36">
        <v>1043.3666666666668</v>
      </c>
      <c r="H194" s="36">
        <v>1109.3666666666668</v>
      </c>
      <c r="I194" s="36">
        <v>1128.6833333333334</v>
      </c>
      <c r="J194" s="36">
        <v>1142.3666666666668</v>
      </c>
      <c r="K194" s="31">
        <v>1115</v>
      </c>
      <c r="L194" s="31">
        <v>1082</v>
      </c>
      <c r="M194" s="31">
        <v>4.2359799999999996</v>
      </c>
      <c r="N194" s="1"/>
      <c r="O194" s="1"/>
    </row>
    <row r="195" spans="1:15" ht="12.75" customHeight="1">
      <c r="A195" s="33">
        <v>185</v>
      </c>
      <c r="B195" s="53" t="s">
        <v>391</v>
      </c>
      <c r="C195" s="31">
        <v>2126.65</v>
      </c>
      <c r="D195" s="36">
        <v>2110.9666666666667</v>
      </c>
      <c r="E195" s="36">
        <v>2086.9333333333334</v>
      </c>
      <c r="F195" s="36">
        <v>2047.2166666666667</v>
      </c>
      <c r="G195" s="36">
        <v>2023.1833333333334</v>
      </c>
      <c r="H195" s="36">
        <v>2150.6833333333334</v>
      </c>
      <c r="I195" s="36">
        <v>2174.7166666666672</v>
      </c>
      <c r="J195" s="36">
        <v>2214.4333333333334</v>
      </c>
      <c r="K195" s="31">
        <v>2135</v>
      </c>
      <c r="L195" s="31">
        <v>2071.25</v>
      </c>
      <c r="M195" s="31">
        <v>0.43092000000000003</v>
      </c>
      <c r="N195" s="1"/>
      <c r="O195" s="1"/>
    </row>
    <row r="196" spans="1:15" ht="12.75" customHeight="1">
      <c r="A196" s="33">
        <v>186</v>
      </c>
      <c r="B196" s="53" t="s">
        <v>392</v>
      </c>
      <c r="C196" s="31">
        <v>792.2</v>
      </c>
      <c r="D196" s="36">
        <v>794.23333333333346</v>
      </c>
      <c r="E196" s="36">
        <v>786.8666666666669</v>
      </c>
      <c r="F196" s="36">
        <v>781.53333333333342</v>
      </c>
      <c r="G196" s="36">
        <v>774.16666666666686</v>
      </c>
      <c r="H196" s="36">
        <v>799.56666666666695</v>
      </c>
      <c r="I196" s="36">
        <v>806.93333333333351</v>
      </c>
      <c r="J196" s="36">
        <v>812.26666666666699</v>
      </c>
      <c r="K196" s="31">
        <v>801.6</v>
      </c>
      <c r="L196" s="31">
        <v>788.9</v>
      </c>
      <c r="M196" s="31">
        <v>0.40466999999999997</v>
      </c>
      <c r="N196" s="1"/>
      <c r="O196" s="1"/>
    </row>
    <row r="197" spans="1:15" ht="12.75" customHeight="1">
      <c r="A197" s="33">
        <v>187</v>
      </c>
      <c r="B197" s="53" t="s">
        <v>393</v>
      </c>
      <c r="C197" s="31">
        <v>168.7</v>
      </c>
      <c r="D197" s="36">
        <v>169.20000000000002</v>
      </c>
      <c r="E197" s="36">
        <v>166.90000000000003</v>
      </c>
      <c r="F197" s="36">
        <v>165.10000000000002</v>
      </c>
      <c r="G197" s="36">
        <v>162.80000000000004</v>
      </c>
      <c r="H197" s="36">
        <v>171.00000000000003</v>
      </c>
      <c r="I197" s="36">
        <v>173.30000000000004</v>
      </c>
      <c r="J197" s="36">
        <v>175.10000000000002</v>
      </c>
      <c r="K197" s="31">
        <v>171.5</v>
      </c>
      <c r="L197" s="31">
        <v>167.4</v>
      </c>
      <c r="M197" s="31">
        <v>2.87426</v>
      </c>
      <c r="N197" s="1"/>
      <c r="O197" s="1"/>
    </row>
    <row r="198" spans="1:15" ht="12.75" customHeight="1">
      <c r="A198" s="33">
        <v>188</v>
      </c>
      <c r="B198" s="53" t="s">
        <v>394</v>
      </c>
      <c r="C198" s="31">
        <v>3623.75</v>
      </c>
      <c r="D198" s="36">
        <v>3634.5666666666671</v>
      </c>
      <c r="E198" s="36">
        <v>3589.233333333334</v>
      </c>
      <c r="F198" s="36">
        <v>3554.7166666666672</v>
      </c>
      <c r="G198" s="36">
        <v>3509.3833333333341</v>
      </c>
      <c r="H198" s="36">
        <v>3669.0833333333339</v>
      </c>
      <c r="I198" s="36">
        <v>3714.416666666667</v>
      </c>
      <c r="J198" s="36">
        <v>3748.9333333333338</v>
      </c>
      <c r="K198" s="31">
        <v>3679.9</v>
      </c>
      <c r="L198" s="31">
        <v>3600.05</v>
      </c>
      <c r="M198" s="31">
        <v>0.32483000000000001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546.6</v>
      </c>
      <c r="D199" s="36">
        <v>549.43333333333328</v>
      </c>
      <c r="E199" s="36">
        <v>542.36666666666656</v>
      </c>
      <c r="F199" s="36">
        <v>538.13333333333333</v>
      </c>
      <c r="G199" s="36">
        <v>531.06666666666661</v>
      </c>
      <c r="H199" s="36">
        <v>553.66666666666652</v>
      </c>
      <c r="I199" s="36">
        <v>560.73333333333335</v>
      </c>
      <c r="J199" s="36">
        <v>564.96666666666647</v>
      </c>
      <c r="K199" s="31">
        <v>556.5</v>
      </c>
      <c r="L199" s="31">
        <v>545.20000000000005</v>
      </c>
      <c r="M199" s="31">
        <v>12.30913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712.65</v>
      </c>
      <c r="D200" s="36">
        <v>716.73333333333323</v>
      </c>
      <c r="E200" s="36">
        <v>705.21666666666647</v>
      </c>
      <c r="F200" s="36">
        <v>697.78333333333319</v>
      </c>
      <c r="G200" s="36">
        <v>686.26666666666642</v>
      </c>
      <c r="H200" s="36">
        <v>724.16666666666652</v>
      </c>
      <c r="I200" s="36">
        <v>735.68333333333317</v>
      </c>
      <c r="J200" s="36">
        <v>743.11666666666656</v>
      </c>
      <c r="K200" s="31">
        <v>728.25</v>
      </c>
      <c r="L200" s="31">
        <v>709.3</v>
      </c>
      <c r="M200" s="31">
        <v>7.4705500000000002</v>
      </c>
      <c r="N200" s="1"/>
      <c r="O200" s="1"/>
    </row>
    <row r="201" spans="1:15" ht="12.75" customHeight="1">
      <c r="A201" s="33">
        <v>191</v>
      </c>
      <c r="B201" s="53" t="s">
        <v>395</v>
      </c>
      <c r="C201" s="31">
        <v>211.05</v>
      </c>
      <c r="D201" s="36">
        <v>213.95000000000002</v>
      </c>
      <c r="E201" s="36">
        <v>207.10000000000002</v>
      </c>
      <c r="F201" s="36">
        <v>203.15</v>
      </c>
      <c r="G201" s="36">
        <v>196.3</v>
      </c>
      <c r="H201" s="36">
        <v>217.90000000000003</v>
      </c>
      <c r="I201" s="36">
        <v>224.75</v>
      </c>
      <c r="J201" s="36">
        <v>228.70000000000005</v>
      </c>
      <c r="K201" s="31">
        <v>220.8</v>
      </c>
      <c r="L201" s="31">
        <v>210</v>
      </c>
      <c r="M201" s="31">
        <v>27.870629999999998</v>
      </c>
      <c r="N201" s="1"/>
      <c r="O201" s="1"/>
    </row>
    <row r="202" spans="1:15" ht="12.75" customHeight="1">
      <c r="A202" s="33">
        <v>192</v>
      </c>
      <c r="B202" s="53" t="s">
        <v>396</v>
      </c>
      <c r="C202" s="31">
        <v>246.7</v>
      </c>
      <c r="D202" s="36">
        <v>247.58333333333334</v>
      </c>
      <c r="E202" s="36">
        <v>244.66666666666669</v>
      </c>
      <c r="F202" s="36">
        <v>242.63333333333335</v>
      </c>
      <c r="G202" s="36">
        <v>239.7166666666667</v>
      </c>
      <c r="H202" s="36">
        <v>249.61666666666667</v>
      </c>
      <c r="I202" s="36">
        <v>252.53333333333336</v>
      </c>
      <c r="J202" s="36">
        <v>254.56666666666666</v>
      </c>
      <c r="K202" s="31">
        <v>250.5</v>
      </c>
      <c r="L202" s="31">
        <v>245.55</v>
      </c>
      <c r="M202" s="31">
        <v>25.2882</v>
      </c>
      <c r="N202" s="1"/>
      <c r="O202" s="1"/>
    </row>
    <row r="203" spans="1:15" ht="12.75" customHeight="1">
      <c r="A203" s="33">
        <v>193</v>
      </c>
      <c r="B203" s="53" t="s">
        <v>275</v>
      </c>
      <c r="C203" s="31">
        <v>296</v>
      </c>
      <c r="D203" s="36">
        <v>297.71666666666664</v>
      </c>
      <c r="E203" s="36">
        <v>293.38333333333327</v>
      </c>
      <c r="F203" s="36">
        <v>290.76666666666665</v>
      </c>
      <c r="G203" s="36">
        <v>286.43333333333328</v>
      </c>
      <c r="H203" s="36">
        <v>300.33333333333326</v>
      </c>
      <c r="I203" s="36">
        <v>304.66666666666663</v>
      </c>
      <c r="J203" s="36">
        <v>307.28333333333325</v>
      </c>
      <c r="K203" s="31">
        <v>302.05</v>
      </c>
      <c r="L203" s="31">
        <v>295.10000000000002</v>
      </c>
      <c r="M203" s="31">
        <v>25.038239999999998</v>
      </c>
      <c r="N203" s="1"/>
      <c r="O203" s="1"/>
    </row>
    <row r="204" spans="1:15" ht="12.75" customHeight="1">
      <c r="A204" s="33">
        <v>194</v>
      </c>
      <c r="B204" s="53" t="s">
        <v>397</v>
      </c>
      <c r="C204" s="31">
        <v>2361.9</v>
      </c>
      <c r="D204" s="36">
        <v>2378.3166666666671</v>
      </c>
      <c r="E204" s="36">
        <v>2329.5833333333339</v>
      </c>
      <c r="F204" s="36">
        <v>2297.2666666666669</v>
      </c>
      <c r="G204" s="36">
        <v>2248.5333333333338</v>
      </c>
      <c r="H204" s="36">
        <v>2410.6333333333341</v>
      </c>
      <c r="I204" s="36">
        <v>2459.3666666666668</v>
      </c>
      <c r="J204" s="36">
        <v>2491.6833333333343</v>
      </c>
      <c r="K204" s="31">
        <v>2427.0500000000002</v>
      </c>
      <c r="L204" s="31">
        <v>2346</v>
      </c>
      <c r="M204" s="31">
        <v>1.8548899999999999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1366.6</v>
      </c>
      <c r="D205" s="36">
        <v>1375.6499999999999</v>
      </c>
      <c r="E205" s="36">
        <v>1353.3999999999996</v>
      </c>
      <c r="F205" s="36">
        <v>1340.1999999999998</v>
      </c>
      <c r="G205" s="36">
        <v>1317.9499999999996</v>
      </c>
      <c r="H205" s="36">
        <v>1388.8499999999997</v>
      </c>
      <c r="I205" s="36">
        <v>1411.1000000000001</v>
      </c>
      <c r="J205" s="36">
        <v>1424.2999999999997</v>
      </c>
      <c r="K205" s="31">
        <v>1397.9</v>
      </c>
      <c r="L205" s="31">
        <v>1362.45</v>
      </c>
      <c r="M205" s="31">
        <v>76.067260000000005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3894.65</v>
      </c>
      <c r="D206" s="36">
        <v>3873.2000000000003</v>
      </c>
      <c r="E206" s="36">
        <v>3802.4500000000007</v>
      </c>
      <c r="F206" s="36">
        <v>3710.2500000000005</v>
      </c>
      <c r="G206" s="36">
        <v>3639.5000000000009</v>
      </c>
      <c r="H206" s="36">
        <v>3965.4000000000005</v>
      </c>
      <c r="I206" s="36">
        <v>4036.1499999999996</v>
      </c>
      <c r="J206" s="36">
        <v>4128.3500000000004</v>
      </c>
      <c r="K206" s="31">
        <v>3943.95</v>
      </c>
      <c r="L206" s="31">
        <v>3781</v>
      </c>
      <c r="M206" s="31">
        <v>17.167680000000001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1520.1</v>
      </c>
      <c r="D207" s="36">
        <v>1524.8333333333333</v>
      </c>
      <c r="E207" s="36">
        <v>1510.1666666666665</v>
      </c>
      <c r="F207" s="36">
        <v>1500.2333333333333</v>
      </c>
      <c r="G207" s="36">
        <v>1485.5666666666666</v>
      </c>
      <c r="H207" s="36">
        <v>1534.7666666666664</v>
      </c>
      <c r="I207" s="36">
        <v>1549.4333333333329</v>
      </c>
      <c r="J207" s="36">
        <v>1559.3666666666663</v>
      </c>
      <c r="K207" s="31">
        <v>1539.5</v>
      </c>
      <c r="L207" s="31">
        <v>1514.9</v>
      </c>
      <c r="M207" s="31">
        <v>261.53690999999998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583.65</v>
      </c>
      <c r="D208" s="36">
        <v>582.73333333333335</v>
      </c>
      <c r="E208" s="36">
        <v>576.9666666666667</v>
      </c>
      <c r="F208" s="36">
        <v>570.2833333333333</v>
      </c>
      <c r="G208" s="36">
        <v>564.51666666666665</v>
      </c>
      <c r="H208" s="36">
        <v>589.41666666666674</v>
      </c>
      <c r="I208" s="36">
        <v>595.18333333333339</v>
      </c>
      <c r="J208" s="36">
        <v>601.86666666666679</v>
      </c>
      <c r="K208" s="31">
        <v>588.5</v>
      </c>
      <c r="L208" s="31">
        <v>576.04999999999995</v>
      </c>
      <c r="M208" s="31">
        <v>99.264849999999996</v>
      </c>
      <c r="N208" s="1"/>
      <c r="O208" s="1"/>
    </row>
    <row r="209" spans="1:15" ht="12.75" customHeight="1">
      <c r="A209" s="33">
        <v>199</v>
      </c>
      <c r="B209" s="53" t="s">
        <v>398</v>
      </c>
      <c r="C209" s="31">
        <v>100.5</v>
      </c>
      <c r="D209" s="36">
        <v>100.76666666666667</v>
      </c>
      <c r="E209" s="36">
        <v>97.733333333333334</v>
      </c>
      <c r="F209" s="36">
        <v>94.966666666666669</v>
      </c>
      <c r="G209" s="36">
        <v>91.933333333333337</v>
      </c>
      <c r="H209" s="36">
        <v>103.53333333333333</v>
      </c>
      <c r="I209" s="36">
        <v>106.56666666666666</v>
      </c>
      <c r="J209" s="36">
        <v>109.33333333333333</v>
      </c>
      <c r="K209" s="31">
        <v>103.8</v>
      </c>
      <c r="L209" s="31">
        <v>98</v>
      </c>
      <c r="M209" s="31">
        <v>555.34186999999997</v>
      </c>
      <c r="N209" s="1"/>
      <c r="O209" s="1"/>
    </row>
    <row r="210" spans="1:15" ht="12.75" customHeight="1">
      <c r="A210" s="33">
        <v>200</v>
      </c>
      <c r="B210" s="53" t="s">
        <v>399</v>
      </c>
      <c r="C210" s="31">
        <v>452.1</v>
      </c>
      <c r="D210" s="36">
        <v>453.55</v>
      </c>
      <c r="E210" s="36">
        <v>449.1</v>
      </c>
      <c r="F210" s="36">
        <v>446.1</v>
      </c>
      <c r="G210" s="36">
        <v>441.65000000000003</v>
      </c>
      <c r="H210" s="36">
        <v>456.55</v>
      </c>
      <c r="I210" s="36">
        <v>460.99999999999994</v>
      </c>
      <c r="J210" s="36">
        <v>464</v>
      </c>
      <c r="K210" s="31">
        <v>458</v>
      </c>
      <c r="L210" s="31">
        <v>450.55</v>
      </c>
      <c r="M210" s="31">
        <v>0.32036999999999999</v>
      </c>
      <c r="N210" s="1"/>
      <c r="O210" s="1"/>
    </row>
    <row r="211" spans="1:15" ht="12.75" customHeight="1">
      <c r="A211" s="33">
        <v>201</v>
      </c>
      <c r="B211" s="53" t="s">
        <v>400</v>
      </c>
      <c r="C211" s="31">
        <v>814.5</v>
      </c>
      <c r="D211" s="36">
        <v>817.9</v>
      </c>
      <c r="E211" s="36">
        <v>806.5</v>
      </c>
      <c r="F211" s="36">
        <v>798.5</v>
      </c>
      <c r="G211" s="36">
        <v>787.1</v>
      </c>
      <c r="H211" s="36">
        <v>825.9</v>
      </c>
      <c r="I211" s="36">
        <v>837.29999999999984</v>
      </c>
      <c r="J211" s="36">
        <v>845.3</v>
      </c>
      <c r="K211" s="31">
        <v>829.3</v>
      </c>
      <c r="L211" s="31">
        <v>809.9</v>
      </c>
      <c r="M211" s="31">
        <v>2.75874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1664</v>
      </c>
      <c r="D212" s="36">
        <v>1659.1666666666667</v>
      </c>
      <c r="E212" s="36">
        <v>1630.3333333333335</v>
      </c>
      <c r="F212" s="36">
        <v>1596.6666666666667</v>
      </c>
      <c r="G212" s="36">
        <v>1567.8333333333335</v>
      </c>
      <c r="H212" s="36">
        <v>1692.8333333333335</v>
      </c>
      <c r="I212" s="36">
        <v>1721.666666666667</v>
      </c>
      <c r="J212" s="36">
        <v>1755.3333333333335</v>
      </c>
      <c r="K212" s="31">
        <v>1688</v>
      </c>
      <c r="L212" s="31">
        <v>1625.5</v>
      </c>
      <c r="M212" s="31">
        <v>25.11176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4543.05</v>
      </c>
      <c r="D213" s="36">
        <v>4532.083333333333</v>
      </c>
      <c r="E213" s="36">
        <v>4475.9666666666662</v>
      </c>
      <c r="F213" s="36">
        <v>4408.8833333333332</v>
      </c>
      <c r="G213" s="36">
        <v>4352.7666666666664</v>
      </c>
      <c r="H213" s="36">
        <v>4599.1666666666661</v>
      </c>
      <c r="I213" s="36">
        <v>4655.2833333333328</v>
      </c>
      <c r="J213" s="36">
        <v>4722.3666666666659</v>
      </c>
      <c r="K213" s="31">
        <v>4588.2</v>
      </c>
      <c r="L213" s="31">
        <v>4465</v>
      </c>
      <c r="M213" s="31">
        <v>8.2808399999999995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644.4</v>
      </c>
      <c r="D214" s="36">
        <v>646.79999999999995</v>
      </c>
      <c r="E214" s="36">
        <v>639.89999999999986</v>
      </c>
      <c r="F214" s="36">
        <v>635.39999999999986</v>
      </c>
      <c r="G214" s="36">
        <v>628.49999999999977</v>
      </c>
      <c r="H214" s="36">
        <v>651.29999999999995</v>
      </c>
      <c r="I214" s="36">
        <v>658.2</v>
      </c>
      <c r="J214" s="36">
        <v>662.7</v>
      </c>
      <c r="K214" s="31">
        <v>653.70000000000005</v>
      </c>
      <c r="L214" s="31">
        <v>642.29999999999995</v>
      </c>
      <c r="M214" s="31">
        <v>47.719589999999997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3939.35</v>
      </c>
      <c r="D215" s="36">
        <v>3968.4</v>
      </c>
      <c r="E215" s="36">
        <v>3900.9500000000003</v>
      </c>
      <c r="F215" s="36">
        <v>3862.55</v>
      </c>
      <c r="G215" s="36">
        <v>3795.1000000000004</v>
      </c>
      <c r="H215" s="36">
        <v>4006.8</v>
      </c>
      <c r="I215" s="36">
        <v>4074.25</v>
      </c>
      <c r="J215" s="36">
        <v>4112.6499999999996</v>
      </c>
      <c r="K215" s="31">
        <v>4035.85</v>
      </c>
      <c r="L215" s="31">
        <v>3930</v>
      </c>
      <c r="M215" s="31">
        <v>20.542580000000001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386</v>
      </c>
      <c r="D216" s="36">
        <v>389.38333333333338</v>
      </c>
      <c r="E216" s="36">
        <v>381.36666666666679</v>
      </c>
      <c r="F216" s="36">
        <v>376.73333333333341</v>
      </c>
      <c r="G216" s="36">
        <v>368.71666666666681</v>
      </c>
      <c r="H216" s="36">
        <v>394.01666666666677</v>
      </c>
      <c r="I216" s="36">
        <v>402.0333333333333</v>
      </c>
      <c r="J216" s="36">
        <v>406.66666666666674</v>
      </c>
      <c r="K216" s="31">
        <v>397.4</v>
      </c>
      <c r="L216" s="31">
        <v>384.75</v>
      </c>
      <c r="M216" s="31">
        <v>77.234380000000002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495.4</v>
      </c>
      <c r="D217" s="36">
        <v>500.56666666666661</v>
      </c>
      <c r="E217" s="36">
        <v>485.58333333333326</v>
      </c>
      <c r="F217" s="36">
        <v>475.76666666666665</v>
      </c>
      <c r="G217" s="36">
        <v>460.7833333333333</v>
      </c>
      <c r="H217" s="36">
        <v>510.38333333333321</v>
      </c>
      <c r="I217" s="36">
        <v>525.36666666666656</v>
      </c>
      <c r="J217" s="36">
        <v>535.18333333333317</v>
      </c>
      <c r="K217" s="31">
        <v>515.54999999999995</v>
      </c>
      <c r="L217" s="31">
        <v>490.75</v>
      </c>
      <c r="M217" s="31">
        <v>65.006799999999998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2230.4499999999998</v>
      </c>
      <c r="D218" s="36">
        <v>2231.9</v>
      </c>
      <c r="E218" s="36">
        <v>2223.5500000000002</v>
      </c>
      <c r="F218" s="36">
        <v>2216.65</v>
      </c>
      <c r="G218" s="36">
        <v>2208.3000000000002</v>
      </c>
      <c r="H218" s="36">
        <v>2238.8000000000002</v>
      </c>
      <c r="I218" s="36">
        <v>2247.1499999999996</v>
      </c>
      <c r="J218" s="36">
        <v>2254.0500000000002</v>
      </c>
      <c r="K218" s="31">
        <v>2240.25</v>
      </c>
      <c r="L218" s="31">
        <v>2225</v>
      </c>
      <c r="M218" s="31">
        <v>21.191020000000002</v>
      </c>
      <c r="N218" s="1"/>
      <c r="O218" s="1"/>
    </row>
    <row r="219" spans="1:15" ht="12.75" customHeight="1">
      <c r="A219" s="33">
        <v>209</v>
      </c>
      <c r="B219" s="53" t="s">
        <v>276</v>
      </c>
      <c r="C219" s="31">
        <v>426.95</v>
      </c>
      <c r="D219" s="36">
        <v>431.58333333333331</v>
      </c>
      <c r="E219" s="36">
        <v>420.61666666666662</v>
      </c>
      <c r="F219" s="36">
        <v>414.2833333333333</v>
      </c>
      <c r="G219" s="36">
        <v>403.31666666666661</v>
      </c>
      <c r="H219" s="36">
        <v>437.91666666666663</v>
      </c>
      <c r="I219" s="36">
        <v>448.88333333333333</v>
      </c>
      <c r="J219" s="36">
        <v>455.21666666666664</v>
      </c>
      <c r="K219" s="31">
        <v>442.55</v>
      </c>
      <c r="L219" s="31">
        <v>425.25</v>
      </c>
      <c r="M219" s="31">
        <v>23.690919999999998</v>
      </c>
      <c r="N219" s="1"/>
      <c r="O219" s="1"/>
    </row>
    <row r="220" spans="1:15" ht="12.75" customHeight="1">
      <c r="A220" s="33">
        <v>210</v>
      </c>
      <c r="B220" s="53" t="s">
        <v>402</v>
      </c>
      <c r="C220" s="31">
        <v>9578.75</v>
      </c>
      <c r="D220" s="36">
        <v>9388.2333333333336</v>
      </c>
      <c r="E220" s="36">
        <v>8886.4666666666672</v>
      </c>
      <c r="F220" s="36">
        <v>8194.1833333333343</v>
      </c>
      <c r="G220" s="36">
        <v>7692.4166666666679</v>
      </c>
      <c r="H220" s="36">
        <v>10080.516666666666</v>
      </c>
      <c r="I220" s="36">
        <v>10582.283333333333</v>
      </c>
      <c r="J220" s="36">
        <v>11274.566666666666</v>
      </c>
      <c r="K220" s="31">
        <v>9890</v>
      </c>
      <c r="L220" s="31">
        <v>8695.9500000000007</v>
      </c>
      <c r="M220" s="31">
        <v>3.9661499999999998</v>
      </c>
      <c r="N220" s="1"/>
      <c r="O220" s="1"/>
    </row>
    <row r="221" spans="1:15" ht="12.75" customHeight="1">
      <c r="A221" s="33">
        <v>211</v>
      </c>
      <c r="B221" s="53" t="s">
        <v>403</v>
      </c>
      <c r="C221" s="31">
        <v>912.55</v>
      </c>
      <c r="D221" s="36">
        <v>902.98333333333323</v>
      </c>
      <c r="E221" s="36">
        <v>889.46666666666647</v>
      </c>
      <c r="F221" s="36">
        <v>866.38333333333321</v>
      </c>
      <c r="G221" s="36">
        <v>852.86666666666645</v>
      </c>
      <c r="H221" s="36">
        <v>926.06666666666649</v>
      </c>
      <c r="I221" s="36">
        <v>939.58333333333314</v>
      </c>
      <c r="J221" s="36">
        <v>962.66666666666652</v>
      </c>
      <c r="K221" s="31">
        <v>916.5</v>
      </c>
      <c r="L221" s="31">
        <v>879.9</v>
      </c>
      <c r="M221" s="31">
        <v>2.1245599999999998</v>
      </c>
      <c r="N221" s="1"/>
      <c r="O221" s="1"/>
    </row>
    <row r="222" spans="1:15" ht="12.75" customHeight="1">
      <c r="A222" s="33">
        <v>212</v>
      </c>
      <c r="B222" s="53" t="s">
        <v>277</v>
      </c>
      <c r="C222" s="31">
        <v>45138.55</v>
      </c>
      <c r="D222" s="36">
        <v>44176.366666666669</v>
      </c>
      <c r="E222" s="36">
        <v>42972.28333333334</v>
      </c>
      <c r="F222" s="36">
        <v>40806.01666666667</v>
      </c>
      <c r="G222" s="36">
        <v>39601.933333333342</v>
      </c>
      <c r="H222" s="36">
        <v>46342.633333333339</v>
      </c>
      <c r="I222" s="36">
        <v>47546.716666666667</v>
      </c>
      <c r="J222" s="36">
        <v>49712.983333333337</v>
      </c>
      <c r="K222" s="31">
        <v>45380.45</v>
      </c>
      <c r="L222" s="31">
        <v>42010.1</v>
      </c>
      <c r="M222" s="31">
        <v>5.0560000000000001E-2</v>
      </c>
      <c r="N222" s="1"/>
      <c r="O222" s="1"/>
    </row>
    <row r="223" spans="1:15" ht="12.75" customHeight="1">
      <c r="A223" s="33">
        <v>213</v>
      </c>
      <c r="B223" s="53" t="s">
        <v>404</v>
      </c>
      <c r="C223" s="31">
        <v>224.5</v>
      </c>
      <c r="D223" s="36">
        <v>226.58333333333334</v>
      </c>
      <c r="E223" s="36">
        <v>221.2166666666667</v>
      </c>
      <c r="F223" s="36">
        <v>217.93333333333337</v>
      </c>
      <c r="G223" s="36">
        <v>212.56666666666672</v>
      </c>
      <c r="H223" s="36">
        <v>229.86666666666667</v>
      </c>
      <c r="I223" s="36">
        <v>235.23333333333329</v>
      </c>
      <c r="J223" s="36">
        <v>238.51666666666665</v>
      </c>
      <c r="K223" s="31">
        <v>231.95</v>
      </c>
      <c r="L223" s="31">
        <v>223.3</v>
      </c>
      <c r="M223" s="31">
        <v>195.38954000000001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1150.4000000000001</v>
      </c>
      <c r="D224" s="36">
        <v>1155.5666666666666</v>
      </c>
      <c r="E224" s="36">
        <v>1141.5833333333333</v>
      </c>
      <c r="F224" s="36">
        <v>1132.7666666666667</v>
      </c>
      <c r="G224" s="36">
        <v>1118.7833333333333</v>
      </c>
      <c r="H224" s="36">
        <v>1164.3833333333332</v>
      </c>
      <c r="I224" s="36">
        <v>1178.3666666666668</v>
      </c>
      <c r="J224" s="36">
        <v>1187.1833333333332</v>
      </c>
      <c r="K224" s="31">
        <v>1169.55</v>
      </c>
      <c r="L224" s="31">
        <v>1146.75</v>
      </c>
      <c r="M224" s="31">
        <v>295.68491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1710.65</v>
      </c>
      <c r="D225" s="36">
        <v>1711.0666666666668</v>
      </c>
      <c r="E225" s="36">
        <v>1692.6833333333336</v>
      </c>
      <c r="F225" s="36">
        <v>1674.7166666666667</v>
      </c>
      <c r="G225" s="36">
        <v>1656.3333333333335</v>
      </c>
      <c r="H225" s="36">
        <v>1729.0333333333338</v>
      </c>
      <c r="I225" s="36">
        <v>1747.416666666667</v>
      </c>
      <c r="J225" s="36">
        <v>1765.3833333333339</v>
      </c>
      <c r="K225" s="31">
        <v>1729.45</v>
      </c>
      <c r="L225" s="31">
        <v>1693.1</v>
      </c>
      <c r="M225" s="31">
        <v>14.38902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572.9</v>
      </c>
      <c r="D226" s="36">
        <v>571.0333333333333</v>
      </c>
      <c r="E226" s="36">
        <v>562.26666666666665</v>
      </c>
      <c r="F226" s="36">
        <v>551.63333333333333</v>
      </c>
      <c r="G226" s="36">
        <v>542.86666666666667</v>
      </c>
      <c r="H226" s="36">
        <v>581.66666666666663</v>
      </c>
      <c r="I226" s="36">
        <v>590.43333333333328</v>
      </c>
      <c r="J226" s="36">
        <v>601.06666666666661</v>
      </c>
      <c r="K226" s="31">
        <v>579.79999999999995</v>
      </c>
      <c r="L226" s="31">
        <v>560.4</v>
      </c>
      <c r="M226" s="31">
        <v>41.703609999999998</v>
      </c>
      <c r="N226" s="1"/>
      <c r="O226" s="1"/>
    </row>
    <row r="227" spans="1:15" ht="12.75" customHeight="1">
      <c r="A227" s="33">
        <v>217</v>
      </c>
      <c r="B227" s="53" t="s">
        <v>278</v>
      </c>
      <c r="C227" s="31">
        <v>756.25</v>
      </c>
      <c r="D227" s="36">
        <v>759.15</v>
      </c>
      <c r="E227" s="36">
        <v>751.4</v>
      </c>
      <c r="F227" s="36">
        <v>746.55</v>
      </c>
      <c r="G227" s="36">
        <v>738.8</v>
      </c>
      <c r="H227" s="36">
        <v>764</v>
      </c>
      <c r="I227" s="36">
        <v>771.75</v>
      </c>
      <c r="J227" s="36">
        <v>776.6</v>
      </c>
      <c r="K227" s="31">
        <v>766.9</v>
      </c>
      <c r="L227" s="31">
        <v>754.3</v>
      </c>
      <c r="M227" s="31">
        <v>17.149059999999999</v>
      </c>
      <c r="N227" s="1"/>
      <c r="O227" s="1"/>
    </row>
    <row r="228" spans="1:15" ht="12.75" customHeight="1">
      <c r="A228" s="33">
        <v>218</v>
      </c>
      <c r="B228" s="53" t="s">
        <v>405</v>
      </c>
      <c r="C228" s="31">
        <v>90.35</v>
      </c>
      <c r="D228" s="36">
        <v>90.933333333333337</v>
      </c>
      <c r="E228" s="36">
        <v>89.466666666666669</v>
      </c>
      <c r="F228" s="36">
        <v>88.583333333333329</v>
      </c>
      <c r="G228" s="36">
        <v>87.11666666666666</v>
      </c>
      <c r="H228" s="36">
        <v>91.816666666666677</v>
      </c>
      <c r="I228" s="36">
        <v>93.283333333333346</v>
      </c>
      <c r="J228" s="36">
        <v>94.166666666666686</v>
      </c>
      <c r="K228" s="31">
        <v>92.4</v>
      </c>
      <c r="L228" s="31">
        <v>90.05</v>
      </c>
      <c r="M228" s="31">
        <v>109.85226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82.15</v>
      </c>
      <c r="D229" s="36">
        <v>81.86666666666666</v>
      </c>
      <c r="E229" s="36">
        <v>81.133333333333326</v>
      </c>
      <c r="F229" s="36">
        <v>80.11666666666666</v>
      </c>
      <c r="G229" s="36">
        <v>79.383333333333326</v>
      </c>
      <c r="H229" s="36">
        <v>82.883333333333326</v>
      </c>
      <c r="I229" s="36">
        <v>83.616666666666646</v>
      </c>
      <c r="J229" s="36">
        <v>84.633333333333326</v>
      </c>
      <c r="K229" s="31">
        <v>82.6</v>
      </c>
      <c r="L229" s="31">
        <v>80.849999999999994</v>
      </c>
      <c r="M229" s="31">
        <v>780.04534999999998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121.7</v>
      </c>
      <c r="D230" s="36">
        <v>121.73333333333333</v>
      </c>
      <c r="E230" s="36">
        <v>120.46666666666667</v>
      </c>
      <c r="F230" s="36">
        <v>119.23333333333333</v>
      </c>
      <c r="G230" s="36">
        <v>117.96666666666667</v>
      </c>
      <c r="H230" s="36">
        <v>122.96666666666667</v>
      </c>
      <c r="I230" s="36">
        <v>124.23333333333335</v>
      </c>
      <c r="J230" s="36">
        <v>125.46666666666667</v>
      </c>
      <c r="K230" s="31">
        <v>123</v>
      </c>
      <c r="L230" s="31">
        <v>120.5</v>
      </c>
      <c r="M230" s="31">
        <v>80.207409999999996</v>
      </c>
      <c r="N230" s="1"/>
      <c r="O230" s="1"/>
    </row>
    <row r="231" spans="1:15" ht="12.75" customHeight="1">
      <c r="A231" s="33">
        <v>221</v>
      </c>
      <c r="B231" s="53" t="s">
        <v>407</v>
      </c>
      <c r="C231" s="31">
        <v>406</v>
      </c>
      <c r="D231" s="36">
        <v>408.88333333333338</v>
      </c>
      <c r="E231" s="36">
        <v>402.36666666666679</v>
      </c>
      <c r="F231" s="36">
        <v>398.73333333333341</v>
      </c>
      <c r="G231" s="36">
        <v>392.21666666666681</v>
      </c>
      <c r="H231" s="36">
        <v>412.51666666666677</v>
      </c>
      <c r="I231" s="36">
        <v>419.0333333333333</v>
      </c>
      <c r="J231" s="36">
        <v>422.66666666666674</v>
      </c>
      <c r="K231" s="31">
        <v>415.4</v>
      </c>
      <c r="L231" s="31">
        <v>405.25</v>
      </c>
      <c r="M231" s="31">
        <v>8.5641099999999994</v>
      </c>
      <c r="N231" s="1"/>
      <c r="O231" s="1"/>
    </row>
    <row r="232" spans="1:15" ht="12.75" customHeight="1">
      <c r="A232" s="33">
        <v>222</v>
      </c>
      <c r="B232" s="53" t="s">
        <v>408</v>
      </c>
      <c r="C232" s="31">
        <v>68</v>
      </c>
      <c r="D232" s="36">
        <v>68.483333333333334</v>
      </c>
      <c r="E232" s="36">
        <v>67.216666666666669</v>
      </c>
      <c r="F232" s="36">
        <v>66.433333333333337</v>
      </c>
      <c r="G232" s="36">
        <v>65.166666666666671</v>
      </c>
      <c r="H232" s="36">
        <v>69.266666666666666</v>
      </c>
      <c r="I232" s="36">
        <v>70.533333333333346</v>
      </c>
      <c r="J232" s="36">
        <v>71.316666666666663</v>
      </c>
      <c r="K232" s="31">
        <v>69.75</v>
      </c>
      <c r="L232" s="31">
        <v>67.7</v>
      </c>
      <c r="M232" s="31">
        <v>140.51412999999999</v>
      </c>
      <c r="N232" s="1"/>
      <c r="O232" s="1"/>
    </row>
    <row r="233" spans="1:15" ht="12.75" customHeight="1">
      <c r="A233" s="33">
        <v>223</v>
      </c>
      <c r="B233" s="53" t="s">
        <v>812</v>
      </c>
      <c r="C233" s="31">
        <v>250.55</v>
      </c>
      <c r="D233" s="36">
        <v>251.78333333333333</v>
      </c>
      <c r="E233" s="36">
        <v>247.16666666666669</v>
      </c>
      <c r="F233" s="36">
        <v>243.78333333333336</v>
      </c>
      <c r="G233" s="36">
        <v>239.16666666666671</v>
      </c>
      <c r="H233" s="36">
        <v>255.16666666666666</v>
      </c>
      <c r="I233" s="36">
        <v>259.7833333333333</v>
      </c>
      <c r="J233" s="36">
        <v>263.16666666666663</v>
      </c>
      <c r="K233" s="31">
        <v>256.39999999999998</v>
      </c>
      <c r="L233" s="31">
        <v>248.4</v>
      </c>
      <c r="M233" s="31">
        <v>112.03254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435.65</v>
      </c>
      <c r="D234" s="36">
        <v>437.08333333333331</v>
      </c>
      <c r="E234" s="36">
        <v>433.66666666666663</v>
      </c>
      <c r="F234" s="36">
        <v>431.68333333333334</v>
      </c>
      <c r="G234" s="36">
        <v>428.26666666666665</v>
      </c>
      <c r="H234" s="36">
        <v>439.06666666666661</v>
      </c>
      <c r="I234" s="36">
        <v>442.48333333333323</v>
      </c>
      <c r="J234" s="36">
        <v>444.46666666666658</v>
      </c>
      <c r="K234" s="31">
        <v>440.5</v>
      </c>
      <c r="L234" s="31">
        <v>435.1</v>
      </c>
      <c r="M234" s="31">
        <v>120.64042999999999</v>
      </c>
      <c r="N234" s="1"/>
      <c r="O234" s="1"/>
    </row>
    <row r="235" spans="1:15" ht="12.75" customHeight="1">
      <c r="A235" s="33">
        <v>225</v>
      </c>
      <c r="B235" s="53" t="s">
        <v>409</v>
      </c>
      <c r="C235" s="31">
        <v>307</v>
      </c>
      <c r="D235" s="36">
        <v>307.59999999999997</v>
      </c>
      <c r="E235" s="36">
        <v>302.44999999999993</v>
      </c>
      <c r="F235" s="36">
        <v>297.89999999999998</v>
      </c>
      <c r="G235" s="36">
        <v>292.74999999999994</v>
      </c>
      <c r="H235" s="36">
        <v>312.14999999999992</v>
      </c>
      <c r="I235" s="36">
        <v>317.2999999999999</v>
      </c>
      <c r="J235" s="36">
        <v>321.84999999999991</v>
      </c>
      <c r="K235" s="31">
        <v>312.75</v>
      </c>
      <c r="L235" s="31">
        <v>303.05</v>
      </c>
      <c r="M235" s="31">
        <v>49.879710000000003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224.4</v>
      </c>
      <c r="D236" s="36">
        <v>225.91666666666666</v>
      </c>
      <c r="E236" s="36">
        <v>221.33333333333331</v>
      </c>
      <c r="F236" s="36">
        <v>218.26666666666665</v>
      </c>
      <c r="G236" s="36">
        <v>213.68333333333331</v>
      </c>
      <c r="H236" s="36">
        <v>228.98333333333332</v>
      </c>
      <c r="I236" s="36">
        <v>233.56666666666663</v>
      </c>
      <c r="J236" s="36">
        <v>236.63333333333333</v>
      </c>
      <c r="K236" s="31">
        <v>230.5</v>
      </c>
      <c r="L236" s="31">
        <v>222.85</v>
      </c>
      <c r="M236" s="31">
        <v>27.682040000000001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170.2</v>
      </c>
      <c r="D237" s="36">
        <v>171.26666666666665</v>
      </c>
      <c r="E237" s="36">
        <v>168.43333333333331</v>
      </c>
      <c r="F237" s="36">
        <v>166.66666666666666</v>
      </c>
      <c r="G237" s="36">
        <v>163.83333333333331</v>
      </c>
      <c r="H237" s="36">
        <v>173.0333333333333</v>
      </c>
      <c r="I237" s="36">
        <v>175.86666666666667</v>
      </c>
      <c r="J237" s="36">
        <v>177.6333333333333</v>
      </c>
      <c r="K237" s="31">
        <v>174.1</v>
      </c>
      <c r="L237" s="31">
        <v>169.5</v>
      </c>
      <c r="M237" s="31">
        <v>43.489849999999997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2643.9</v>
      </c>
      <c r="D238" s="36">
        <v>2648.7666666666669</v>
      </c>
      <c r="E238" s="36">
        <v>2619.3333333333339</v>
      </c>
      <c r="F238" s="36">
        <v>2594.7666666666669</v>
      </c>
      <c r="G238" s="36">
        <v>2565.3333333333339</v>
      </c>
      <c r="H238" s="36">
        <v>2673.3333333333339</v>
      </c>
      <c r="I238" s="36">
        <v>2702.7666666666673</v>
      </c>
      <c r="J238" s="36">
        <v>2727.3333333333339</v>
      </c>
      <c r="K238" s="31">
        <v>2678.2</v>
      </c>
      <c r="L238" s="31">
        <v>2624.2</v>
      </c>
      <c r="M238" s="31">
        <v>0.98153000000000001</v>
      </c>
      <c r="N238" s="1"/>
      <c r="O238" s="1"/>
    </row>
    <row r="239" spans="1:15" ht="12.75" customHeight="1">
      <c r="A239" s="33">
        <v>229</v>
      </c>
      <c r="B239" s="53" t="s">
        <v>279</v>
      </c>
      <c r="C239" s="31">
        <v>548.25</v>
      </c>
      <c r="D239" s="36">
        <v>553.08333333333337</v>
      </c>
      <c r="E239" s="36">
        <v>540.41666666666674</v>
      </c>
      <c r="F239" s="36">
        <v>532.58333333333337</v>
      </c>
      <c r="G239" s="36">
        <v>519.91666666666674</v>
      </c>
      <c r="H239" s="36">
        <v>560.91666666666674</v>
      </c>
      <c r="I239" s="36">
        <v>573.58333333333348</v>
      </c>
      <c r="J239" s="36">
        <v>581.41666666666674</v>
      </c>
      <c r="K239" s="31">
        <v>565.75</v>
      </c>
      <c r="L239" s="31">
        <v>545.25</v>
      </c>
      <c r="M239" s="31">
        <v>17.560639999999999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156.30000000000001</v>
      </c>
      <c r="D240" s="36">
        <v>156.36666666666665</v>
      </c>
      <c r="E240" s="36">
        <v>155.6333333333333</v>
      </c>
      <c r="F240" s="36">
        <v>154.96666666666664</v>
      </c>
      <c r="G240" s="36">
        <v>154.23333333333329</v>
      </c>
      <c r="H240" s="36">
        <v>157.0333333333333</v>
      </c>
      <c r="I240" s="36">
        <v>157.76666666666665</v>
      </c>
      <c r="J240" s="36">
        <v>158.43333333333331</v>
      </c>
      <c r="K240" s="31">
        <v>157.1</v>
      </c>
      <c r="L240" s="31">
        <v>155.69999999999999</v>
      </c>
      <c r="M240" s="31">
        <v>56.761310000000002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576.75</v>
      </c>
      <c r="D241" s="36">
        <v>581.1</v>
      </c>
      <c r="E241" s="36">
        <v>571</v>
      </c>
      <c r="F241" s="36">
        <v>565.25</v>
      </c>
      <c r="G241" s="36">
        <v>555.15</v>
      </c>
      <c r="H241" s="36">
        <v>586.85</v>
      </c>
      <c r="I241" s="36">
        <v>596.95000000000016</v>
      </c>
      <c r="J241" s="36">
        <v>602.70000000000005</v>
      </c>
      <c r="K241" s="31">
        <v>591.20000000000005</v>
      </c>
      <c r="L241" s="31">
        <v>575.35</v>
      </c>
      <c r="M241" s="31">
        <v>48.073900000000002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168.85</v>
      </c>
      <c r="D242" s="36">
        <v>172.16666666666666</v>
      </c>
      <c r="E242" s="36">
        <v>164.5333333333333</v>
      </c>
      <c r="F242" s="36">
        <v>160.21666666666664</v>
      </c>
      <c r="G242" s="36">
        <v>152.58333333333329</v>
      </c>
      <c r="H242" s="36">
        <v>176.48333333333332</v>
      </c>
      <c r="I242" s="36">
        <v>184.1166666666667</v>
      </c>
      <c r="J242" s="36">
        <v>188.43333333333334</v>
      </c>
      <c r="K242" s="31">
        <v>179.8</v>
      </c>
      <c r="L242" s="31">
        <v>167.85</v>
      </c>
      <c r="M242" s="31">
        <v>675.30236000000002</v>
      </c>
      <c r="N242" s="1"/>
      <c r="O242" s="1"/>
    </row>
    <row r="243" spans="1:15" ht="12.75" customHeight="1">
      <c r="A243" s="33">
        <v>233</v>
      </c>
      <c r="B243" s="53" t="s">
        <v>410</v>
      </c>
      <c r="C243" s="31">
        <v>68.099999999999994</v>
      </c>
      <c r="D243" s="36">
        <v>68.483333333333334</v>
      </c>
      <c r="E243" s="36">
        <v>67.266666666666666</v>
      </c>
      <c r="F243" s="36">
        <v>66.433333333333337</v>
      </c>
      <c r="G243" s="36">
        <v>65.216666666666669</v>
      </c>
      <c r="H243" s="36">
        <v>69.316666666666663</v>
      </c>
      <c r="I243" s="36">
        <v>70.533333333333331</v>
      </c>
      <c r="J243" s="36">
        <v>71.36666666666666</v>
      </c>
      <c r="K243" s="31">
        <v>69.7</v>
      </c>
      <c r="L243" s="31">
        <v>67.650000000000006</v>
      </c>
      <c r="M243" s="31">
        <v>231.14240000000001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1038.75</v>
      </c>
      <c r="D244" s="36">
        <v>1043.55</v>
      </c>
      <c r="E244" s="36">
        <v>1029.3999999999999</v>
      </c>
      <c r="F244" s="36">
        <v>1020.05</v>
      </c>
      <c r="G244" s="36">
        <v>1005.8999999999999</v>
      </c>
      <c r="H244" s="36">
        <v>1052.8999999999999</v>
      </c>
      <c r="I244" s="36">
        <v>1067.05</v>
      </c>
      <c r="J244" s="36">
        <v>1076.3999999999999</v>
      </c>
      <c r="K244" s="31">
        <v>1057.7</v>
      </c>
      <c r="L244" s="31">
        <v>1034.2</v>
      </c>
      <c r="M244" s="31">
        <v>18.89199</v>
      </c>
      <c r="N244" s="1"/>
      <c r="O244" s="1"/>
    </row>
    <row r="245" spans="1:15" ht="12.75" customHeight="1">
      <c r="A245" s="33">
        <v>235</v>
      </c>
      <c r="B245" s="53" t="s">
        <v>411</v>
      </c>
      <c r="C245" s="31">
        <v>157.25</v>
      </c>
      <c r="D245" s="36">
        <v>158.56666666666669</v>
      </c>
      <c r="E245" s="36">
        <v>155.28333333333339</v>
      </c>
      <c r="F245" s="36">
        <v>153.31666666666669</v>
      </c>
      <c r="G245" s="36">
        <v>150.03333333333339</v>
      </c>
      <c r="H245" s="36">
        <v>160.53333333333339</v>
      </c>
      <c r="I245" s="36">
        <v>163.81666666666669</v>
      </c>
      <c r="J245" s="36">
        <v>165.78333333333339</v>
      </c>
      <c r="K245" s="31">
        <v>161.85</v>
      </c>
      <c r="L245" s="31">
        <v>156.6</v>
      </c>
      <c r="M245" s="31">
        <v>491.52157999999997</v>
      </c>
      <c r="N245" s="1"/>
      <c r="O245" s="1"/>
    </row>
    <row r="246" spans="1:15" ht="12.75" customHeight="1">
      <c r="A246" s="33">
        <v>236</v>
      </c>
      <c r="B246" s="53" t="s">
        <v>412</v>
      </c>
      <c r="C246" s="31">
        <v>1373.95</v>
      </c>
      <c r="D246" s="36">
        <v>1376.2666666666667</v>
      </c>
      <c r="E246" s="36">
        <v>1362.7333333333333</v>
      </c>
      <c r="F246" s="36">
        <v>1351.5166666666667</v>
      </c>
      <c r="G246" s="36">
        <v>1337.9833333333333</v>
      </c>
      <c r="H246" s="36">
        <v>1387.4833333333333</v>
      </c>
      <c r="I246" s="36">
        <v>1401.0166666666667</v>
      </c>
      <c r="J246" s="36">
        <v>1412.2333333333333</v>
      </c>
      <c r="K246" s="31">
        <v>1389.8</v>
      </c>
      <c r="L246" s="31">
        <v>1365.05</v>
      </c>
      <c r="M246" s="31">
        <v>0.55105999999999999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469.2</v>
      </c>
      <c r="D247" s="36">
        <v>469.7</v>
      </c>
      <c r="E247" s="36">
        <v>461.65</v>
      </c>
      <c r="F247" s="36">
        <v>454.09999999999997</v>
      </c>
      <c r="G247" s="36">
        <v>446.04999999999995</v>
      </c>
      <c r="H247" s="36">
        <v>477.25</v>
      </c>
      <c r="I247" s="36">
        <v>485.30000000000007</v>
      </c>
      <c r="J247" s="36">
        <v>492.85</v>
      </c>
      <c r="K247" s="31">
        <v>477.75</v>
      </c>
      <c r="L247" s="31">
        <v>462.15</v>
      </c>
      <c r="M247" s="31">
        <v>34.776679999999999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354.8</v>
      </c>
      <c r="D248" s="36">
        <v>355.95</v>
      </c>
      <c r="E248" s="36">
        <v>351.4</v>
      </c>
      <c r="F248" s="36">
        <v>348</v>
      </c>
      <c r="G248" s="36">
        <v>343.45</v>
      </c>
      <c r="H248" s="36">
        <v>359.34999999999997</v>
      </c>
      <c r="I248" s="36">
        <v>363.90000000000003</v>
      </c>
      <c r="J248" s="36">
        <v>367.29999999999995</v>
      </c>
      <c r="K248" s="31">
        <v>360.5</v>
      </c>
      <c r="L248" s="31">
        <v>352.55</v>
      </c>
      <c r="M248" s="31">
        <v>153.77757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1515.7</v>
      </c>
      <c r="D249" s="36">
        <v>1513.8999999999999</v>
      </c>
      <c r="E249" s="36">
        <v>1490.7999999999997</v>
      </c>
      <c r="F249" s="36">
        <v>1465.8999999999999</v>
      </c>
      <c r="G249" s="36">
        <v>1442.7999999999997</v>
      </c>
      <c r="H249" s="36">
        <v>1538.7999999999997</v>
      </c>
      <c r="I249" s="36">
        <v>1561.8999999999996</v>
      </c>
      <c r="J249" s="36">
        <v>1586.7999999999997</v>
      </c>
      <c r="K249" s="31">
        <v>1537</v>
      </c>
      <c r="L249" s="31">
        <v>1489</v>
      </c>
      <c r="M249" s="31">
        <v>62.931710000000002</v>
      </c>
      <c r="N249" s="1"/>
      <c r="O249" s="1"/>
    </row>
    <row r="250" spans="1:15" ht="12.75" customHeight="1">
      <c r="A250" s="33">
        <v>240</v>
      </c>
      <c r="B250" s="53" t="s">
        <v>413</v>
      </c>
      <c r="C250" s="31">
        <v>34</v>
      </c>
      <c r="D250" s="36">
        <v>34.31666666666667</v>
      </c>
      <c r="E250" s="36">
        <v>33.483333333333341</v>
      </c>
      <c r="F250" s="36">
        <v>32.966666666666669</v>
      </c>
      <c r="G250" s="36">
        <v>32.13333333333334</v>
      </c>
      <c r="H250" s="36">
        <v>34.833333333333343</v>
      </c>
      <c r="I250" s="36">
        <v>35.666666666666671</v>
      </c>
      <c r="J250" s="36">
        <v>36.183333333333344</v>
      </c>
      <c r="K250" s="31">
        <v>35.15</v>
      </c>
      <c r="L250" s="31">
        <v>33.799999999999997</v>
      </c>
      <c r="M250" s="31">
        <v>184.32420999999999</v>
      </c>
      <c r="N250" s="1"/>
      <c r="O250" s="1"/>
    </row>
    <row r="251" spans="1:15" ht="12.75" customHeight="1">
      <c r="A251" s="33">
        <v>241</v>
      </c>
      <c r="B251" s="53" t="s">
        <v>183</v>
      </c>
      <c r="C251" s="31">
        <v>6053.75</v>
      </c>
      <c r="D251" s="36">
        <v>6075.5666666666666</v>
      </c>
      <c r="E251" s="36">
        <v>6011.1333333333332</v>
      </c>
      <c r="F251" s="36">
        <v>5968.5166666666664</v>
      </c>
      <c r="G251" s="36">
        <v>5904.083333333333</v>
      </c>
      <c r="H251" s="36">
        <v>6118.1833333333334</v>
      </c>
      <c r="I251" s="36">
        <v>6182.6166666666659</v>
      </c>
      <c r="J251" s="36">
        <v>6225.2333333333336</v>
      </c>
      <c r="K251" s="31">
        <v>6140</v>
      </c>
      <c r="L251" s="31">
        <v>6032.95</v>
      </c>
      <c r="M251" s="31">
        <v>2.02766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1420.55</v>
      </c>
      <c r="D252" s="36">
        <v>1424.8833333333332</v>
      </c>
      <c r="E252" s="36">
        <v>1413.2166666666665</v>
      </c>
      <c r="F252" s="36">
        <v>1405.8833333333332</v>
      </c>
      <c r="G252" s="36">
        <v>1394.2166666666665</v>
      </c>
      <c r="H252" s="36">
        <v>1432.2166666666665</v>
      </c>
      <c r="I252" s="36">
        <v>1443.8833333333334</v>
      </c>
      <c r="J252" s="36">
        <v>1451.2166666666665</v>
      </c>
      <c r="K252" s="31">
        <v>1436.55</v>
      </c>
      <c r="L252" s="31">
        <v>1417.55</v>
      </c>
      <c r="M252" s="31">
        <v>69.365880000000004</v>
      </c>
      <c r="N252" s="1"/>
      <c r="O252" s="1"/>
    </row>
    <row r="253" spans="1:15" ht="12.75" customHeight="1">
      <c r="A253" s="33">
        <v>243</v>
      </c>
      <c r="B253" s="53" t="s">
        <v>831</v>
      </c>
      <c r="C253" s="31">
        <v>3994.95</v>
      </c>
      <c r="D253" s="36">
        <v>3995.3333333333335</v>
      </c>
      <c r="E253" s="36">
        <v>3935.666666666667</v>
      </c>
      <c r="F253" s="36">
        <v>3876.3833333333337</v>
      </c>
      <c r="G253" s="36">
        <v>3816.7166666666672</v>
      </c>
      <c r="H253" s="36">
        <v>4054.6166666666668</v>
      </c>
      <c r="I253" s="36">
        <v>4114.2833333333338</v>
      </c>
      <c r="J253" s="36">
        <v>4173.5666666666666</v>
      </c>
      <c r="K253" s="31">
        <v>4055</v>
      </c>
      <c r="L253" s="31">
        <v>3936.05</v>
      </c>
      <c r="M253" s="31">
        <v>0.18129999999999999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1079.75</v>
      </c>
      <c r="D254" s="36">
        <v>1088.0833333333333</v>
      </c>
      <c r="E254" s="36">
        <v>1068.6666666666665</v>
      </c>
      <c r="F254" s="36">
        <v>1057.5833333333333</v>
      </c>
      <c r="G254" s="36">
        <v>1038.1666666666665</v>
      </c>
      <c r="H254" s="36">
        <v>1099.1666666666665</v>
      </c>
      <c r="I254" s="36">
        <v>1118.583333333333</v>
      </c>
      <c r="J254" s="36">
        <v>1129.6666666666665</v>
      </c>
      <c r="K254" s="31">
        <v>1107.5</v>
      </c>
      <c r="L254" s="31">
        <v>1077</v>
      </c>
      <c r="M254" s="31">
        <v>2.4753799999999999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3982.3</v>
      </c>
      <c r="D255" s="36">
        <v>3972.9</v>
      </c>
      <c r="E255" s="36">
        <v>3949.8</v>
      </c>
      <c r="F255" s="36">
        <v>3917.3</v>
      </c>
      <c r="G255" s="36">
        <v>3894.2000000000003</v>
      </c>
      <c r="H255" s="36">
        <v>4005.4</v>
      </c>
      <c r="I255" s="36">
        <v>4028.4999999999995</v>
      </c>
      <c r="J255" s="36">
        <v>4061</v>
      </c>
      <c r="K255" s="31">
        <v>3996</v>
      </c>
      <c r="L255" s="31">
        <v>3940.4</v>
      </c>
      <c r="M255" s="31">
        <v>10.443059999999999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1339.5</v>
      </c>
      <c r="D256" s="36">
        <v>1344.7166666666667</v>
      </c>
      <c r="E256" s="36">
        <v>1326.4333333333334</v>
      </c>
      <c r="F256" s="36">
        <v>1313.3666666666668</v>
      </c>
      <c r="G256" s="36">
        <v>1295.0833333333335</v>
      </c>
      <c r="H256" s="36">
        <v>1357.7833333333333</v>
      </c>
      <c r="I256" s="36">
        <v>1376.0666666666666</v>
      </c>
      <c r="J256" s="36">
        <v>1389.1333333333332</v>
      </c>
      <c r="K256" s="31">
        <v>1363</v>
      </c>
      <c r="L256" s="31">
        <v>1331.65</v>
      </c>
      <c r="M256" s="31">
        <v>3.58148</v>
      </c>
      <c r="N256" s="1"/>
      <c r="O256" s="1"/>
    </row>
    <row r="257" spans="1:15" ht="12.75" customHeight="1">
      <c r="A257" s="33">
        <v>247</v>
      </c>
      <c r="B257" s="53" t="s">
        <v>414</v>
      </c>
      <c r="C257" s="31">
        <v>1905.25</v>
      </c>
      <c r="D257" s="36">
        <v>1906.8</v>
      </c>
      <c r="E257" s="36">
        <v>1893.6</v>
      </c>
      <c r="F257" s="36">
        <v>1881.95</v>
      </c>
      <c r="G257" s="36">
        <v>1868.75</v>
      </c>
      <c r="H257" s="36">
        <v>1918.4499999999998</v>
      </c>
      <c r="I257" s="36">
        <v>1931.65</v>
      </c>
      <c r="J257" s="36">
        <v>1943.2999999999997</v>
      </c>
      <c r="K257" s="31">
        <v>1920</v>
      </c>
      <c r="L257" s="31">
        <v>1895.15</v>
      </c>
      <c r="M257" s="31">
        <v>0.58281000000000005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3999.5</v>
      </c>
      <c r="D258" s="36">
        <v>4022.1333333333332</v>
      </c>
      <c r="E258" s="36">
        <v>3968.3166666666666</v>
      </c>
      <c r="F258" s="36">
        <v>3937.1333333333332</v>
      </c>
      <c r="G258" s="36">
        <v>3883.3166666666666</v>
      </c>
      <c r="H258" s="36">
        <v>4053.3166666666666</v>
      </c>
      <c r="I258" s="36">
        <v>4107.1333333333332</v>
      </c>
      <c r="J258" s="36">
        <v>4138.3166666666666</v>
      </c>
      <c r="K258" s="31">
        <v>4075.95</v>
      </c>
      <c r="L258" s="31">
        <v>3990.95</v>
      </c>
      <c r="M258" s="31">
        <v>1.2279</v>
      </c>
      <c r="N258" s="1"/>
      <c r="O258" s="1"/>
    </row>
    <row r="259" spans="1:15" ht="12.75" customHeight="1">
      <c r="A259" s="33">
        <v>249</v>
      </c>
      <c r="B259" s="53" t="s">
        <v>415</v>
      </c>
      <c r="C259" s="31">
        <v>1904.5</v>
      </c>
      <c r="D259" s="36">
        <v>1914.8333333333333</v>
      </c>
      <c r="E259" s="36">
        <v>1884.6666666666665</v>
      </c>
      <c r="F259" s="36">
        <v>1864.8333333333333</v>
      </c>
      <c r="G259" s="36">
        <v>1834.6666666666665</v>
      </c>
      <c r="H259" s="36">
        <v>1934.6666666666665</v>
      </c>
      <c r="I259" s="36">
        <v>1964.833333333333</v>
      </c>
      <c r="J259" s="36">
        <v>1984.6666666666665</v>
      </c>
      <c r="K259" s="31">
        <v>1945</v>
      </c>
      <c r="L259" s="31">
        <v>1895</v>
      </c>
      <c r="M259" s="31">
        <v>2.88794</v>
      </c>
      <c r="N259" s="1"/>
      <c r="O259" s="1"/>
    </row>
    <row r="260" spans="1:15" ht="12.75" customHeight="1">
      <c r="A260" s="33">
        <v>250</v>
      </c>
      <c r="B260" s="53" t="s">
        <v>416</v>
      </c>
      <c r="C260" s="31">
        <v>796.05</v>
      </c>
      <c r="D260" s="36">
        <v>798.11666666666667</v>
      </c>
      <c r="E260" s="36">
        <v>792.2833333333333</v>
      </c>
      <c r="F260" s="36">
        <v>788.51666666666665</v>
      </c>
      <c r="G260" s="36">
        <v>782.68333333333328</v>
      </c>
      <c r="H260" s="36">
        <v>801.88333333333333</v>
      </c>
      <c r="I260" s="36">
        <v>807.71666666666658</v>
      </c>
      <c r="J260" s="36">
        <v>811.48333333333335</v>
      </c>
      <c r="K260" s="31">
        <v>803.95</v>
      </c>
      <c r="L260" s="31">
        <v>794.35</v>
      </c>
      <c r="M260" s="31">
        <v>1.3995500000000001</v>
      </c>
      <c r="N260" s="1"/>
      <c r="O260" s="1"/>
    </row>
    <row r="261" spans="1:15" ht="12.75" customHeight="1">
      <c r="A261" s="33">
        <v>251</v>
      </c>
      <c r="B261" s="53" t="s">
        <v>417</v>
      </c>
      <c r="C261" s="31">
        <v>383.15</v>
      </c>
      <c r="D261" s="36">
        <v>382.25</v>
      </c>
      <c r="E261" s="36">
        <v>380.4</v>
      </c>
      <c r="F261" s="36">
        <v>377.65</v>
      </c>
      <c r="G261" s="36">
        <v>375.79999999999995</v>
      </c>
      <c r="H261" s="36">
        <v>385</v>
      </c>
      <c r="I261" s="36">
        <v>386.85</v>
      </c>
      <c r="J261" s="36">
        <v>389.6</v>
      </c>
      <c r="K261" s="31">
        <v>384.1</v>
      </c>
      <c r="L261" s="31">
        <v>379.5</v>
      </c>
      <c r="M261" s="31">
        <v>4.64161</v>
      </c>
      <c r="N261" s="1"/>
      <c r="O261" s="1"/>
    </row>
    <row r="262" spans="1:15" ht="12.75" customHeight="1">
      <c r="A262" s="33">
        <v>252</v>
      </c>
      <c r="B262" s="53" t="s">
        <v>418</v>
      </c>
      <c r="C262" s="31">
        <v>88.9</v>
      </c>
      <c r="D262" s="36">
        <v>87.183333333333337</v>
      </c>
      <c r="E262" s="36">
        <v>84.01666666666668</v>
      </c>
      <c r="F262" s="36">
        <v>79.13333333333334</v>
      </c>
      <c r="G262" s="36">
        <v>75.966666666666683</v>
      </c>
      <c r="H262" s="36">
        <v>92.066666666666677</v>
      </c>
      <c r="I262" s="36">
        <v>95.233333333333334</v>
      </c>
      <c r="J262" s="36">
        <v>100.11666666666667</v>
      </c>
      <c r="K262" s="31">
        <v>90.35</v>
      </c>
      <c r="L262" s="31">
        <v>82.3</v>
      </c>
      <c r="M262" s="31">
        <v>328.45416</v>
      </c>
      <c r="N262" s="1"/>
      <c r="O262" s="1"/>
    </row>
    <row r="263" spans="1:15" ht="12.75" customHeight="1">
      <c r="A263" s="33">
        <v>253</v>
      </c>
      <c r="B263" s="53" t="s">
        <v>280</v>
      </c>
      <c r="C263" s="31">
        <v>629.54999999999995</v>
      </c>
      <c r="D263" s="36">
        <v>621.86666666666667</v>
      </c>
      <c r="E263" s="36">
        <v>611.73333333333335</v>
      </c>
      <c r="F263" s="36">
        <v>593.91666666666663</v>
      </c>
      <c r="G263" s="36">
        <v>583.7833333333333</v>
      </c>
      <c r="H263" s="36">
        <v>639.68333333333339</v>
      </c>
      <c r="I263" s="36">
        <v>649.81666666666683</v>
      </c>
      <c r="J263" s="36">
        <v>667.63333333333344</v>
      </c>
      <c r="K263" s="31">
        <v>632</v>
      </c>
      <c r="L263" s="31">
        <v>604.04999999999995</v>
      </c>
      <c r="M263" s="31">
        <v>51.374639999999999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882.2</v>
      </c>
      <c r="D264" s="36">
        <v>888.33333333333337</v>
      </c>
      <c r="E264" s="36">
        <v>873.91666666666674</v>
      </c>
      <c r="F264" s="36">
        <v>865.63333333333333</v>
      </c>
      <c r="G264" s="36">
        <v>851.2166666666667</v>
      </c>
      <c r="H264" s="36">
        <v>896.61666666666679</v>
      </c>
      <c r="I264" s="36">
        <v>911.03333333333353</v>
      </c>
      <c r="J264" s="36">
        <v>919.31666666666683</v>
      </c>
      <c r="K264" s="31">
        <v>902.75</v>
      </c>
      <c r="L264" s="31">
        <v>880.05</v>
      </c>
      <c r="M264" s="31">
        <v>18.31578</v>
      </c>
      <c r="N264" s="1"/>
      <c r="O264" s="1"/>
    </row>
    <row r="265" spans="1:15" ht="12.75" customHeight="1">
      <c r="A265" s="33">
        <v>255</v>
      </c>
      <c r="B265" s="53" t="s">
        <v>419</v>
      </c>
      <c r="C265" s="31">
        <v>139.4</v>
      </c>
      <c r="D265" s="36">
        <v>140.66666666666666</v>
      </c>
      <c r="E265" s="36">
        <v>137.33333333333331</v>
      </c>
      <c r="F265" s="36">
        <v>135.26666666666665</v>
      </c>
      <c r="G265" s="36">
        <v>131.93333333333331</v>
      </c>
      <c r="H265" s="36">
        <v>142.73333333333332</v>
      </c>
      <c r="I265" s="36">
        <v>146.06666666666663</v>
      </c>
      <c r="J265" s="36">
        <v>148.13333333333333</v>
      </c>
      <c r="K265" s="31">
        <v>144</v>
      </c>
      <c r="L265" s="31">
        <v>138.6</v>
      </c>
      <c r="M265" s="31">
        <v>78.460470000000001</v>
      </c>
      <c r="N265" s="1"/>
      <c r="O265" s="1"/>
    </row>
    <row r="266" spans="1:15" ht="12.75" customHeight="1">
      <c r="A266" s="33">
        <v>256</v>
      </c>
      <c r="B266" s="53" t="s">
        <v>870</v>
      </c>
      <c r="C266" s="31">
        <v>555</v>
      </c>
      <c r="D266" s="36">
        <v>553.93333333333328</v>
      </c>
      <c r="E266" s="36">
        <v>545.56666666666661</v>
      </c>
      <c r="F266" s="36">
        <v>536.13333333333333</v>
      </c>
      <c r="G266" s="36">
        <v>527.76666666666665</v>
      </c>
      <c r="H266" s="36">
        <v>563.36666666666656</v>
      </c>
      <c r="I266" s="36">
        <v>571.73333333333312</v>
      </c>
      <c r="J266" s="36">
        <v>581.16666666666652</v>
      </c>
      <c r="K266" s="31">
        <v>562.29999999999995</v>
      </c>
      <c r="L266" s="31">
        <v>544.5</v>
      </c>
      <c r="M266" s="31">
        <v>8.3116900000000005</v>
      </c>
      <c r="N266" s="1"/>
      <c r="O266" s="1"/>
    </row>
    <row r="267" spans="1:15" ht="12.75" customHeight="1">
      <c r="A267" s="33">
        <v>257</v>
      </c>
      <c r="B267" s="53" t="s">
        <v>420</v>
      </c>
      <c r="C267" s="31">
        <v>706.95</v>
      </c>
      <c r="D267" s="36">
        <v>707.55000000000007</v>
      </c>
      <c r="E267" s="36">
        <v>696.80000000000018</v>
      </c>
      <c r="F267" s="36">
        <v>686.65000000000009</v>
      </c>
      <c r="G267" s="36">
        <v>675.9000000000002</v>
      </c>
      <c r="H267" s="36">
        <v>717.70000000000016</v>
      </c>
      <c r="I267" s="36">
        <v>728.44999999999993</v>
      </c>
      <c r="J267" s="36">
        <v>738.60000000000014</v>
      </c>
      <c r="K267" s="31">
        <v>718.3</v>
      </c>
      <c r="L267" s="31">
        <v>697.4</v>
      </c>
      <c r="M267" s="31">
        <v>14.48948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929.65</v>
      </c>
      <c r="D268" s="36">
        <v>934.75</v>
      </c>
      <c r="E268" s="36">
        <v>920.9</v>
      </c>
      <c r="F268" s="36">
        <v>912.15</v>
      </c>
      <c r="G268" s="36">
        <v>898.3</v>
      </c>
      <c r="H268" s="36">
        <v>943.5</v>
      </c>
      <c r="I268" s="36">
        <v>957.34999999999991</v>
      </c>
      <c r="J268" s="36">
        <v>966.1</v>
      </c>
      <c r="K268" s="31">
        <v>948.6</v>
      </c>
      <c r="L268" s="31">
        <v>926</v>
      </c>
      <c r="M268" s="31">
        <v>19.176970000000001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463.2</v>
      </c>
      <c r="D269" s="36">
        <v>456.65000000000003</v>
      </c>
      <c r="E269" s="36">
        <v>445.55000000000007</v>
      </c>
      <c r="F269" s="36">
        <v>427.90000000000003</v>
      </c>
      <c r="G269" s="36">
        <v>416.80000000000007</v>
      </c>
      <c r="H269" s="36">
        <v>474.30000000000007</v>
      </c>
      <c r="I269" s="36">
        <v>485.40000000000009</v>
      </c>
      <c r="J269" s="36">
        <v>503.05000000000007</v>
      </c>
      <c r="K269" s="31">
        <v>467.75</v>
      </c>
      <c r="L269" s="31">
        <v>439</v>
      </c>
      <c r="M269" s="31">
        <v>105.20457</v>
      </c>
      <c r="N269" s="1"/>
      <c r="O269" s="1"/>
    </row>
    <row r="270" spans="1:15" ht="12.75" customHeight="1">
      <c r="A270" s="33">
        <v>260</v>
      </c>
      <c r="B270" s="53" t="s">
        <v>421</v>
      </c>
      <c r="C270" s="31">
        <v>553</v>
      </c>
      <c r="D270" s="36">
        <v>553.69999999999993</v>
      </c>
      <c r="E270" s="36">
        <v>540.54999999999984</v>
      </c>
      <c r="F270" s="36">
        <v>528.09999999999991</v>
      </c>
      <c r="G270" s="36">
        <v>514.94999999999982</v>
      </c>
      <c r="H270" s="36">
        <v>566.14999999999986</v>
      </c>
      <c r="I270" s="36">
        <v>579.29999999999995</v>
      </c>
      <c r="J270" s="36">
        <v>591.74999999999989</v>
      </c>
      <c r="K270" s="31">
        <v>566.85</v>
      </c>
      <c r="L270" s="31">
        <v>541.25</v>
      </c>
      <c r="M270" s="31">
        <v>6.85487</v>
      </c>
      <c r="N270" s="1"/>
      <c r="O270" s="1"/>
    </row>
    <row r="271" spans="1:15" ht="12.75" customHeight="1">
      <c r="A271" s="33">
        <v>261</v>
      </c>
      <c r="B271" s="53" t="s">
        <v>422</v>
      </c>
      <c r="C271" s="31">
        <v>674.2</v>
      </c>
      <c r="D271" s="36">
        <v>675.56666666666672</v>
      </c>
      <c r="E271" s="36">
        <v>663.08333333333348</v>
      </c>
      <c r="F271" s="36">
        <v>651.96666666666681</v>
      </c>
      <c r="G271" s="36">
        <v>639.48333333333358</v>
      </c>
      <c r="H271" s="36">
        <v>686.68333333333339</v>
      </c>
      <c r="I271" s="36">
        <v>699.16666666666674</v>
      </c>
      <c r="J271" s="36">
        <v>710.2833333333333</v>
      </c>
      <c r="K271" s="31">
        <v>688.05</v>
      </c>
      <c r="L271" s="31">
        <v>664.45</v>
      </c>
      <c r="M271" s="31">
        <v>1.7761199999999999</v>
      </c>
      <c r="N271" s="1"/>
      <c r="O271" s="1"/>
    </row>
    <row r="272" spans="1:15" ht="12.75" customHeight="1">
      <c r="A272" s="33">
        <v>262</v>
      </c>
      <c r="B272" s="53" t="s">
        <v>423</v>
      </c>
      <c r="C272" s="31">
        <v>1153.2</v>
      </c>
      <c r="D272" s="36">
        <v>1133.6666666666667</v>
      </c>
      <c r="E272" s="36">
        <v>1105.3333333333335</v>
      </c>
      <c r="F272" s="36">
        <v>1057.4666666666667</v>
      </c>
      <c r="G272" s="36">
        <v>1029.1333333333334</v>
      </c>
      <c r="H272" s="36">
        <v>1181.5333333333335</v>
      </c>
      <c r="I272" s="36">
        <v>1209.866666666667</v>
      </c>
      <c r="J272" s="36">
        <v>1257.7333333333336</v>
      </c>
      <c r="K272" s="31">
        <v>1162</v>
      </c>
      <c r="L272" s="31">
        <v>1085.8</v>
      </c>
      <c r="M272" s="31">
        <v>25.42858</v>
      </c>
      <c r="N272" s="1"/>
      <c r="O272" s="1"/>
    </row>
    <row r="273" spans="1:15" ht="12.75" customHeight="1">
      <c r="A273" s="33">
        <v>263</v>
      </c>
      <c r="B273" s="53" t="s">
        <v>424</v>
      </c>
      <c r="C273" s="31">
        <v>434.35</v>
      </c>
      <c r="D273" s="36">
        <v>435.95</v>
      </c>
      <c r="E273" s="36">
        <v>429.4</v>
      </c>
      <c r="F273" s="36">
        <v>424.45</v>
      </c>
      <c r="G273" s="36">
        <v>417.9</v>
      </c>
      <c r="H273" s="36">
        <v>440.9</v>
      </c>
      <c r="I273" s="36">
        <v>447.45000000000005</v>
      </c>
      <c r="J273" s="36">
        <v>452.4</v>
      </c>
      <c r="K273" s="31">
        <v>442.5</v>
      </c>
      <c r="L273" s="31">
        <v>431</v>
      </c>
      <c r="M273" s="31">
        <v>10.560040000000001</v>
      </c>
      <c r="N273" s="1"/>
      <c r="O273" s="1"/>
    </row>
    <row r="274" spans="1:15" ht="12.75" customHeight="1">
      <c r="A274" s="33">
        <v>264</v>
      </c>
      <c r="B274" s="53" t="s">
        <v>425</v>
      </c>
      <c r="C274" s="31">
        <v>846.85</v>
      </c>
      <c r="D274" s="36">
        <v>846.61666666666667</v>
      </c>
      <c r="E274" s="36">
        <v>838.23333333333335</v>
      </c>
      <c r="F274" s="36">
        <v>829.61666666666667</v>
      </c>
      <c r="G274" s="36">
        <v>821.23333333333335</v>
      </c>
      <c r="H274" s="36">
        <v>855.23333333333335</v>
      </c>
      <c r="I274" s="36">
        <v>863.61666666666679</v>
      </c>
      <c r="J274" s="36">
        <v>872.23333333333335</v>
      </c>
      <c r="K274" s="31">
        <v>855</v>
      </c>
      <c r="L274" s="31">
        <v>838</v>
      </c>
      <c r="M274" s="31">
        <v>1.18387</v>
      </c>
      <c r="N274" s="1"/>
      <c r="O274" s="1"/>
    </row>
    <row r="275" spans="1:15" ht="12.75" customHeight="1">
      <c r="A275" s="33">
        <v>265</v>
      </c>
      <c r="B275" s="53" t="s">
        <v>426</v>
      </c>
      <c r="C275" s="31">
        <v>3995.6</v>
      </c>
      <c r="D275" s="36">
        <v>3965.2000000000003</v>
      </c>
      <c r="E275" s="36">
        <v>3900.4000000000005</v>
      </c>
      <c r="F275" s="36">
        <v>3805.2000000000003</v>
      </c>
      <c r="G275" s="36">
        <v>3740.4000000000005</v>
      </c>
      <c r="H275" s="36">
        <v>4060.4000000000005</v>
      </c>
      <c r="I275" s="36">
        <v>4125.2000000000007</v>
      </c>
      <c r="J275" s="36">
        <v>4220.4000000000005</v>
      </c>
      <c r="K275" s="31">
        <v>4030</v>
      </c>
      <c r="L275" s="31">
        <v>3870</v>
      </c>
      <c r="M275" s="31">
        <v>2.9381900000000001</v>
      </c>
      <c r="N275" s="1"/>
      <c r="O275" s="1"/>
    </row>
    <row r="276" spans="1:15" ht="12.75" customHeight="1">
      <c r="A276" s="33">
        <v>266</v>
      </c>
      <c r="B276" s="53" t="s">
        <v>427</v>
      </c>
      <c r="C276" s="31">
        <v>265.7</v>
      </c>
      <c r="D276" s="36">
        <v>267.56666666666666</v>
      </c>
      <c r="E276" s="36">
        <v>263.13333333333333</v>
      </c>
      <c r="F276" s="36">
        <v>260.56666666666666</v>
      </c>
      <c r="G276" s="36">
        <v>256.13333333333333</v>
      </c>
      <c r="H276" s="36">
        <v>270.13333333333333</v>
      </c>
      <c r="I276" s="36">
        <v>274.56666666666661</v>
      </c>
      <c r="J276" s="36">
        <v>277.13333333333333</v>
      </c>
      <c r="K276" s="31">
        <v>272</v>
      </c>
      <c r="L276" s="31">
        <v>265</v>
      </c>
      <c r="M276" s="31">
        <v>2.9876299999999998</v>
      </c>
      <c r="N276" s="1"/>
      <c r="O276" s="1"/>
    </row>
    <row r="277" spans="1:15" ht="12.75" customHeight="1">
      <c r="A277" s="33">
        <v>267</v>
      </c>
      <c r="B277" s="53" t="s">
        <v>428</v>
      </c>
      <c r="C277" s="31">
        <v>1494.2</v>
      </c>
      <c r="D277" s="36">
        <v>1497.2333333333333</v>
      </c>
      <c r="E277" s="36">
        <v>1462.4666666666667</v>
      </c>
      <c r="F277" s="36">
        <v>1430.7333333333333</v>
      </c>
      <c r="G277" s="36">
        <v>1395.9666666666667</v>
      </c>
      <c r="H277" s="36">
        <v>1528.9666666666667</v>
      </c>
      <c r="I277" s="36">
        <v>1563.7333333333336</v>
      </c>
      <c r="J277" s="36">
        <v>1595.4666666666667</v>
      </c>
      <c r="K277" s="31">
        <v>1532</v>
      </c>
      <c r="L277" s="31">
        <v>1465.5</v>
      </c>
      <c r="M277" s="31">
        <v>30.036709999999999</v>
      </c>
      <c r="N277" s="1"/>
      <c r="O277" s="1"/>
    </row>
    <row r="278" spans="1:15" ht="12.75" customHeight="1">
      <c r="A278" s="33">
        <v>268</v>
      </c>
      <c r="B278" s="53" t="s">
        <v>429</v>
      </c>
      <c r="C278" s="31">
        <v>295.05</v>
      </c>
      <c r="D278" s="36">
        <v>298.66666666666669</v>
      </c>
      <c r="E278" s="36">
        <v>290.38333333333338</v>
      </c>
      <c r="F278" s="36">
        <v>285.7166666666667</v>
      </c>
      <c r="G278" s="36">
        <v>277.43333333333339</v>
      </c>
      <c r="H278" s="36">
        <v>303.33333333333337</v>
      </c>
      <c r="I278" s="36">
        <v>311.61666666666667</v>
      </c>
      <c r="J278" s="36">
        <v>316.28333333333336</v>
      </c>
      <c r="K278" s="31">
        <v>306.95</v>
      </c>
      <c r="L278" s="31">
        <v>294</v>
      </c>
      <c r="M278" s="31">
        <v>6.1489900000000004</v>
      </c>
      <c r="N278" s="1"/>
      <c r="O278" s="1"/>
    </row>
    <row r="279" spans="1:15" ht="12.75" customHeight="1">
      <c r="A279" s="33">
        <v>269</v>
      </c>
      <c r="B279" s="53" t="s">
        <v>833</v>
      </c>
      <c r="C279" s="31">
        <v>4512</v>
      </c>
      <c r="D279" s="36">
        <v>4540.333333333333</v>
      </c>
      <c r="E279" s="36">
        <v>4461.6666666666661</v>
      </c>
      <c r="F279" s="36">
        <v>4411.333333333333</v>
      </c>
      <c r="G279" s="36">
        <v>4332.6666666666661</v>
      </c>
      <c r="H279" s="36">
        <v>4590.6666666666661</v>
      </c>
      <c r="I279" s="36">
        <v>4669.3333333333321</v>
      </c>
      <c r="J279" s="36">
        <v>4719.6666666666661</v>
      </c>
      <c r="K279" s="31">
        <v>4619</v>
      </c>
      <c r="L279" s="31">
        <v>4490</v>
      </c>
      <c r="M279" s="31">
        <v>0.29150999999999999</v>
      </c>
      <c r="N279" s="1"/>
      <c r="O279" s="1"/>
    </row>
    <row r="280" spans="1:15" ht="12.75" customHeight="1">
      <c r="A280" s="33">
        <v>270</v>
      </c>
      <c r="B280" s="53" t="s">
        <v>430</v>
      </c>
      <c r="C280" s="31">
        <v>1204.45</v>
      </c>
      <c r="D280" s="36">
        <v>1207.1833333333332</v>
      </c>
      <c r="E280" s="36">
        <v>1196.3666666666663</v>
      </c>
      <c r="F280" s="36">
        <v>1188.2833333333331</v>
      </c>
      <c r="G280" s="36">
        <v>1177.4666666666662</v>
      </c>
      <c r="H280" s="36">
        <v>1215.2666666666664</v>
      </c>
      <c r="I280" s="36">
        <v>1226.0833333333335</v>
      </c>
      <c r="J280" s="36">
        <v>1234.1666666666665</v>
      </c>
      <c r="K280" s="31">
        <v>1218</v>
      </c>
      <c r="L280" s="31">
        <v>1199.0999999999999</v>
      </c>
      <c r="M280" s="31">
        <v>0.74136999999999997</v>
      </c>
      <c r="N280" s="1"/>
      <c r="O280" s="1"/>
    </row>
    <row r="281" spans="1:15" ht="12.75" customHeight="1">
      <c r="A281" s="33">
        <v>271</v>
      </c>
      <c r="B281" s="53" t="s">
        <v>820</v>
      </c>
      <c r="C281" s="31">
        <v>1225.6500000000001</v>
      </c>
      <c r="D281" s="36">
        <v>1241.4833333333333</v>
      </c>
      <c r="E281" s="36">
        <v>1184.1666666666667</v>
      </c>
      <c r="F281" s="36">
        <v>1142.6833333333334</v>
      </c>
      <c r="G281" s="36">
        <v>1085.3666666666668</v>
      </c>
      <c r="H281" s="36">
        <v>1282.9666666666667</v>
      </c>
      <c r="I281" s="36">
        <v>1340.2833333333333</v>
      </c>
      <c r="J281" s="36">
        <v>1381.7666666666667</v>
      </c>
      <c r="K281" s="31">
        <v>1298.8</v>
      </c>
      <c r="L281" s="31">
        <v>1200</v>
      </c>
      <c r="M281" s="31">
        <v>21.474589999999999</v>
      </c>
      <c r="N281" s="1"/>
      <c r="O281" s="1"/>
    </row>
    <row r="282" spans="1:15" ht="12.75" customHeight="1">
      <c r="A282" s="33">
        <v>272</v>
      </c>
      <c r="B282" s="53" t="s">
        <v>431</v>
      </c>
      <c r="C282" s="31">
        <v>414.1</v>
      </c>
      <c r="D282" s="36">
        <v>416.11666666666662</v>
      </c>
      <c r="E282" s="36">
        <v>410.88333333333321</v>
      </c>
      <c r="F282" s="36">
        <v>407.66666666666657</v>
      </c>
      <c r="G282" s="36">
        <v>402.43333333333317</v>
      </c>
      <c r="H282" s="36">
        <v>419.33333333333326</v>
      </c>
      <c r="I282" s="36">
        <v>424.56666666666672</v>
      </c>
      <c r="J282" s="36">
        <v>427.7833333333333</v>
      </c>
      <c r="K282" s="31">
        <v>421.35</v>
      </c>
      <c r="L282" s="31">
        <v>412.9</v>
      </c>
      <c r="M282" s="31">
        <v>22.711670000000002</v>
      </c>
      <c r="N282" s="1"/>
      <c r="O282" s="1"/>
    </row>
    <row r="283" spans="1:15" ht="12.75" customHeight="1">
      <c r="A283" s="33">
        <v>273</v>
      </c>
      <c r="B283" s="53" t="s">
        <v>432</v>
      </c>
      <c r="C283" s="31">
        <v>279.75</v>
      </c>
      <c r="D283" s="36">
        <v>279.76666666666665</v>
      </c>
      <c r="E283" s="36">
        <v>277.73333333333329</v>
      </c>
      <c r="F283" s="36">
        <v>275.71666666666664</v>
      </c>
      <c r="G283" s="36">
        <v>273.68333333333328</v>
      </c>
      <c r="H283" s="36">
        <v>281.7833333333333</v>
      </c>
      <c r="I283" s="36">
        <v>283.81666666666661</v>
      </c>
      <c r="J283" s="36">
        <v>285.83333333333331</v>
      </c>
      <c r="K283" s="31">
        <v>281.8</v>
      </c>
      <c r="L283" s="31">
        <v>277.75</v>
      </c>
      <c r="M283" s="31">
        <v>1.8707499999999999</v>
      </c>
      <c r="N283" s="1"/>
      <c r="O283" s="1"/>
    </row>
    <row r="284" spans="1:15" ht="12.75" customHeight="1">
      <c r="A284" s="33">
        <v>274</v>
      </c>
      <c r="B284" s="53" t="s">
        <v>433</v>
      </c>
      <c r="C284" s="31">
        <v>203.95</v>
      </c>
      <c r="D284" s="36">
        <v>201.98333333333335</v>
      </c>
      <c r="E284" s="36">
        <v>194.66666666666669</v>
      </c>
      <c r="F284" s="36">
        <v>185.38333333333333</v>
      </c>
      <c r="G284" s="36">
        <v>178.06666666666666</v>
      </c>
      <c r="H284" s="36">
        <v>211.26666666666671</v>
      </c>
      <c r="I284" s="36">
        <v>218.58333333333337</v>
      </c>
      <c r="J284" s="36">
        <v>227.86666666666673</v>
      </c>
      <c r="K284" s="31">
        <v>209.3</v>
      </c>
      <c r="L284" s="31">
        <v>192.7</v>
      </c>
      <c r="M284" s="31">
        <v>89.025400000000005</v>
      </c>
      <c r="N284" s="1"/>
      <c r="O284" s="1"/>
    </row>
    <row r="285" spans="1:15" ht="12.75" customHeight="1">
      <c r="A285" s="33">
        <v>275</v>
      </c>
      <c r="B285" s="53" t="s">
        <v>871</v>
      </c>
      <c r="C285" s="31">
        <v>2664.5</v>
      </c>
      <c r="D285" s="36">
        <v>2685.8166666666666</v>
      </c>
      <c r="E285" s="36">
        <v>2633.6833333333334</v>
      </c>
      <c r="F285" s="36">
        <v>2602.8666666666668</v>
      </c>
      <c r="G285" s="36">
        <v>2550.7333333333336</v>
      </c>
      <c r="H285" s="36">
        <v>2716.6333333333332</v>
      </c>
      <c r="I285" s="36">
        <v>2768.7666666666664</v>
      </c>
      <c r="J285" s="36">
        <v>2799.583333333333</v>
      </c>
      <c r="K285" s="31">
        <v>2737.95</v>
      </c>
      <c r="L285" s="31">
        <v>2655</v>
      </c>
      <c r="M285" s="31">
        <v>1.04884</v>
      </c>
      <c r="N285" s="1"/>
      <c r="O285" s="1"/>
    </row>
    <row r="286" spans="1:15" ht="12.75" customHeight="1">
      <c r="A286" s="33">
        <v>276</v>
      </c>
      <c r="B286" s="53" t="s">
        <v>434</v>
      </c>
      <c r="C286" s="31">
        <v>748.8</v>
      </c>
      <c r="D286" s="36">
        <v>757.83333333333337</v>
      </c>
      <c r="E286" s="36">
        <v>735.9666666666667</v>
      </c>
      <c r="F286" s="36">
        <v>723.13333333333333</v>
      </c>
      <c r="G286" s="36">
        <v>701.26666666666665</v>
      </c>
      <c r="H286" s="36">
        <v>770.66666666666674</v>
      </c>
      <c r="I286" s="36">
        <v>792.5333333333333</v>
      </c>
      <c r="J286" s="36">
        <v>805.36666666666679</v>
      </c>
      <c r="K286" s="31">
        <v>779.7</v>
      </c>
      <c r="L286" s="31">
        <v>745</v>
      </c>
      <c r="M286" s="31">
        <v>17.644290000000002</v>
      </c>
      <c r="N286" s="1"/>
      <c r="O286" s="1"/>
    </row>
    <row r="287" spans="1:15" ht="12.75" customHeight="1">
      <c r="A287" s="33">
        <v>277</v>
      </c>
      <c r="B287" s="53" t="s">
        <v>832</v>
      </c>
      <c r="C287" s="31">
        <v>749.95</v>
      </c>
      <c r="D287" s="36">
        <v>747.26666666666677</v>
      </c>
      <c r="E287" s="36">
        <v>728.88333333333355</v>
      </c>
      <c r="F287" s="36">
        <v>707.81666666666683</v>
      </c>
      <c r="G287" s="36">
        <v>689.43333333333362</v>
      </c>
      <c r="H287" s="36">
        <v>768.33333333333348</v>
      </c>
      <c r="I287" s="36">
        <v>786.7166666666667</v>
      </c>
      <c r="J287" s="36">
        <v>807.78333333333342</v>
      </c>
      <c r="K287" s="31">
        <v>765.65</v>
      </c>
      <c r="L287" s="31">
        <v>726.2</v>
      </c>
      <c r="M287" s="31">
        <v>26.976559999999999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1623.95</v>
      </c>
      <c r="D288" s="36">
        <v>1630.3166666666666</v>
      </c>
      <c r="E288" s="36">
        <v>1613.6333333333332</v>
      </c>
      <c r="F288" s="36">
        <v>1603.3166666666666</v>
      </c>
      <c r="G288" s="36">
        <v>1586.6333333333332</v>
      </c>
      <c r="H288" s="36">
        <v>1640.6333333333332</v>
      </c>
      <c r="I288" s="36">
        <v>1657.3166666666666</v>
      </c>
      <c r="J288" s="36">
        <v>1667.6333333333332</v>
      </c>
      <c r="K288" s="31">
        <v>1647</v>
      </c>
      <c r="L288" s="31">
        <v>1620</v>
      </c>
      <c r="M288" s="31">
        <v>182.06448</v>
      </c>
      <c r="N288" s="1"/>
      <c r="O288" s="1"/>
    </row>
    <row r="289" spans="1:15" ht="12.75" customHeight="1">
      <c r="A289" s="33">
        <v>279</v>
      </c>
      <c r="B289" s="53" t="s">
        <v>435</v>
      </c>
      <c r="C289" s="31">
        <v>2033.35</v>
      </c>
      <c r="D289" s="36">
        <v>2027.1833333333334</v>
      </c>
      <c r="E289" s="36">
        <v>2014.3666666666668</v>
      </c>
      <c r="F289" s="36">
        <v>1995.3833333333334</v>
      </c>
      <c r="G289" s="36">
        <v>1982.5666666666668</v>
      </c>
      <c r="H289" s="36">
        <v>2046.1666666666667</v>
      </c>
      <c r="I289" s="36">
        <v>2058.9833333333336</v>
      </c>
      <c r="J289" s="36">
        <v>2077.9666666666667</v>
      </c>
      <c r="K289" s="31">
        <v>2040</v>
      </c>
      <c r="L289" s="31">
        <v>2008.2</v>
      </c>
      <c r="M289" s="31">
        <v>0.24595</v>
      </c>
      <c r="N289" s="1"/>
      <c r="O289" s="1"/>
    </row>
    <row r="290" spans="1:15" ht="12.75" customHeight="1">
      <c r="A290" s="33">
        <v>280</v>
      </c>
      <c r="B290" s="53" t="s">
        <v>1114</v>
      </c>
      <c r="C290" s="31">
        <v>166.65</v>
      </c>
      <c r="D290" s="36">
        <v>167.83333333333334</v>
      </c>
      <c r="E290" s="36">
        <v>164.81666666666669</v>
      </c>
      <c r="F290" s="36">
        <v>162.98333333333335</v>
      </c>
      <c r="G290" s="36">
        <v>159.9666666666667</v>
      </c>
      <c r="H290" s="36">
        <v>169.66666666666669</v>
      </c>
      <c r="I290" s="36">
        <v>172.68333333333334</v>
      </c>
      <c r="J290" s="36">
        <v>174.51666666666668</v>
      </c>
      <c r="K290" s="31">
        <v>170.85</v>
      </c>
      <c r="L290" s="31">
        <v>166</v>
      </c>
      <c r="M290" s="31">
        <v>40.805529999999997</v>
      </c>
      <c r="N290" s="1"/>
      <c r="O290" s="1"/>
    </row>
    <row r="291" spans="1:15" ht="12.75" customHeight="1">
      <c r="A291" s="33">
        <v>281</v>
      </c>
      <c r="B291" s="53" t="s">
        <v>166</v>
      </c>
      <c r="C291" s="31">
        <v>4640.1499999999996</v>
      </c>
      <c r="D291" s="36">
        <v>4667.5333333333328</v>
      </c>
      <c r="E291" s="36">
        <v>4597.6166666666659</v>
      </c>
      <c r="F291" s="36">
        <v>4555.083333333333</v>
      </c>
      <c r="G291" s="36">
        <v>4485.1666666666661</v>
      </c>
      <c r="H291" s="36">
        <v>4710.0666666666657</v>
      </c>
      <c r="I291" s="36">
        <v>4779.9833333333336</v>
      </c>
      <c r="J291" s="36">
        <v>4822.5166666666655</v>
      </c>
      <c r="K291" s="31">
        <v>4737.45</v>
      </c>
      <c r="L291" s="31">
        <v>4625</v>
      </c>
      <c r="M291" s="31">
        <v>2.7505500000000001</v>
      </c>
      <c r="N291" s="1"/>
      <c r="O291" s="1"/>
    </row>
    <row r="292" spans="1:15" ht="12.75" customHeight="1">
      <c r="A292" s="33">
        <v>282</v>
      </c>
      <c r="B292" s="53" t="s">
        <v>163</v>
      </c>
      <c r="C292" s="31">
        <v>673.85</v>
      </c>
      <c r="D292" s="36">
        <v>672.9666666666667</v>
      </c>
      <c r="E292" s="36">
        <v>664.48333333333335</v>
      </c>
      <c r="F292" s="36">
        <v>655.11666666666667</v>
      </c>
      <c r="G292" s="36">
        <v>646.63333333333333</v>
      </c>
      <c r="H292" s="36">
        <v>682.33333333333337</v>
      </c>
      <c r="I292" s="36">
        <v>690.81666666666672</v>
      </c>
      <c r="J292" s="36">
        <v>700.18333333333339</v>
      </c>
      <c r="K292" s="31">
        <v>681.45</v>
      </c>
      <c r="L292" s="31">
        <v>663.6</v>
      </c>
      <c r="M292" s="31">
        <v>39.804810000000003</v>
      </c>
      <c r="N292" s="1"/>
      <c r="O292" s="1"/>
    </row>
    <row r="293" spans="1:15" ht="12.75" customHeight="1">
      <c r="A293" s="33">
        <v>283</v>
      </c>
      <c r="B293" s="53" t="s">
        <v>165</v>
      </c>
      <c r="C293" s="31">
        <v>4706.3999999999996</v>
      </c>
      <c r="D293" s="36">
        <v>4728.3166666666666</v>
      </c>
      <c r="E293" s="36">
        <v>4678.0333333333328</v>
      </c>
      <c r="F293" s="36">
        <v>4649.6666666666661</v>
      </c>
      <c r="G293" s="36">
        <v>4599.3833333333323</v>
      </c>
      <c r="H293" s="36">
        <v>4756.6833333333334</v>
      </c>
      <c r="I293" s="36">
        <v>4806.9666666666681</v>
      </c>
      <c r="J293" s="36">
        <v>4835.3333333333339</v>
      </c>
      <c r="K293" s="31">
        <v>4778.6000000000004</v>
      </c>
      <c r="L293" s="31">
        <v>4699.95</v>
      </c>
      <c r="M293" s="31">
        <v>3.6270699999999998</v>
      </c>
      <c r="N293" s="1"/>
      <c r="O293" s="1"/>
    </row>
    <row r="294" spans="1:15" ht="12.75" customHeight="1">
      <c r="A294" s="33">
        <v>284</v>
      </c>
      <c r="B294" s="53" t="s">
        <v>436</v>
      </c>
      <c r="C294" s="31">
        <v>16873.349999999999</v>
      </c>
      <c r="D294" s="36">
        <v>16797.783333333333</v>
      </c>
      <c r="E294" s="36">
        <v>16605.566666666666</v>
      </c>
      <c r="F294" s="36">
        <v>16337.783333333333</v>
      </c>
      <c r="G294" s="36">
        <v>16145.566666666666</v>
      </c>
      <c r="H294" s="36">
        <v>17065.566666666666</v>
      </c>
      <c r="I294" s="36">
        <v>17257.783333333333</v>
      </c>
      <c r="J294" s="36">
        <v>17525.566666666666</v>
      </c>
      <c r="K294" s="31">
        <v>16990</v>
      </c>
      <c r="L294" s="31">
        <v>16530</v>
      </c>
      <c r="M294" s="31">
        <v>3.5610000000000003E-2</v>
      </c>
      <c r="N294" s="1"/>
      <c r="O294" s="1"/>
    </row>
    <row r="295" spans="1:15" ht="12.75" customHeight="1">
      <c r="A295" s="33">
        <v>285</v>
      </c>
      <c r="B295" s="53" t="s">
        <v>164</v>
      </c>
      <c r="C295" s="31">
        <v>3594.3</v>
      </c>
      <c r="D295" s="36">
        <v>3609.1</v>
      </c>
      <c r="E295" s="36">
        <v>3569.25</v>
      </c>
      <c r="F295" s="36">
        <v>3544.2000000000003</v>
      </c>
      <c r="G295" s="36">
        <v>3504.3500000000004</v>
      </c>
      <c r="H295" s="36">
        <v>3634.1499999999996</v>
      </c>
      <c r="I295" s="36">
        <v>3673.9999999999991</v>
      </c>
      <c r="J295" s="36">
        <v>3699.0499999999993</v>
      </c>
      <c r="K295" s="31">
        <v>3648.95</v>
      </c>
      <c r="L295" s="31">
        <v>3584.05</v>
      </c>
      <c r="M295" s="31">
        <v>15.71996</v>
      </c>
      <c r="N295" s="1"/>
      <c r="O295" s="1"/>
    </row>
    <row r="296" spans="1:15" ht="12.75" customHeight="1">
      <c r="A296" s="33">
        <v>286</v>
      </c>
      <c r="B296" s="53" t="s">
        <v>437</v>
      </c>
      <c r="C296" s="31">
        <v>498.25</v>
      </c>
      <c r="D296" s="36">
        <v>498.3</v>
      </c>
      <c r="E296" s="36">
        <v>494.95000000000005</v>
      </c>
      <c r="F296" s="36">
        <v>491.65000000000003</v>
      </c>
      <c r="G296" s="36">
        <v>488.30000000000007</v>
      </c>
      <c r="H296" s="36">
        <v>501.6</v>
      </c>
      <c r="I296" s="36">
        <v>504.95000000000005</v>
      </c>
      <c r="J296" s="36">
        <v>508.25</v>
      </c>
      <c r="K296" s="31">
        <v>501.65</v>
      </c>
      <c r="L296" s="31">
        <v>495</v>
      </c>
      <c r="M296" s="31">
        <v>0.94140999999999997</v>
      </c>
      <c r="N296" s="1"/>
      <c r="O296" s="1"/>
    </row>
    <row r="297" spans="1:15" ht="12.75" customHeight="1">
      <c r="A297" s="33">
        <v>287</v>
      </c>
      <c r="B297" s="53" t="s">
        <v>162</v>
      </c>
      <c r="C297" s="31">
        <v>450</v>
      </c>
      <c r="D297" s="36">
        <v>448.61666666666662</v>
      </c>
      <c r="E297" s="36">
        <v>441.93333333333322</v>
      </c>
      <c r="F297" s="36">
        <v>433.86666666666662</v>
      </c>
      <c r="G297" s="36">
        <v>427.18333333333322</v>
      </c>
      <c r="H297" s="36">
        <v>456.68333333333322</v>
      </c>
      <c r="I297" s="36">
        <v>463.36666666666662</v>
      </c>
      <c r="J297" s="36">
        <v>471.43333333333322</v>
      </c>
      <c r="K297" s="31">
        <v>455.3</v>
      </c>
      <c r="L297" s="31">
        <v>440.55</v>
      </c>
      <c r="M297" s="31">
        <v>24.795660000000002</v>
      </c>
      <c r="N297" s="1"/>
      <c r="O297" s="1"/>
    </row>
    <row r="298" spans="1:15" ht="12.75" customHeight="1">
      <c r="A298" s="33">
        <v>288</v>
      </c>
      <c r="B298" s="53" t="s">
        <v>438</v>
      </c>
      <c r="C298" s="31">
        <v>256.05</v>
      </c>
      <c r="D298" s="36">
        <v>256.96666666666664</v>
      </c>
      <c r="E298" s="36">
        <v>253.93333333333328</v>
      </c>
      <c r="F298" s="36">
        <v>251.81666666666663</v>
      </c>
      <c r="G298" s="36">
        <v>248.78333333333327</v>
      </c>
      <c r="H298" s="36">
        <v>259.08333333333326</v>
      </c>
      <c r="I298" s="36">
        <v>262.11666666666667</v>
      </c>
      <c r="J298" s="36">
        <v>264.23333333333329</v>
      </c>
      <c r="K298" s="31">
        <v>260</v>
      </c>
      <c r="L298" s="31">
        <v>254.85</v>
      </c>
      <c r="M298" s="31">
        <v>6.0497300000000003</v>
      </c>
      <c r="N298" s="1"/>
      <c r="O298" s="1"/>
    </row>
    <row r="299" spans="1:15" ht="12.75" customHeight="1">
      <c r="A299" s="33">
        <v>289</v>
      </c>
      <c r="B299" s="53" t="s">
        <v>439</v>
      </c>
      <c r="C299" s="31">
        <v>152.80000000000001</v>
      </c>
      <c r="D299" s="36">
        <v>152</v>
      </c>
      <c r="E299" s="36">
        <v>149.5</v>
      </c>
      <c r="F299" s="36">
        <v>146.19999999999999</v>
      </c>
      <c r="G299" s="36">
        <v>143.69999999999999</v>
      </c>
      <c r="H299" s="36">
        <v>155.30000000000001</v>
      </c>
      <c r="I299" s="36">
        <v>157.80000000000001</v>
      </c>
      <c r="J299" s="36">
        <v>161.10000000000002</v>
      </c>
      <c r="K299" s="31">
        <v>154.5</v>
      </c>
      <c r="L299" s="31">
        <v>148.69999999999999</v>
      </c>
      <c r="M299" s="31">
        <v>124.33233</v>
      </c>
      <c r="N299" s="1"/>
      <c r="O299" s="1"/>
    </row>
    <row r="300" spans="1:15" ht="12.75" customHeight="1">
      <c r="A300" s="33">
        <v>290</v>
      </c>
      <c r="B300" s="53" t="s">
        <v>281</v>
      </c>
      <c r="C300" s="31">
        <v>978.25</v>
      </c>
      <c r="D300" s="36">
        <v>981.6</v>
      </c>
      <c r="E300" s="36">
        <v>972.2</v>
      </c>
      <c r="F300" s="36">
        <v>966.15</v>
      </c>
      <c r="G300" s="36">
        <v>956.75</v>
      </c>
      <c r="H300" s="36">
        <v>987.65000000000009</v>
      </c>
      <c r="I300" s="36">
        <v>997.05</v>
      </c>
      <c r="J300" s="36">
        <v>1003.1000000000001</v>
      </c>
      <c r="K300" s="31">
        <v>991</v>
      </c>
      <c r="L300" s="31">
        <v>975.55</v>
      </c>
      <c r="M300" s="31">
        <v>18.83464</v>
      </c>
      <c r="N300" s="1"/>
      <c r="O300" s="1"/>
    </row>
    <row r="301" spans="1:15" ht="12.75" customHeight="1">
      <c r="A301" s="33">
        <v>291</v>
      </c>
      <c r="B301" s="53" t="s">
        <v>282</v>
      </c>
      <c r="C301" s="31">
        <v>8255.7999999999993</v>
      </c>
      <c r="D301" s="36">
        <v>8254.9833333333318</v>
      </c>
      <c r="E301" s="36">
        <v>8122.9666666666635</v>
      </c>
      <c r="F301" s="36">
        <v>7990.1333333333314</v>
      </c>
      <c r="G301" s="36">
        <v>7858.1166666666631</v>
      </c>
      <c r="H301" s="36">
        <v>8387.8166666666639</v>
      </c>
      <c r="I301" s="36">
        <v>8519.8333333333303</v>
      </c>
      <c r="J301" s="36">
        <v>8652.6666666666642</v>
      </c>
      <c r="K301" s="31">
        <v>8387</v>
      </c>
      <c r="L301" s="31">
        <v>8122.15</v>
      </c>
      <c r="M301" s="31">
        <v>0.79162999999999994</v>
      </c>
      <c r="N301" s="1"/>
      <c r="O301" s="1"/>
    </row>
    <row r="302" spans="1:15" ht="12.75" customHeight="1">
      <c r="A302" s="33">
        <v>292</v>
      </c>
      <c r="B302" s="53" t="s">
        <v>167</v>
      </c>
      <c r="C302" s="31">
        <v>1645.9</v>
      </c>
      <c r="D302" s="36">
        <v>1649.1666666666667</v>
      </c>
      <c r="E302" s="36">
        <v>1637.2333333333336</v>
      </c>
      <c r="F302" s="36">
        <v>1628.5666666666668</v>
      </c>
      <c r="G302" s="36">
        <v>1616.6333333333337</v>
      </c>
      <c r="H302" s="36">
        <v>1657.8333333333335</v>
      </c>
      <c r="I302" s="36">
        <v>1669.7666666666664</v>
      </c>
      <c r="J302" s="36">
        <v>1678.4333333333334</v>
      </c>
      <c r="K302" s="31">
        <v>1661.1</v>
      </c>
      <c r="L302" s="31">
        <v>1640.5</v>
      </c>
      <c r="M302" s="31">
        <v>11.71635</v>
      </c>
      <c r="N302" s="1"/>
      <c r="O302" s="1"/>
    </row>
    <row r="303" spans="1:15" ht="12.75" customHeight="1">
      <c r="A303" s="33">
        <v>293</v>
      </c>
      <c r="B303" s="53" t="s">
        <v>440</v>
      </c>
      <c r="C303" s="31">
        <v>1496.3</v>
      </c>
      <c r="D303" s="36">
        <v>1485.1000000000001</v>
      </c>
      <c r="E303" s="36">
        <v>1431.2000000000003</v>
      </c>
      <c r="F303" s="36">
        <v>1366.1000000000001</v>
      </c>
      <c r="G303" s="36">
        <v>1312.2000000000003</v>
      </c>
      <c r="H303" s="36">
        <v>1550.2000000000003</v>
      </c>
      <c r="I303" s="36">
        <v>1604.1000000000004</v>
      </c>
      <c r="J303" s="36">
        <v>1669.2000000000003</v>
      </c>
      <c r="K303" s="31">
        <v>1539</v>
      </c>
      <c r="L303" s="31">
        <v>1420</v>
      </c>
      <c r="M303" s="31">
        <v>5.6073399999999998</v>
      </c>
      <c r="N303" s="1"/>
      <c r="O303" s="1"/>
    </row>
    <row r="304" spans="1:15" ht="12.75" customHeight="1">
      <c r="A304" s="33">
        <v>294</v>
      </c>
      <c r="B304" s="53" t="s">
        <v>441</v>
      </c>
      <c r="C304" s="31">
        <v>74.099999999999994</v>
      </c>
      <c r="D304" s="36">
        <v>74.766666666666666</v>
      </c>
      <c r="E304" s="36">
        <v>73.233333333333334</v>
      </c>
      <c r="F304" s="36">
        <v>72.366666666666674</v>
      </c>
      <c r="G304" s="36">
        <v>70.833333333333343</v>
      </c>
      <c r="H304" s="36">
        <v>75.633333333333326</v>
      </c>
      <c r="I304" s="36">
        <v>77.166666666666657</v>
      </c>
      <c r="J304" s="36">
        <v>78.033333333333317</v>
      </c>
      <c r="K304" s="31">
        <v>76.3</v>
      </c>
      <c r="L304" s="31">
        <v>73.900000000000006</v>
      </c>
      <c r="M304" s="31">
        <v>17.933309999999999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133019.45000000001</v>
      </c>
      <c r="D305" s="36">
        <v>133218.16666666666</v>
      </c>
      <c r="E305" s="36">
        <v>130853.93333333332</v>
      </c>
      <c r="F305" s="36">
        <v>128688.41666666666</v>
      </c>
      <c r="G305" s="36">
        <v>126324.18333333332</v>
      </c>
      <c r="H305" s="36">
        <v>135383.68333333332</v>
      </c>
      <c r="I305" s="36">
        <v>137747.91666666666</v>
      </c>
      <c r="J305" s="36">
        <v>139913.43333333332</v>
      </c>
      <c r="K305" s="31">
        <v>135582.39999999999</v>
      </c>
      <c r="L305" s="31">
        <v>131052.65</v>
      </c>
      <c r="M305" s="31">
        <v>0.14637</v>
      </c>
      <c r="N305" s="1"/>
      <c r="O305" s="1"/>
    </row>
    <row r="306" spans="1:15" ht="12.75" customHeight="1">
      <c r="A306" s="33">
        <v>296</v>
      </c>
      <c r="B306" s="53" t="s">
        <v>442</v>
      </c>
      <c r="C306" s="31">
        <v>1886.05</v>
      </c>
      <c r="D306" s="36">
        <v>1895.5166666666667</v>
      </c>
      <c r="E306" s="36">
        <v>1871.0833333333333</v>
      </c>
      <c r="F306" s="36">
        <v>1856.1166666666666</v>
      </c>
      <c r="G306" s="36">
        <v>1831.6833333333332</v>
      </c>
      <c r="H306" s="36">
        <v>1910.4833333333333</v>
      </c>
      <c r="I306" s="36">
        <v>1934.9166666666667</v>
      </c>
      <c r="J306" s="36">
        <v>1949.8833333333334</v>
      </c>
      <c r="K306" s="31">
        <v>1919.95</v>
      </c>
      <c r="L306" s="31">
        <v>1880.55</v>
      </c>
      <c r="M306" s="31">
        <v>0.96762999999999999</v>
      </c>
      <c r="N306" s="1"/>
      <c r="O306" s="1"/>
    </row>
    <row r="307" spans="1:15" ht="12.75" customHeight="1">
      <c r="A307" s="33">
        <v>297</v>
      </c>
      <c r="B307" s="53" t="s">
        <v>443</v>
      </c>
      <c r="C307" s="31">
        <v>1238.5999999999999</v>
      </c>
      <c r="D307" s="36">
        <v>1242.9166666666667</v>
      </c>
      <c r="E307" s="36">
        <v>1223.9333333333334</v>
      </c>
      <c r="F307" s="36">
        <v>1209.2666666666667</v>
      </c>
      <c r="G307" s="36">
        <v>1190.2833333333333</v>
      </c>
      <c r="H307" s="36">
        <v>1257.5833333333335</v>
      </c>
      <c r="I307" s="36">
        <v>1276.5666666666666</v>
      </c>
      <c r="J307" s="36">
        <v>1291.2333333333336</v>
      </c>
      <c r="K307" s="31">
        <v>1261.9000000000001</v>
      </c>
      <c r="L307" s="31">
        <v>1228.25</v>
      </c>
      <c r="M307" s="31">
        <v>8.6944099999999995</v>
      </c>
      <c r="N307" s="1"/>
      <c r="O307" s="1"/>
    </row>
    <row r="308" spans="1:15" ht="12.75" customHeight="1">
      <c r="A308" s="33">
        <v>298</v>
      </c>
      <c r="B308" s="53" t="s">
        <v>177</v>
      </c>
      <c r="C308" s="31">
        <v>1443.5</v>
      </c>
      <c r="D308" s="36">
        <v>1451.8666666666668</v>
      </c>
      <c r="E308" s="36">
        <v>1429.7333333333336</v>
      </c>
      <c r="F308" s="36">
        <v>1415.9666666666667</v>
      </c>
      <c r="G308" s="36">
        <v>1393.8333333333335</v>
      </c>
      <c r="H308" s="36">
        <v>1465.6333333333337</v>
      </c>
      <c r="I308" s="36">
        <v>1487.7666666666669</v>
      </c>
      <c r="J308" s="36">
        <v>1501.5333333333338</v>
      </c>
      <c r="K308" s="31">
        <v>1474</v>
      </c>
      <c r="L308" s="31">
        <v>1438.1</v>
      </c>
      <c r="M308" s="31">
        <v>2.5297999999999998</v>
      </c>
      <c r="N308" s="1"/>
      <c r="O308" s="1"/>
    </row>
    <row r="309" spans="1:15" ht="12.75" customHeight="1">
      <c r="A309" s="33">
        <v>299</v>
      </c>
      <c r="B309" s="53" t="s">
        <v>169</v>
      </c>
      <c r="C309" s="31">
        <v>261.14999999999998</v>
      </c>
      <c r="D309" s="36">
        <v>261.79999999999995</v>
      </c>
      <c r="E309" s="36">
        <v>258.64999999999992</v>
      </c>
      <c r="F309" s="36">
        <v>256.14999999999998</v>
      </c>
      <c r="G309" s="36">
        <v>252.99999999999994</v>
      </c>
      <c r="H309" s="36">
        <v>264.2999999999999</v>
      </c>
      <c r="I309" s="36">
        <v>267.45</v>
      </c>
      <c r="J309" s="36">
        <v>269.94999999999987</v>
      </c>
      <c r="K309" s="31">
        <v>264.95</v>
      </c>
      <c r="L309" s="31">
        <v>259.3</v>
      </c>
      <c r="M309" s="31">
        <v>40.594819999999999</v>
      </c>
      <c r="N309" s="1"/>
      <c r="O309" s="1"/>
    </row>
    <row r="310" spans="1:15" ht="12.75" customHeight="1">
      <c r="A310" s="33">
        <v>300</v>
      </c>
      <c r="B310" s="53" t="s">
        <v>168</v>
      </c>
      <c r="C310" s="31">
        <v>2156.35</v>
      </c>
      <c r="D310" s="36">
        <v>2132.8000000000002</v>
      </c>
      <c r="E310" s="36">
        <v>2096.6000000000004</v>
      </c>
      <c r="F310" s="36">
        <v>2036.8500000000004</v>
      </c>
      <c r="G310" s="36">
        <v>2000.6500000000005</v>
      </c>
      <c r="H310" s="36">
        <v>2192.5500000000002</v>
      </c>
      <c r="I310" s="36">
        <v>2228.75</v>
      </c>
      <c r="J310" s="36">
        <v>2288.5</v>
      </c>
      <c r="K310" s="31">
        <v>2169</v>
      </c>
      <c r="L310" s="31">
        <v>2073.0500000000002</v>
      </c>
      <c r="M310" s="31">
        <v>57.451430000000002</v>
      </c>
      <c r="N310" s="1"/>
      <c r="O310" s="1"/>
    </row>
    <row r="311" spans="1:15" ht="12.75" customHeight="1">
      <c r="A311" s="33">
        <v>301</v>
      </c>
      <c r="B311" s="53" t="s">
        <v>444</v>
      </c>
      <c r="C311" s="31">
        <v>422</v>
      </c>
      <c r="D311" s="36">
        <v>426.41666666666669</v>
      </c>
      <c r="E311" s="36">
        <v>416.13333333333338</v>
      </c>
      <c r="F311" s="36">
        <v>410.26666666666671</v>
      </c>
      <c r="G311" s="36">
        <v>399.98333333333341</v>
      </c>
      <c r="H311" s="36">
        <v>432.28333333333336</v>
      </c>
      <c r="I311" s="36">
        <v>442.56666666666666</v>
      </c>
      <c r="J311" s="36">
        <v>448.43333333333334</v>
      </c>
      <c r="K311" s="31">
        <v>436.7</v>
      </c>
      <c r="L311" s="31">
        <v>420.55</v>
      </c>
      <c r="M311" s="31">
        <v>3.3074300000000001</v>
      </c>
      <c r="N311" s="1"/>
      <c r="O311" s="1"/>
    </row>
    <row r="312" spans="1:15" ht="12.75" customHeight="1">
      <c r="A312" s="33">
        <v>302</v>
      </c>
      <c r="B312" s="53" t="s">
        <v>445</v>
      </c>
      <c r="C312" s="31">
        <v>637.25</v>
      </c>
      <c r="D312" s="36">
        <v>638.29999999999995</v>
      </c>
      <c r="E312" s="36">
        <v>632.49999999999989</v>
      </c>
      <c r="F312" s="36">
        <v>627.74999999999989</v>
      </c>
      <c r="G312" s="36">
        <v>621.94999999999982</v>
      </c>
      <c r="H312" s="36">
        <v>643.04999999999995</v>
      </c>
      <c r="I312" s="36">
        <v>648.85000000000014</v>
      </c>
      <c r="J312" s="36">
        <v>653.6</v>
      </c>
      <c r="K312" s="31">
        <v>644.1</v>
      </c>
      <c r="L312" s="31">
        <v>633.54999999999995</v>
      </c>
      <c r="M312" s="31">
        <v>4.2706099999999996</v>
      </c>
      <c r="N312" s="1"/>
      <c r="O312" s="1"/>
    </row>
    <row r="313" spans="1:15" ht="12.75" customHeight="1">
      <c r="A313" s="33">
        <v>303</v>
      </c>
      <c r="B313" s="53" t="s">
        <v>170</v>
      </c>
      <c r="C313" s="31">
        <v>200.15</v>
      </c>
      <c r="D313" s="36">
        <v>201.01666666666668</v>
      </c>
      <c r="E313" s="36">
        <v>194.73333333333335</v>
      </c>
      <c r="F313" s="36">
        <v>189.31666666666666</v>
      </c>
      <c r="G313" s="36">
        <v>183.03333333333333</v>
      </c>
      <c r="H313" s="36">
        <v>206.43333333333337</v>
      </c>
      <c r="I313" s="36">
        <v>212.71666666666673</v>
      </c>
      <c r="J313" s="36">
        <v>218.13333333333338</v>
      </c>
      <c r="K313" s="31">
        <v>207.3</v>
      </c>
      <c r="L313" s="31">
        <v>195.6</v>
      </c>
      <c r="M313" s="31">
        <v>138.62219999999999</v>
      </c>
      <c r="N313" s="1"/>
      <c r="O313" s="1"/>
    </row>
    <row r="314" spans="1:15" ht="12.75" customHeight="1">
      <c r="A314" s="33">
        <v>304</v>
      </c>
      <c r="B314" s="53" t="s">
        <v>446</v>
      </c>
      <c r="C314" s="31">
        <v>250.15</v>
      </c>
      <c r="D314" s="36">
        <v>252.68333333333331</v>
      </c>
      <c r="E314" s="36">
        <v>245.46666666666664</v>
      </c>
      <c r="F314" s="36">
        <v>240.78333333333333</v>
      </c>
      <c r="G314" s="36">
        <v>233.56666666666666</v>
      </c>
      <c r="H314" s="36">
        <v>257.36666666666662</v>
      </c>
      <c r="I314" s="36">
        <v>264.58333333333326</v>
      </c>
      <c r="J314" s="36">
        <v>269.26666666666659</v>
      </c>
      <c r="K314" s="31">
        <v>259.89999999999998</v>
      </c>
      <c r="L314" s="31">
        <v>248</v>
      </c>
      <c r="M314" s="31">
        <v>70.593729999999994</v>
      </c>
      <c r="N314" s="1"/>
      <c r="O314" s="1"/>
    </row>
    <row r="315" spans="1:15" ht="12.75" customHeight="1">
      <c r="A315" s="33">
        <v>305</v>
      </c>
      <c r="B315" s="53" t="s">
        <v>838</v>
      </c>
      <c r="C315" s="31">
        <v>2364.4</v>
      </c>
      <c r="D315" s="36">
        <v>2380.1333333333332</v>
      </c>
      <c r="E315" s="36">
        <v>2340.2666666666664</v>
      </c>
      <c r="F315" s="36">
        <v>2316.1333333333332</v>
      </c>
      <c r="G315" s="36">
        <v>2276.2666666666664</v>
      </c>
      <c r="H315" s="36">
        <v>2404.2666666666664</v>
      </c>
      <c r="I315" s="36">
        <v>2444.1333333333332</v>
      </c>
      <c r="J315" s="36">
        <v>2468.2666666666664</v>
      </c>
      <c r="K315" s="31">
        <v>2420</v>
      </c>
      <c r="L315" s="31">
        <v>2356</v>
      </c>
      <c r="M315" s="31">
        <v>2.31691</v>
      </c>
      <c r="N315" s="1"/>
      <c r="O315" s="1"/>
    </row>
    <row r="316" spans="1:15" ht="12.75" customHeight="1">
      <c r="A316" s="33">
        <v>306</v>
      </c>
      <c r="B316" s="53" t="s">
        <v>171</v>
      </c>
      <c r="C316" s="31">
        <v>518</v>
      </c>
      <c r="D316" s="36">
        <v>517.85</v>
      </c>
      <c r="E316" s="36">
        <v>515.75</v>
      </c>
      <c r="F316" s="36">
        <v>513.5</v>
      </c>
      <c r="G316" s="36">
        <v>511.4</v>
      </c>
      <c r="H316" s="36">
        <v>520.1</v>
      </c>
      <c r="I316" s="36">
        <v>522.20000000000016</v>
      </c>
      <c r="J316" s="36">
        <v>524.45000000000005</v>
      </c>
      <c r="K316" s="31">
        <v>519.95000000000005</v>
      </c>
      <c r="L316" s="31">
        <v>515.6</v>
      </c>
      <c r="M316" s="31">
        <v>13.077500000000001</v>
      </c>
      <c r="N316" s="1"/>
      <c r="O316" s="1"/>
    </row>
    <row r="317" spans="1:15" ht="12.75" customHeight="1">
      <c r="A317" s="33">
        <v>307</v>
      </c>
      <c r="B317" s="53" t="s">
        <v>172</v>
      </c>
      <c r="C317" s="31">
        <v>12817.5</v>
      </c>
      <c r="D317" s="36">
        <v>12851.233333333332</v>
      </c>
      <c r="E317" s="36">
        <v>12706.466666666664</v>
      </c>
      <c r="F317" s="36">
        <v>12595.433333333332</v>
      </c>
      <c r="G317" s="36">
        <v>12450.666666666664</v>
      </c>
      <c r="H317" s="36">
        <v>12962.266666666663</v>
      </c>
      <c r="I317" s="36">
        <v>13107.033333333329</v>
      </c>
      <c r="J317" s="36">
        <v>13218.066666666662</v>
      </c>
      <c r="K317" s="31">
        <v>12996</v>
      </c>
      <c r="L317" s="31">
        <v>12740.2</v>
      </c>
      <c r="M317" s="31">
        <v>5.2877599999999996</v>
      </c>
      <c r="N317" s="1"/>
      <c r="O317" s="1"/>
    </row>
    <row r="318" spans="1:15" ht="12.75" customHeight="1">
      <c r="A318" s="33">
        <v>308</v>
      </c>
      <c r="B318" s="53" t="s">
        <v>447</v>
      </c>
      <c r="C318" s="31">
        <v>2693.6</v>
      </c>
      <c r="D318" s="36">
        <v>2701.2000000000003</v>
      </c>
      <c r="E318" s="36">
        <v>2667.4000000000005</v>
      </c>
      <c r="F318" s="36">
        <v>2641.2000000000003</v>
      </c>
      <c r="G318" s="36">
        <v>2607.4000000000005</v>
      </c>
      <c r="H318" s="36">
        <v>2727.4000000000005</v>
      </c>
      <c r="I318" s="36">
        <v>2761.2000000000007</v>
      </c>
      <c r="J318" s="36">
        <v>2787.4000000000005</v>
      </c>
      <c r="K318" s="31">
        <v>2735</v>
      </c>
      <c r="L318" s="31">
        <v>2675</v>
      </c>
      <c r="M318" s="31">
        <v>0.31341000000000002</v>
      </c>
      <c r="N318" s="1"/>
      <c r="O318" s="1"/>
    </row>
    <row r="319" spans="1:15" ht="12.75" customHeight="1">
      <c r="A319" s="33">
        <v>309</v>
      </c>
      <c r="B319" s="53" t="s">
        <v>176</v>
      </c>
      <c r="C319" s="31">
        <v>1010.9</v>
      </c>
      <c r="D319" s="36">
        <v>999.85</v>
      </c>
      <c r="E319" s="36">
        <v>980.1</v>
      </c>
      <c r="F319" s="36">
        <v>949.3</v>
      </c>
      <c r="G319" s="36">
        <v>929.55</v>
      </c>
      <c r="H319" s="36">
        <v>1030.6500000000001</v>
      </c>
      <c r="I319" s="36">
        <v>1050.4000000000001</v>
      </c>
      <c r="J319" s="36">
        <v>1081.2000000000003</v>
      </c>
      <c r="K319" s="31">
        <v>1019.6</v>
      </c>
      <c r="L319" s="31">
        <v>969.05</v>
      </c>
      <c r="M319" s="31">
        <v>17.10267</v>
      </c>
      <c r="N319" s="1"/>
      <c r="O319" s="1"/>
    </row>
    <row r="320" spans="1:15" ht="12.75" customHeight="1">
      <c r="A320" s="33">
        <v>310</v>
      </c>
      <c r="B320" s="53" t="s">
        <v>283</v>
      </c>
      <c r="C320" s="31">
        <v>840.3</v>
      </c>
      <c r="D320" s="36">
        <v>841.9</v>
      </c>
      <c r="E320" s="36">
        <v>829.5</v>
      </c>
      <c r="F320" s="36">
        <v>818.7</v>
      </c>
      <c r="G320" s="36">
        <v>806.30000000000007</v>
      </c>
      <c r="H320" s="36">
        <v>852.69999999999993</v>
      </c>
      <c r="I320" s="36">
        <v>865.0999999999998</v>
      </c>
      <c r="J320" s="36">
        <v>875.89999999999986</v>
      </c>
      <c r="K320" s="31">
        <v>854.3</v>
      </c>
      <c r="L320" s="31">
        <v>831.1</v>
      </c>
      <c r="M320" s="31">
        <v>14.936249999999999</v>
      </c>
      <c r="N320" s="1"/>
      <c r="O320" s="1"/>
    </row>
    <row r="321" spans="1:15" ht="12.75" customHeight="1">
      <c r="A321" s="33">
        <v>311</v>
      </c>
      <c r="B321" s="53" t="s">
        <v>448</v>
      </c>
      <c r="C321" s="31">
        <v>2348.9499999999998</v>
      </c>
      <c r="D321" s="36">
        <v>2371.4333333333329</v>
      </c>
      <c r="E321" s="36">
        <v>2318.016666666666</v>
      </c>
      <c r="F321" s="36">
        <v>2287.083333333333</v>
      </c>
      <c r="G321" s="36">
        <v>2233.6666666666661</v>
      </c>
      <c r="H321" s="36">
        <v>2402.3666666666659</v>
      </c>
      <c r="I321" s="36">
        <v>2455.7833333333328</v>
      </c>
      <c r="J321" s="36">
        <v>2486.7166666666658</v>
      </c>
      <c r="K321" s="31">
        <v>2424.85</v>
      </c>
      <c r="L321" s="31">
        <v>2340.5</v>
      </c>
      <c r="M321" s="31">
        <v>8.5403000000000002</v>
      </c>
      <c r="N321" s="1"/>
      <c r="O321" s="1"/>
    </row>
    <row r="322" spans="1:15" ht="12.75" customHeight="1">
      <c r="A322" s="33">
        <v>312</v>
      </c>
      <c r="B322" s="53" t="s">
        <v>449</v>
      </c>
      <c r="C322" s="31">
        <v>696.9</v>
      </c>
      <c r="D322" s="36">
        <v>693.21666666666658</v>
      </c>
      <c r="E322" s="36">
        <v>678.63333333333321</v>
      </c>
      <c r="F322" s="36">
        <v>660.36666666666667</v>
      </c>
      <c r="G322" s="36">
        <v>645.7833333333333</v>
      </c>
      <c r="H322" s="36">
        <v>711.48333333333312</v>
      </c>
      <c r="I322" s="36">
        <v>726.06666666666638</v>
      </c>
      <c r="J322" s="36">
        <v>744.33333333333303</v>
      </c>
      <c r="K322" s="31">
        <v>707.8</v>
      </c>
      <c r="L322" s="31">
        <v>674.95</v>
      </c>
      <c r="M322" s="31">
        <v>1.99987</v>
      </c>
      <c r="N322" s="1"/>
      <c r="O322" s="1"/>
    </row>
    <row r="323" spans="1:15" ht="12.75" customHeight="1">
      <c r="A323" s="33">
        <v>313</v>
      </c>
      <c r="B323" s="53" t="s">
        <v>450</v>
      </c>
      <c r="C323" s="31">
        <v>1073.5</v>
      </c>
      <c r="D323" s="36">
        <v>1077.6833333333334</v>
      </c>
      <c r="E323" s="36">
        <v>1062.3666666666668</v>
      </c>
      <c r="F323" s="36">
        <v>1051.2333333333333</v>
      </c>
      <c r="G323" s="36">
        <v>1035.9166666666667</v>
      </c>
      <c r="H323" s="36">
        <v>1088.8166666666668</v>
      </c>
      <c r="I323" s="36">
        <v>1104.1333333333334</v>
      </c>
      <c r="J323" s="36">
        <v>1115.2666666666669</v>
      </c>
      <c r="K323" s="31">
        <v>1093</v>
      </c>
      <c r="L323" s="31">
        <v>1066.55</v>
      </c>
      <c r="M323" s="31">
        <v>1.07629</v>
      </c>
      <c r="N323" s="1"/>
      <c r="O323" s="1"/>
    </row>
    <row r="324" spans="1:15" ht="12.75" customHeight="1">
      <c r="A324" s="33">
        <v>314</v>
      </c>
      <c r="B324" s="53" t="s">
        <v>175</v>
      </c>
      <c r="C324" s="31">
        <v>1817.75</v>
      </c>
      <c r="D324" s="36">
        <v>1809.2166666666665</v>
      </c>
      <c r="E324" s="36">
        <v>1768.5333333333328</v>
      </c>
      <c r="F324" s="36">
        <v>1719.3166666666664</v>
      </c>
      <c r="G324" s="36">
        <v>1678.6333333333328</v>
      </c>
      <c r="H324" s="36">
        <v>1858.4333333333329</v>
      </c>
      <c r="I324" s="36">
        <v>1899.1166666666668</v>
      </c>
      <c r="J324" s="36">
        <v>1948.333333333333</v>
      </c>
      <c r="K324" s="31">
        <v>1849.9</v>
      </c>
      <c r="L324" s="31">
        <v>1760</v>
      </c>
      <c r="M324" s="31">
        <v>1.0656000000000001</v>
      </c>
      <c r="N324" s="1"/>
      <c r="O324" s="1"/>
    </row>
    <row r="325" spans="1:15" ht="12.75" customHeight="1">
      <c r="A325" s="33">
        <v>315</v>
      </c>
      <c r="B325" s="53" t="s">
        <v>837</v>
      </c>
      <c r="C325" s="31">
        <v>408.05</v>
      </c>
      <c r="D325" s="36">
        <v>409.51666666666665</v>
      </c>
      <c r="E325" s="36">
        <v>404.08333333333331</v>
      </c>
      <c r="F325" s="36">
        <v>400.11666666666667</v>
      </c>
      <c r="G325" s="36">
        <v>394.68333333333334</v>
      </c>
      <c r="H325" s="36">
        <v>413.48333333333329</v>
      </c>
      <c r="I325" s="36">
        <v>418.91666666666669</v>
      </c>
      <c r="J325" s="36">
        <v>422.88333333333327</v>
      </c>
      <c r="K325" s="31">
        <v>414.95</v>
      </c>
      <c r="L325" s="31">
        <v>405.55</v>
      </c>
      <c r="M325" s="31">
        <v>1.64653</v>
      </c>
      <c r="N325" s="1"/>
      <c r="O325" s="1"/>
    </row>
    <row r="326" spans="1:15" ht="12.75" customHeight="1">
      <c r="A326" s="33">
        <v>316</v>
      </c>
      <c r="B326" s="53" t="s">
        <v>284</v>
      </c>
      <c r="C326" s="31">
        <v>69.05</v>
      </c>
      <c r="D326" s="36">
        <v>69.333333333333329</v>
      </c>
      <c r="E326" s="36">
        <v>68.716666666666654</v>
      </c>
      <c r="F326" s="36">
        <v>68.383333333333326</v>
      </c>
      <c r="G326" s="36">
        <v>67.766666666666652</v>
      </c>
      <c r="H326" s="36">
        <v>69.666666666666657</v>
      </c>
      <c r="I326" s="36">
        <v>70.283333333333331</v>
      </c>
      <c r="J326" s="36">
        <v>70.61666666666666</v>
      </c>
      <c r="K326" s="31">
        <v>69.95</v>
      </c>
      <c r="L326" s="31">
        <v>69</v>
      </c>
      <c r="M326" s="31">
        <v>30.658580000000001</v>
      </c>
      <c r="N326" s="1"/>
      <c r="O326" s="1"/>
    </row>
    <row r="327" spans="1:15" ht="12.75" customHeight="1">
      <c r="A327" s="33">
        <v>317</v>
      </c>
      <c r="B327" s="53" t="s">
        <v>451</v>
      </c>
      <c r="C327" s="31">
        <v>2376.9</v>
      </c>
      <c r="D327" s="36">
        <v>2417.1333333333332</v>
      </c>
      <c r="E327" s="36">
        <v>2325.1166666666663</v>
      </c>
      <c r="F327" s="36">
        <v>2273.333333333333</v>
      </c>
      <c r="G327" s="36">
        <v>2181.3166666666662</v>
      </c>
      <c r="H327" s="36">
        <v>2468.9166666666665</v>
      </c>
      <c r="I327" s="36">
        <v>2560.9333333333329</v>
      </c>
      <c r="J327" s="36">
        <v>2612.7166666666667</v>
      </c>
      <c r="K327" s="31">
        <v>2509.15</v>
      </c>
      <c r="L327" s="31">
        <v>2365.35</v>
      </c>
      <c r="M327" s="31">
        <v>4.1633199999999997</v>
      </c>
      <c r="N327" s="1"/>
      <c r="O327" s="1"/>
    </row>
    <row r="328" spans="1:15" ht="12.75" customHeight="1">
      <c r="A328" s="33">
        <v>318</v>
      </c>
      <c r="B328" s="53" t="s">
        <v>179</v>
      </c>
      <c r="C328" s="31">
        <v>2314.85</v>
      </c>
      <c r="D328" s="36">
        <v>2331.4666666666667</v>
      </c>
      <c r="E328" s="36">
        <v>2291.4333333333334</v>
      </c>
      <c r="F328" s="36">
        <v>2268.0166666666669</v>
      </c>
      <c r="G328" s="36">
        <v>2227.9833333333336</v>
      </c>
      <c r="H328" s="36">
        <v>2354.8833333333332</v>
      </c>
      <c r="I328" s="36">
        <v>2394.916666666667</v>
      </c>
      <c r="J328" s="36">
        <v>2418.333333333333</v>
      </c>
      <c r="K328" s="31">
        <v>2371.5</v>
      </c>
      <c r="L328" s="31">
        <v>2308.0500000000002</v>
      </c>
      <c r="M328" s="31">
        <v>3.83386</v>
      </c>
      <c r="N328" s="1"/>
      <c r="O328" s="1"/>
    </row>
    <row r="329" spans="1:15" ht="12.75" customHeight="1">
      <c r="A329" s="33">
        <v>319</v>
      </c>
      <c r="B329" s="53" t="s">
        <v>174</v>
      </c>
      <c r="C329" s="31">
        <v>4109</v>
      </c>
      <c r="D329" s="36">
        <v>4112.5333333333328</v>
      </c>
      <c r="E329" s="36">
        <v>4078.6666666666661</v>
      </c>
      <c r="F329" s="36">
        <v>4048.333333333333</v>
      </c>
      <c r="G329" s="36">
        <v>4014.4666666666662</v>
      </c>
      <c r="H329" s="36">
        <v>4142.8666666666659</v>
      </c>
      <c r="I329" s="36">
        <v>4176.7333333333327</v>
      </c>
      <c r="J329" s="36">
        <v>4207.0666666666657</v>
      </c>
      <c r="K329" s="31">
        <v>4146.3999999999996</v>
      </c>
      <c r="L329" s="31">
        <v>4082.2</v>
      </c>
      <c r="M329" s="31">
        <v>6.9277300000000004</v>
      </c>
      <c r="N329" s="1"/>
      <c r="O329" s="1"/>
    </row>
    <row r="330" spans="1:15" ht="12.75" customHeight="1">
      <c r="A330" s="33">
        <v>320</v>
      </c>
      <c r="B330" s="53" t="s">
        <v>181</v>
      </c>
      <c r="C330" s="31">
        <v>1720.65</v>
      </c>
      <c r="D330" s="36">
        <v>1723.3500000000001</v>
      </c>
      <c r="E330" s="36">
        <v>1692.8000000000002</v>
      </c>
      <c r="F330" s="36">
        <v>1664.95</v>
      </c>
      <c r="G330" s="36">
        <v>1634.4</v>
      </c>
      <c r="H330" s="36">
        <v>1751.2000000000003</v>
      </c>
      <c r="I330" s="36">
        <v>1781.75</v>
      </c>
      <c r="J330" s="36">
        <v>1809.6000000000004</v>
      </c>
      <c r="K330" s="31">
        <v>1753.9</v>
      </c>
      <c r="L330" s="31">
        <v>1695.5</v>
      </c>
      <c r="M330" s="31">
        <v>7.1700299999999997</v>
      </c>
      <c r="N330" s="1"/>
      <c r="O330" s="1"/>
    </row>
    <row r="331" spans="1:15" ht="12.75" customHeight="1">
      <c r="A331" s="33">
        <v>321</v>
      </c>
      <c r="B331" s="53" t="s">
        <v>452</v>
      </c>
      <c r="C331" s="31">
        <v>1018.15</v>
      </c>
      <c r="D331" s="36">
        <v>1022.1999999999999</v>
      </c>
      <c r="E331" s="36">
        <v>1001.4499999999998</v>
      </c>
      <c r="F331" s="36">
        <v>984.74999999999989</v>
      </c>
      <c r="G331" s="36">
        <v>963.99999999999977</v>
      </c>
      <c r="H331" s="36">
        <v>1038.8999999999999</v>
      </c>
      <c r="I331" s="36">
        <v>1059.6500000000001</v>
      </c>
      <c r="J331" s="36">
        <v>1076.3499999999999</v>
      </c>
      <c r="K331" s="31">
        <v>1042.95</v>
      </c>
      <c r="L331" s="31">
        <v>1005.5</v>
      </c>
      <c r="M331" s="31">
        <v>4.3717699999999997</v>
      </c>
      <c r="N331" s="1"/>
      <c r="O331" s="1"/>
    </row>
    <row r="332" spans="1:15" ht="12.75" customHeight="1">
      <c r="A332" s="33">
        <v>322</v>
      </c>
      <c r="B332" s="53" t="s">
        <v>453</v>
      </c>
      <c r="C332" s="31">
        <v>139.75</v>
      </c>
      <c r="D332" s="36">
        <v>140.76666666666665</v>
      </c>
      <c r="E332" s="36">
        <v>138.1333333333333</v>
      </c>
      <c r="F332" s="36">
        <v>136.51666666666665</v>
      </c>
      <c r="G332" s="36">
        <v>133.8833333333333</v>
      </c>
      <c r="H332" s="36">
        <v>142.3833333333333</v>
      </c>
      <c r="I332" s="36">
        <v>145.01666666666662</v>
      </c>
      <c r="J332" s="36">
        <v>146.6333333333333</v>
      </c>
      <c r="K332" s="31">
        <v>143.4</v>
      </c>
      <c r="L332" s="31">
        <v>139.15</v>
      </c>
      <c r="M332" s="31">
        <v>140.85191</v>
      </c>
      <c r="N332" s="1"/>
      <c r="O332" s="1"/>
    </row>
    <row r="333" spans="1:15" ht="12.75" customHeight="1">
      <c r="A333" s="33">
        <v>323</v>
      </c>
      <c r="B333" s="53" t="s">
        <v>454</v>
      </c>
      <c r="C333" s="31">
        <v>242.2</v>
      </c>
      <c r="D333" s="36">
        <v>244.4</v>
      </c>
      <c r="E333" s="36">
        <v>237.9</v>
      </c>
      <c r="F333" s="36">
        <v>233.6</v>
      </c>
      <c r="G333" s="36">
        <v>227.1</v>
      </c>
      <c r="H333" s="36">
        <v>248.70000000000002</v>
      </c>
      <c r="I333" s="36">
        <v>255.20000000000002</v>
      </c>
      <c r="J333" s="36">
        <v>259.5</v>
      </c>
      <c r="K333" s="31">
        <v>250.9</v>
      </c>
      <c r="L333" s="31">
        <v>240.1</v>
      </c>
      <c r="M333" s="31">
        <v>35.123339999999999</v>
      </c>
      <c r="N333" s="1"/>
      <c r="O333" s="1"/>
    </row>
    <row r="334" spans="1:15" ht="12.75" customHeight="1">
      <c r="A334" s="33">
        <v>324</v>
      </c>
      <c r="B334" s="53" t="s">
        <v>455</v>
      </c>
      <c r="C334" s="31">
        <v>96.2</v>
      </c>
      <c r="D334" s="36">
        <v>95.416666666666671</v>
      </c>
      <c r="E334" s="36">
        <v>94.13333333333334</v>
      </c>
      <c r="F334" s="36">
        <v>92.066666666666663</v>
      </c>
      <c r="G334" s="36">
        <v>90.783333333333331</v>
      </c>
      <c r="H334" s="36">
        <v>97.483333333333348</v>
      </c>
      <c r="I334" s="36">
        <v>98.76666666666668</v>
      </c>
      <c r="J334" s="36">
        <v>100.83333333333336</v>
      </c>
      <c r="K334" s="31">
        <v>96.7</v>
      </c>
      <c r="L334" s="31">
        <v>93.35</v>
      </c>
      <c r="M334" s="31">
        <v>1104.9402</v>
      </c>
      <c r="N334" s="1"/>
      <c r="O334" s="1"/>
    </row>
    <row r="335" spans="1:15" ht="12.75" customHeight="1">
      <c r="A335" s="33">
        <v>325</v>
      </c>
      <c r="B335" s="53" t="s">
        <v>456</v>
      </c>
      <c r="C335" s="31">
        <v>242.35</v>
      </c>
      <c r="D335" s="36">
        <v>243.71666666666667</v>
      </c>
      <c r="E335" s="36">
        <v>239.23333333333335</v>
      </c>
      <c r="F335" s="36">
        <v>236.11666666666667</v>
      </c>
      <c r="G335" s="36">
        <v>231.63333333333335</v>
      </c>
      <c r="H335" s="36">
        <v>246.83333333333334</v>
      </c>
      <c r="I335" s="36">
        <v>251.31666666666663</v>
      </c>
      <c r="J335" s="36">
        <v>254.43333333333334</v>
      </c>
      <c r="K335" s="31">
        <v>248.2</v>
      </c>
      <c r="L335" s="31">
        <v>240.6</v>
      </c>
      <c r="M335" s="31">
        <v>27.643090000000001</v>
      </c>
      <c r="N335" s="1"/>
      <c r="O335" s="1"/>
    </row>
    <row r="336" spans="1:15" ht="12.75" customHeight="1">
      <c r="A336" s="33">
        <v>326</v>
      </c>
      <c r="B336" s="53" t="s">
        <v>186</v>
      </c>
      <c r="C336" s="31">
        <v>254.4</v>
      </c>
      <c r="D336" s="36">
        <v>256.36666666666662</v>
      </c>
      <c r="E336" s="36">
        <v>252.08333333333326</v>
      </c>
      <c r="F336" s="36">
        <v>249.76666666666665</v>
      </c>
      <c r="G336" s="36">
        <v>245.48333333333329</v>
      </c>
      <c r="H336" s="36">
        <v>258.68333333333322</v>
      </c>
      <c r="I336" s="36">
        <v>262.96666666666664</v>
      </c>
      <c r="J336" s="36">
        <v>265.28333333333319</v>
      </c>
      <c r="K336" s="31">
        <v>260.64999999999998</v>
      </c>
      <c r="L336" s="31">
        <v>254.05</v>
      </c>
      <c r="M336" s="31">
        <v>105.27601</v>
      </c>
      <c r="N336" s="1"/>
      <c r="O336" s="1"/>
    </row>
    <row r="337" spans="1:15" ht="12.75" customHeight="1">
      <c r="A337" s="33">
        <v>327</v>
      </c>
      <c r="B337" s="53" t="s">
        <v>835</v>
      </c>
      <c r="C337" s="31">
        <v>64.5</v>
      </c>
      <c r="D337" s="36">
        <v>65.13333333333334</v>
      </c>
      <c r="E337" s="36">
        <v>63.51666666666668</v>
      </c>
      <c r="F337" s="36">
        <v>62.533333333333346</v>
      </c>
      <c r="G337" s="36">
        <v>60.916666666666686</v>
      </c>
      <c r="H337" s="36">
        <v>66.116666666666674</v>
      </c>
      <c r="I337" s="36">
        <v>67.73333333333332</v>
      </c>
      <c r="J337" s="36">
        <v>68.716666666666669</v>
      </c>
      <c r="K337" s="31">
        <v>66.75</v>
      </c>
      <c r="L337" s="31">
        <v>64.150000000000006</v>
      </c>
      <c r="M337" s="31">
        <v>149.09573</v>
      </c>
      <c r="N337" s="1"/>
      <c r="O337" s="1"/>
    </row>
    <row r="338" spans="1:15" ht="12.75" customHeight="1">
      <c r="A338" s="33">
        <v>328</v>
      </c>
      <c r="B338" s="53" t="s">
        <v>188</v>
      </c>
      <c r="C338" s="31">
        <v>363.2</v>
      </c>
      <c r="D338" s="36">
        <v>362.65000000000003</v>
      </c>
      <c r="E338" s="36">
        <v>359.85000000000008</v>
      </c>
      <c r="F338" s="36">
        <v>356.50000000000006</v>
      </c>
      <c r="G338" s="36">
        <v>353.7000000000001</v>
      </c>
      <c r="H338" s="36">
        <v>366.00000000000006</v>
      </c>
      <c r="I338" s="36">
        <v>368.8</v>
      </c>
      <c r="J338" s="36">
        <v>372.15000000000003</v>
      </c>
      <c r="K338" s="31">
        <v>365.45</v>
      </c>
      <c r="L338" s="31">
        <v>359.3</v>
      </c>
      <c r="M338" s="31">
        <v>145.66548</v>
      </c>
      <c r="N338" s="1"/>
      <c r="O338" s="1"/>
    </row>
    <row r="339" spans="1:15" ht="12.75" customHeight="1">
      <c r="A339" s="33">
        <v>329</v>
      </c>
      <c r="B339" s="53" t="s">
        <v>458</v>
      </c>
      <c r="C339" s="31">
        <v>1287.0999999999999</v>
      </c>
      <c r="D339" s="36">
        <v>1286.7666666666667</v>
      </c>
      <c r="E339" s="36">
        <v>1275.2333333333333</v>
      </c>
      <c r="F339" s="36">
        <v>1263.3666666666668</v>
      </c>
      <c r="G339" s="36">
        <v>1251.8333333333335</v>
      </c>
      <c r="H339" s="36">
        <v>1298.6333333333332</v>
      </c>
      <c r="I339" s="36">
        <v>1310.1666666666665</v>
      </c>
      <c r="J339" s="36">
        <v>1322.0333333333331</v>
      </c>
      <c r="K339" s="31">
        <v>1298.3</v>
      </c>
      <c r="L339" s="31">
        <v>1274.9000000000001</v>
      </c>
      <c r="M339" s="31">
        <v>2.32626</v>
      </c>
      <c r="N339" s="1"/>
      <c r="O339" s="1"/>
    </row>
    <row r="340" spans="1:15" ht="12.75" customHeight="1">
      <c r="A340" s="33">
        <v>330</v>
      </c>
      <c r="B340" s="53" t="s">
        <v>182</v>
      </c>
      <c r="C340" s="31">
        <v>185.25</v>
      </c>
      <c r="D340" s="36">
        <v>186.70000000000002</v>
      </c>
      <c r="E340" s="36">
        <v>183.15000000000003</v>
      </c>
      <c r="F340" s="36">
        <v>181.05</v>
      </c>
      <c r="G340" s="36">
        <v>177.50000000000003</v>
      </c>
      <c r="H340" s="36">
        <v>188.80000000000004</v>
      </c>
      <c r="I340" s="36">
        <v>192.35000000000005</v>
      </c>
      <c r="J340" s="36">
        <v>194.45000000000005</v>
      </c>
      <c r="K340" s="31">
        <v>190.25</v>
      </c>
      <c r="L340" s="31">
        <v>184.6</v>
      </c>
      <c r="M340" s="31">
        <v>113.71087</v>
      </c>
      <c r="N340" s="1"/>
      <c r="O340" s="1"/>
    </row>
    <row r="341" spans="1:15" ht="12.75" customHeight="1">
      <c r="A341" s="33">
        <v>331</v>
      </c>
      <c r="B341" s="53" t="s">
        <v>184</v>
      </c>
      <c r="C341" s="31">
        <v>3419.25</v>
      </c>
      <c r="D341" s="36">
        <v>3430.9833333333336</v>
      </c>
      <c r="E341" s="36">
        <v>3396.2666666666673</v>
      </c>
      <c r="F341" s="36">
        <v>3373.2833333333338</v>
      </c>
      <c r="G341" s="36">
        <v>3338.5666666666675</v>
      </c>
      <c r="H341" s="36">
        <v>3453.9666666666672</v>
      </c>
      <c r="I341" s="36">
        <v>3488.6833333333334</v>
      </c>
      <c r="J341" s="36">
        <v>3511.666666666667</v>
      </c>
      <c r="K341" s="31">
        <v>3465.7</v>
      </c>
      <c r="L341" s="31">
        <v>3408</v>
      </c>
      <c r="M341" s="31">
        <v>3.1981799999999998</v>
      </c>
      <c r="N341" s="1"/>
      <c r="O341" s="1"/>
    </row>
    <row r="342" spans="1:15" ht="12.75" customHeight="1">
      <c r="A342" s="33">
        <v>332</v>
      </c>
      <c r="B342" s="53" t="s">
        <v>459</v>
      </c>
      <c r="C342" s="31">
        <v>641.25</v>
      </c>
      <c r="D342" s="36">
        <v>639.58333333333337</v>
      </c>
      <c r="E342" s="36">
        <v>634.7166666666667</v>
      </c>
      <c r="F342" s="36">
        <v>628.18333333333328</v>
      </c>
      <c r="G342" s="36">
        <v>623.31666666666661</v>
      </c>
      <c r="H342" s="36">
        <v>646.11666666666679</v>
      </c>
      <c r="I342" s="36">
        <v>650.98333333333335</v>
      </c>
      <c r="J342" s="36">
        <v>657.51666666666688</v>
      </c>
      <c r="K342" s="31">
        <v>644.45000000000005</v>
      </c>
      <c r="L342" s="31">
        <v>633.04999999999995</v>
      </c>
      <c r="M342" s="31">
        <v>1.9712799999999999</v>
      </c>
      <c r="N342" s="1"/>
      <c r="O342" s="1"/>
    </row>
    <row r="343" spans="1:15" ht="12.75" customHeight="1">
      <c r="A343" s="33">
        <v>333</v>
      </c>
      <c r="B343" s="53" t="s">
        <v>185</v>
      </c>
      <c r="C343" s="31">
        <v>2507.4</v>
      </c>
      <c r="D343" s="36">
        <v>2515.1833333333334</v>
      </c>
      <c r="E343" s="36">
        <v>2492.7666666666669</v>
      </c>
      <c r="F343" s="36">
        <v>2478.1333333333337</v>
      </c>
      <c r="G343" s="36">
        <v>2455.7166666666672</v>
      </c>
      <c r="H343" s="36">
        <v>2529.8166666666666</v>
      </c>
      <c r="I343" s="36">
        <v>2552.2333333333327</v>
      </c>
      <c r="J343" s="36">
        <v>2566.8666666666663</v>
      </c>
      <c r="K343" s="31">
        <v>2537.6</v>
      </c>
      <c r="L343" s="31">
        <v>2500.5500000000002</v>
      </c>
      <c r="M343" s="31">
        <v>8.1263900000000007</v>
      </c>
      <c r="N343" s="1"/>
      <c r="O343" s="1"/>
    </row>
    <row r="344" spans="1:15" ht="12.75" customHeight="1">
      <c r="A344" s="33">
        <v>334</v>
      </c>
      <c r="B344" s="53" t="s">
        <v>460</v>
      </c>
      <c r="C344" s="31">
        <v>88.9</v>
      </c>
      <c r="D344" s="36">
        <v>89.066666666666677</v>
      </c>
      <c r="E344" s="36">
        <v>87.683333333333351</v>
      </c>
      <c r="F344" s="36">
        <v>86.466666666666669</v>
      </c>
      <c r="G344" s="36">
        <v>85.083333333333343</v>
      </c>
      <c r="H344" s="36">
        <v>90.28333333333336</v>
      </c>
      <c r="I344" s="36">
        <v>91.666666666666686</v>
      </c>
      <c r="J344" s="36">
        <v>92.883333333333368</v>
      </c>
      <c r="K344" s="31">
        <v>90.45</v>
      </c>
      <c r="L344" s="31">
        <v>87.85</v>
      </c>
      <c r="M344" s="31">
        <v>6.0884499999999999</v>
      </c>
      <c r="N344" s="1"/>
      <c r="O344" s="1"/>
    </row>
    <row r="345" spans="1:15" ht="12.75" customHeight="1">
      <c r="A345" s="33">
        <v>335</v>
      </c>
      <c r="B345" s="53" t="s">
        <v>285</v>
      </c>
      <c r="C345" s="31">
        <v>588.65</v>
      </c>
      <c r="D345" s="36">
        <v>588.5</v>
      </c>
      <c r="E345" s="36">
        <v>583</v>
      </c>
      <c r="F345" s="36">
        <v>577.35</v>
      </c>
      <c r="G345" s="36">
        <v>571.85</v>
      </c>
      <c r="H345" s="36">
        <v>594.15</v>
      </c>
      <c r="I345" s="36">
        <v>599.65</v>
      </c>
      <c r="J345" s="36">
        <v>605.29999999999995</v>
      </c>
      <c r="K345" s="31">
        <v>594</v>
      </c>
      <c r="L345" s="31">
        <v>582.85</v>
      </c>
      <c r="M345" s="31">
        <v>6.3543799999999999</v>
      </c>
      <c r="N345" s="1"/>
      <c r="O345" s="1"/>
    </row>
    <row r="346" spans="1:15" ht="12.75" customHeight="1">
      <c r="A346" s="33">
        <v>336</v>
      </c>
      <c r="B346" s="53" t="s">
        <v>461</v>
      </c>
      <c r="C346" s="31">
        <v>338.6</v>
      </c>
      <c r="D346" s="36">
        <v>338.63333333333333</v>
      </c>
      <c r="E346" s="36">
        <v>332.06666666666666</v>
      </c>
      <c r="F346" s="36">
        <v>325.53333333333336</v>
      </c>
      <c r="G346" s="36">
        <v>318.9666666666667</v>
      </c>
      <c r="H346" s="36">
        <v>345.16666666666663</v>
      </c>
      <c r="I346" s="36">
        <v>351.73333333333323</v>
      </c>
      <c r="J346" s="36">
        <v>358.26666666666659</v>
      </c>
      <c r="K346" s="31">
        <v>345.2</v>
      </c>
      <c r="L346" s="31">
        <v>332.1</v>
      </c>
      <c r="M346" s="31">
        <v>7.9084099999999999</v>
      </c>
      <c r="N346" s="1"/>
      <c r="O346" s="1"/>
    </row>
    <row r="347" spans="1:15" ht="12.75" customHeight="1">
      <c r="A347" s="33">
        <v>337</v>
      </c>
      <c r="B347" s="53" t="s">
        <v>189</v>
      </c>
      <c r="C347" s="31">
        <v>1483.35</v>
      </c>
      <c r="D347" s="36">
        <v>1486.95</v>
      </c>
      <c r="E347" s="36">
        <v>1471.65</v>
      </c>
      <c r="F347" s="36">
        <v>1459.95</v>
      </c>
      <c r="G347" s="36">
        <v>1444.65</v>
      </c>
      <c r="H347" s="36">
        <v>1498.65</v>
      </c>
      <c r="I347" s="36">
        <v>1513.9499999999998</v>
      </c>
      <c r="J347" s="36">
        <v>1525.65</v>
      </c>
      <c r="K347" s="31">
        <v>1502.25</v>
      </c>
      <c r="L347" s="31">
        <v>1475.25</v>
      </c>
      <c r="M347" s="31">
        <v>2.5611799999999998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282.85000000000002</v>
      </c>
      <c r="D348" s="36">
        <v>283.55</v>
      </c>
      <c r="E348" s="36">
        <v>280.75</v>
      </c>
      <c r="F348" s="36">
        <v>278.64999999999998</v>
      </c>
      <c r="G348" s="36">
        <v>275.84999999999997</v>
      </c>
      <c r="H348" s="36">
        <v>285.65000000000003</v>
      </c>
      <c r="I348" s="36">
        <v>288.4500000000001</v>
      </c>
      <c r="J348" s="36">
        <v>290.55000000000007</v>
      </c>
      <c r="K348" s="31">
        <v>286.35000000000002</v>
      </c>
      <c r="L348" s="31">
        <v>281.45</v>
      </c>
      <c r="M348" s="31">
        <v>106.58906</v>
      </c>
      <c r="N348" s="1"/>
      <c r="O348" s="1"/>
    </row>
    <row r="349" spans="1:15" ht="12.75" customHeight="1">
      <c r="A349" s="33">
        <v>339</v>
      </c>
      <c r="B349" s="53" t="s">
        <v>286</v>
      </c>
      <c r="C349" s="31">
        <v>620.15</v>
      </c>
      <c r="D349" s="36">
        <v>625.66666666666663</v>
      </c>
      <c r="E349" s="36">
        <v>612.5333333333333</v>
      </c>
      <c r="F349" s="36">
        <v>604.91666666666663</v>
      </c>
      <c r="G349" s="36">
        <v>591.7833333333333</v>
      </c>
      <c r="H349" s="36">
        <v>633.2833333333333</v>
      </c>
      <c r="I349" s="36">
        <v>646.41666666666674</v>
      </c>
      <c r="J349" s="36">
        <v>654.0333333333333</v>
      </c>
      <c r="K349" s="31">
        <v>638.79999999999995</v>
      </c>
      <c r="L349" s="31">
        <v>618.04999999999995</v>
      </c>
      <c r="M349" s="31">
        <v>40.791499999999999</v>
      </c>
      <c r="N349" s="1"/>
      <c r="O349" s="1"/>
    </row>
    <row r="350" spans="1:15" ht="12.75" customHeight="1">
      <c r="A350" s="33">
        <v>340</v>
      </c>
      <c r="B350" s="53" t="s">
        <v>462</v>
      </c>
      <c r="C350" s="31">
        <v>1726.7</v>
      </c>
      <c r="D350" s="36">
        <v>1732.7166666666665</v>
      </c>
      <c r="E350" s="36">
        <v>1708.9833333333329</v>
      </c>
      <c r="F350" s="36">
        <v>1691.2666666666664</v>
      </c>
      <c r="G350" s="36">
        <v>1667.5333333333328</v>
      </c>
      <c r="H350" s="36">
        <v>1750.4333333333329</v>
      </c>
      <c r="I350" s="36">
        <v>1774.1666666666665</v>
      </c>
      <c r="J350" s="36">
        <v>1791.883333333333</v>
      </c>
      <c r="K350" s="31">
        <v>1756.45</v>
      </c>
      <c r="L350" s="31">
        <v>1715</v>
      </c>
      <c r="M350" s="31">
        <v>4.7713900000000002</v>
      </c>
      <c r="N350" s="1"/>
      <c r="O350" s="1"/>
    </row>
    <row r="351" spans="1:15" ht="12.75" customHeight="1">
      <c r="A351" s="33">
        <v>341</v>
      </c>
      <c r="B351" s="53" t="s">
        <v>287</v>
      </c>
      <c r="C351" s="31">
        <v>372.4</v>
      </c>
      <c r="D351" s="36">
        <v>374.3</v>
      </c>
      <c r="E351" s="36">
        <v>369.1</v>
      </c>
      <c r="F351" s="36">
        <v>365.8</v>
      </c>
      <c r="G351" s="36">
        <v>360.6</v>
      </c>
      <c r="H351" s="36">
        <v>377.6</v>
      </c>
      <c r="I351" s="36">
        <v>382.79999999999995</v>
      </c>
      <c r="J351" s="36">
        <v>386.1</v>
      </c>
      <c r="K351" s="31">
        <v>379.5</v>
      </c>
      <c r="L351" s="31">
        <v>371</v>
      </c>
      <c r="M351" s="31">
        <v>11.836790000000001</v>
      </c>
      <c r="N351" s="1"/>
      <c r="O351" s="1"/>
    </row>
    <row r="352" spans="1:15" ht="12.75" customHeight="1">
      <c r="A352" s="33">
        <v>342</v>
      </c>
      <c r="B352" s="53" t="s">
        <v>190</v>
      </c>
      <c r="C352" s="31">
        <v>7598.65</v>
      </c>
      <c r="D352" s="36">
        <v>7553.3666666666659</v>
      </c>
      <c r="E352" s="36">
        <v>7447.4333333333316</v>
      </c>
      <c r="F352" s="36">
        <v>7296.2166666666653</v>
      </c>
      <c r="G352" s="36">
        <v>7190.283333333331</v>
      </c>
      <c r="H352" s="36">
        <v>7704.5833333333321</v>
      </c>
      <c r="I352" s="36">
        <v>7810.5166666666664</v>
      </c>
      <c r="J352" s="36">
        <v>7961.7333333333327</v>
      </c>
      <c r="K352" s="31">
        <v>7659.3</v>
      </c>
      <c r="L352" s="31">
        <v>7402.15</v>
      </c>
      <c r="M352" s="31">
        <v>4.2487300000000001</v>
      </c>
      <c r="N352" s="1"/>
      <c r="O352" s="1"/>
    </row>
    <row r="353" spans="1:15" ht="12.75" customHeight="1">
      <c r="A353" s="33">
        <v>343</v>
      </c>
      <c r="B353" s="53" t="s">
        <v>463</v>
      </c>
      <c r="C353" s="31">
        <v>218.45</v>
      </c>
      <c r="D353" s="36">
        <v>219.54999999999998</v>
      </c>
      <c r="E353" s="36">
        <v>216.29999999999995</v>
      </c>
      <c r="F353" s="36">
        <v>214.14999999999998</v>
      </c>
      <c r="G353" s="36">
        <v>210.89999999999995</v>
      </c>
      <c r="H353" s="36">
        <v>221.69999999999996</v>
      </c>
      <c r="I353" s="36">
        <v>224.95000000000002</v>
      </c>
      <c r="J353" s="36">
        <v>227.09999999999997</v>
      </c>
      <c r="K353" s="31">
        <v>222.8</v>
      </c>
      <c r="L353" s="31">
        <v>217.4</v>
      </c>
      <c r="M353" s="31">
        <v>2.59552</v>
      </c>
      <c r="N353" s="1"/>
      <c r="O353" s="1"/>
    </row>
    <row r="354" spans="1:15" ht="12.75" customHeight="1">
      <c r="A354" s="33">
        <v>344</v>
      </c>
      <c r="B354" s="53" t="s">
        <v>288</v>
      </c>
      <c r="C354" s="31">
        <v>1264.9000000000001</v>
      </c>
      <c r="D354" s="36">
        <v>1261.0500000000002</v>
      </c>
      <c r="E354" s="36">
        <v>1244.1500000000003</v>
      </c>
      <c r="F354" s="36">
        <v>1223.4000000000001</v>
      </c>
      <c r="G354" s="36">
        <v>1206.5000000000002</v>
      </c>
      <c r="H354" s="36">
        <v>1281.8000000000004</v>
      </c>
      <c r="I354" s="36">
        <v>1298.7</v>
      </c>
      <c r="J354" s="36">
        <v>1319.4500000000005</v>
      </c>
      <c r="K354" s="31">
        <v>1277.95</v>
      </c>
      <c r="L354" s="31">
        <v>1240.3</v>
      </c>
      <c r="M354" s="31">
        <v>10.53777</v>
      </c>
      <c r="N354" s="1"/>
      <c r="O354" s="1"/>
    </row>
    <row r="355" spans="1:15" ht="12.75" customHeight="1">
      <c r="A355" s="33">
        <v>345</v>
      </c>
      <c r="B355" s="53" t="s">
        <v>464</v>
      </c>
      <c r="C355" s="31">
        <v>270.64999999999998</v>
      </c>
      <c r="D355" s="36">
        <v>272.63333333333333</v>
      </c>
      <c r="E355" s="36">
        <v>266.01666666666665</v>
      </c>
      <c r="F355" s="36">
        <v>261.38333333333333</v>
      </c>
      <c r="G355" s="36">
        <v>254.76666666666665</v>
      </c>
      <c r="H355" s="36">
        <v>277.26666666666665</v>
      </c>
      <c r="I355" s="36">
        <v>283.88333333333333</v>
      </c>
      <c r="J355" s="36">
        <v>288.51666666666665</v>
      </c>
      <c r="K355" s="31">
        <v>279.25</v>
      </c>
      <c r="L355" s="31">
        <v>268</v>
      </c>
      <c r="M355" s="31">
        <v>13.283670000000001</v>
      </c>
      <c r="N355" s="1"/>
      <c r="O355" s="1"/>
    </row>
    <row r="356" spans="1:15" ht="12.75" customHeight="1">
      <c r="A356" s="33">
        <v>346</v>
      </c>
      <c r="B356" s="53" t="s">
        <v>198</v>
      </c>
      <c r="C356" s="31">
        <v>3654.1</v>
      </c>
      <c r="D356" s="36">
        <v>3670.3666666666668</v>
      </c>
      <c r="E356" s="36">
        <v>3575.7333333333336</v>
      </c>
      <c r="F356" s="36">
        <v>3497.3666666666668</v>
      </c>
      <c r="G356" s="36">
        <v>3402.7333333333336</v>
      </c>
      <c r="H356" s="36">
        <v>3748.7333333333336</v>
      </c>
      <c r="I356" s="36">
        <v>3843.3666666666668</v>
      </c>
      <c r="J356" s="36">
        <v>3921.7333333333336</v>
      </c>
      <c r="K356" s="31">
        <v>3765</v>
      </c>
      <c r="L356" s="31">
        <v>3592</v>
      </c>
      <c r="M356" s="31">
        <v>8.07822</v>
      </c>
      <c r="N356" s="1"/>
      <c r="O356" s="1"/>
    </row>
    <row r="357" spans="1:15" ht="12.75" customHeight="1">
      <c r="A357" s="33">
        <v>347</v>
      </c>
      <c r="B357" s="53" t="s">
        <v>465</v>
      </c>
      <c r="C357" s="31">
        <v>795.8</v>
      </c>
      <c r="D357" s="36">
        <v>802.26666666666654</v>
      </c>
      <c r="E357" s="36">
        <v>784.6333333333331</v>
      </c>
      <c r="F357" s="36">
        <v>773.46666666666658</v>
      </c>
      <c r="G357" s="36">
        <v>755.83333333333314</v>
      </c>
      <c r="H357" s="36">
        <v>813.43333333333305</v>
      </c>
      <c r="I357" s="36">
        <v>831.06666666666649</v>
      </c>
      <c r="J357" s="36">
        <v>842.23333333333301</v>
      </c>
      <c r="K357" s="31">
        <v>819.9</v>
      </c>
      <c r="L357" s="31">
        <v>791.1</v>
      </c>
      <c r="M357" s="31">
        <v>13.209020000000001</v>
      </c>
      <c r="N357" s="1"/>
      <c r="O357" s="1"/>
    </row>
    <row r="358" spans="1:15" ht="12.75" customHeight="1">
      <c r="A358" s="33">
        <v>348</v>
      </c>
      <c r="B358" s="53" t="s">
        <v>466</v>
      </c>
      <c r="C358" s="31">
        <v>448.55</v>
      </c>
      <c r="D358" s="36">
        <v>449.51666666666665</v>
      </c>
      <c r="E358" s="36">
        <v>444.0333333333333</v>
      </c>
      <c r="F358" s="36">
        <v>439.51666666666665</v>
      </c>
      <c r="G358" s="36">
        <v>434.0333333333333</v>
      </c>
      <c r="H358" s="36">
        <v>454.0333333333333</v>
      </c>
      <c r="I358" s="36">
        <v>459.51666666666665</v>
      </c>
      <c r="J358" s="36">
        <v>464.0333333333333</v>
      </c>
      <c r="K358" s="31">
        <v>455</v>
      </c>
      <c r="L358" s="31">
        <v>445</v>
      </c>
      <c r="M358" s="31">
        <v>7.1497900000000003</v>
      </c>
      <c r="N358" s="1"/>
      <c r="O358" s="1"/>
    </row>
    <row r="359" spans="1:15" ht="12.75" customHeight="1">
      <c r="A359" s="33">
        <v>349</v>
      </c>
      <c r="B359" s="53" t="s">
        <v>203</v>
      </c>
      <c r="C359" s="31">
        <v>1361.15</v>
      </c>
      <c r="D359" s="36">
        <v>1367.9666666666665</v>
      </c>
      <c r="E359" s="36">
        <v>1349.4333333333329</v>
      </c>
      <c r="F359" s="36">
        <v>1337.7166666666665</v>
      </c>
      <c r="G359" s="36">
        <v>1319.1833333333329</v>
      </c>
      <c r="H359" s="36">
        <v>1379.6833333333329</v>
      </c>
      <c r="I359" s="36">
        <v>1398.2166666666662</v>
      </c>
      <c r="J359" s="36">
        <v>1409.9333333333329</v>
      </c>
      <c r="K359" s="31">
        <v>1386.5</v>
      </c>
      <c r="L359" s="31">
        <v>1356.25</v>
      </c>
      <c r="M359" s="31">
        <v>5.2747299999999999</v>
      </c>
      <c r="N359" s="1"/>
      <c r="O359" s="1"/>
    </row>
    <row r="360" spans="1:15" ht="12.75" customHeight="1">
      <c r="A360" s="33">
        <v>350</v>
      </c>
      <c r="B360" s="53" t="s">
        <v>192</v>
      </c>
      <c r="C360" s="31">
        <v>34784.050000000003</v>
      </c>
      <c r="D360" s="36">
        <v>35011.5</v>
      </c>
      <c r="E360" s="36">
        <v>34432.550000000003</v>
      </c>
      <c r="F360" s="36">
        <v>34081.050000000003</v>
      </c>
      <c r="G360" s="36">
        <v>33502.100000000006</v>
      </c>
      <c r="H360" s="36">
        <v>35363</v>
      </c>
      <c r="I360" s="36">
        <v>35941.949999999997</v>
      </c>
      <c r="J360" s="36">
        <v>36293.449999999997</v>
      </c>
      <c r="K360" s="31">
        <v>35590.449999999997</v>
      </c>
      <c r="L360" s="31">
        <v>34660</v>
      </c>
      <c r="M360" s="31">
        <v>0.66090000000000004</v>
      </c>
      <c r="N360" s="1"/>
      <c r="O360" s="1"/>
    </row>
    <row r="361" spans="1:15" ht="12.75" customHeight="1">
      <c r="A361" s="33">
        <v>351</v>
      </c>
      <c r="B361" s="53" t="s">
        <v>289</v>
      </c>
      <c r="C361" s="31">
        <v>1510.7</v>
      </c>
      <c r="D361" s="36">
        <v>1515.9833333333333</v>
      </c>
      <c r="E361" s="36">
        <v>1488.2666666666667</v>
      </c>
      <c r="F361" s="36">
        <v>1465.8333333333333</v>
      </c>
      <c r="G361" s="36">
        <v>1438.1166666666666</v>
      </c>
      <c r="H361" s="36">
        <v>1538.4166666666667</v>
      </c>
      <c r="I361" s="36">
        <v>1566.1333333333334</v>
      </c>
      <c r="J361" s="36">
        <v>1588.5666666666668</v>
      </c>
      <c r="K361" s="31">
        <v>1543.7</v>
      </c>
      <c r="L361" s="31">
        <v>1493.55</v>
      </c>
      <c r="M361" s="31">
        <v>14.87889</v>
      </c>
      <c r="N361" s="1"/>
      <c r="O361" s="1"/>
    </row>
    <row r="362" spans="1:15" ht="12.75" customHeight="1">
      <c r="A362" s="33">
        <v>352</v>
      </c>
      <c r="B362" s="53" t="s">
        <v>194</v>
      </c>
      <c r="C362" s="31">
        <v>3368.6</v>
      </c>
      <c r="D362" s="36">
        <v>3373.85</v>
      </c>
      <c r="E362" s="36">
        <v>3335.75</v>
      </c>
      <c r="F362" s="36">
        <v>3302.9</v>
      </c>
      <c r="G362" s="36">
        <v>3264.8</v>
      </c>
      <c r="H362" s="36">
        <v>3406.7</v>
      </c>
      <c r="I362" s="36">
        <v>3444.7999999999993</v>
      </c>
      <c r="J362" s="36">
        <v>3477.6499999999996</v>
      </c>
      <c r="K362" s="31">
        <v>3411.95</v>
      </c>
      <c r="L362" s="31">
        <v>3341</v>
      </c>
      <c r="M362" s="31">
        <v>5.9531499999999999</v>
      </c>
      <c r="N362" s="1"/>
      <c r="O362" s="1"/>
    </row>
    <row r="363" spans="1:15" ht="12.75" customHeight="1">
      <c r="A363" s="33">
        <v>353</v>
      </c>
      <c r="B363" s="53" t="s">
        <v>195</v>
      </c>
      <c r="C363" s="31">
        <v>310.55</v>
      </c>
      <c r="D363" s="36">
        <v>311.01666666666665</v>
      </c>
      <c r="E363" s="36">
        <v>305.0333333333333</v>
      </c>
      <c r="F363" s="36">
        <v>299.51666666666665</v>
      </c>
      <c r="G363" s="36">
        <v>293.5333333333333</v>
      </c>
      <c r="H363" s="36">
        <v>316.5333333333333</v>
      </c>
      <c r="I363" s="36">
        <v>322.51666666666665</v>
      </c>
      <c r="J363" s="36">
        <v>328.0333333333333</v>
      </c>
      <c r="K363" s="31">
        <v>317</v>
      </c>
      <c r="L363" s="31">
        <v>305.5</v>
      </c>
      <c r="M363" s="31">
        <v>131.42285999999999</v>
      </c>
      <c r="N363" s="1"/>
      <c r="O363" s="1"/>
    </row>
    <row r="364" spans="1:15" ht="12.75" customHeight="1">
      <c r="A364" s="33">
        <v>354</v>
      </c>
      <c r="B364" s="53" t="s">
        <v>467</v>
      </c>
      <c r="C364" s="31">
        <v>4257.2</v>
      </c>
      <c r="D364" s="36">
        <v>4243.6833333333334</v>
      </c>
      <c r="E364" s="36">
        <v>4213.8666666666668</v>
      </c>
      <c r="F364" s="36">
        <v>4170.5333333333338</v>
      </c>
      <c r="G364" s="36">
        <v>4140.7166666666672</v>
      </c>
      <c r="H364" s="36">
        <v>4287.0166666666664</v>
      </c>
      <c r="I364" s="36">
        <v>4316.8333333333339</v>
      </c>
      <c r="J364" s="36">
        <v>4360.1666666666661</v>
      </c>
      <c r="K364" s="31">
        <v>4273.5</v>
      </c>
      <c r="L364" s="31">
        <v>4200.3500000000004</v>
      </c>
      <c r="M364" s="31">
        <v>0.25385999999999997</v>
      </c>
      <c r="N364" s="1"/>
      <c r="O364" s="1"/>
    </row>
    <row r="365" spans="1:15" ht="12.75" customHeight="1">
      <c r="A365" s="33">
        <v>355</v>
      </c>
      <c r="B365" s="53" t="s">
        <v>468</v>
      </c>
      <c r="C365" s="31">
        <v>3151.65</v>
      </c>
      <c r="D365" s="36">
        <v>3132.65</v>
      </c>
      <c r="E365" s="36">
        <v>3063.3</v>
      </c>
      <c r="F365" s="36">
        <v>2974.9500000000003</v>
      </c>
      <c r="G365" s="36">
        <v>2905.6000000000004</v>
      </c>
      <c r="H365" s="36">
        <v>3221</v>
      </c>
      <c r="I365" s="36">
        <v>3290.3499999999995</v>
      </c>
      <c r="J365" s="36">
        <v>3378.7</v>
      </c>
      <c r="K365" s="31">
        <v>3202</v>
      </c>
      <c r="L365" s="31">
        <v>3044.3</v>
      </c>
      <c r="M365" s="31">
        <v>5.6635999999999997</v>
      </c>
      <c r="N365" s="1"/>
      <c r="O365" s="1"/>
    </row>
    <row r="366" spans="1:15" ht="12.75" customHeight="1">
      <c r="A366" s="33">
        <v>356</v>
      </c>
      <c r="B366" s="53" t="s">
        <v>197</v>
      </c>
      <c r="C366" s="31">
        <v>3049</v>
      </c>
      <c r="D366" s="36">
        <v>3048.1333333333332</v>
      </c>
      <c r="E366" s="36">
        <v>3014.5166666666664</v>
      </c>
      <c r="F366" s="36">
        <v>2980.0333333333333</v>
      </c>
      <c r="G366" s="36">
        <v>2946.4166666666665</v>
      </c>
      <c r="H366" s="36">
        <v>3082.6166666666663</v>
      </c>
      <c r="I366" s="36">
        <v>3116.2333333333331</v>
      </c>
      <c r="J366" s="36">
        <v>3150.7166666666662</v>
      </c>
      <c r="K366" s="31">
        <v>3081.75</v>
      </c>
      <c r="L366" s="31">
        <v>3013.65</v>
      </c>
      <c r="M366" s="31">
        <v>4.7714800000000004</v>
      </c>
      <c r="N366" s="1"/>
      <c r="O366" s="1"/>
    </row>
    <row r="367" spans="1:15" ht="12.75" customHeight="1">
      <c r="A367" s="33">
        <v>357</v>
      </c>
      <c r="B367" s="53" t="s">
        <v>193</v>
      </c>
      <c r="C367" s="31">
        <v>924.7</v>
      </c>
      <c r="D367" s="36">
        <v>927.95000000000016</v>
      </c>
      <c r="E367" s="36">
        <v>918.0500000000003</v>
      </c>
      <c r="F367" s="36">
        <v>911.40000000000009</v>
      </c>
      <c r="G367" s="36">
        <v>901.50000000000023</v>
      </c>
      <c r="H367" s="36">
        <v>934.60000000000036</v>
      </c>
      <c r="I367" s="36">
        <v>944.50000000000023</v>
      </c>
      <c r="J367" s="36">
        <v>951.15000000000043</v>
      </c>
      <c r="K367" s="31">
        <v>937.85</v>
      </c>
      <c r="L367" s="31">
        <v>921.3</v>
      </c>
      <c r="M367" s="31">
        <v>7.66906</v>
      </c>
      <c r="N367" s="1"/>
      <c r="O367" s="1"/>
    </row>
    <row r="368" spans="1:15" ht="12.75" customHeight="1">
      <c r="A368" s="33">
        <v>358</v>
      </c>
      <c r="B368" s="53" t="s">
        <v>469</v>
      </c>
      <c r="C368" s="31">
        <v>143.65</v>
      </c>
      <c r="D368" s="36">
        <v>144.36666666666667</v>
      </c>
      <c r="E368" s="36">
        <v>142.33333333333334</v>
      </c>
      <c r="F368" s="36">
        <v>141.01666666666668</v>
      </c>
      <c r="G368" s="36">
        <v>138.98333333333335</v>
      </c>
      <c r="H368" s="36">
        <v>145.68333333333334</v>
      </c>
      <c r="I368" s="36">
        <v>147.71666666666664</v>
      </c>
      <c r="J368" s="36">
        <v>149.03333333333333</v>
      </c>
      <c r="K368" s="31">
        <v>146.4</v>
      </c>
      <c r="L368" s="31">
        <v>143.05000000000001</v>
      </c>
      <c r="M368" s="31">
        <v>31.264119999999998</v>
      </c>
      <c r="N368" s="1"/>
      <c r="O368" s="1"/>
    </row>
    <row r="369" spans="1:15" ht="12.75" customHeight="1">
      <c r="A369" s="33">
        <v>359</v>
      </c>
      <c r="B369" s="53" t="s">
        <v>470</v>
      </c>
      <c r="C369" s="31">
        <v>1643.2</v>
      </c>
      <c r="D369" s="36">
        <v>1644.0833333333333</v>
      </c>
      <c r="E369" s="36">
        <v>1623.1666666666665</v>
      </c>
      <c r="F369" s="36">
        <v>1603.1333333333332</v>
      </c>
      <c r="G369" s="36">
        <v>1582.2166666666665</v>
      </c>
      <c r="H369" s="36">
        <v>1664.1166666666666</v>
      </c>
      <c r="I369" s="36">
        <v>1685.0333333333331</v>
      </c>
      <c r="J369" s="36">
        <v>1705.0666666666666</v>
      </c>
      <c r="K369" s="31">
        <v>1665</v>
      </c>
      <c r="L369" s="31">
        <v>1624.05</v>
      </c>
      <c r="M369" s="31">
        <v>0.29176999999999997</v>
      </c>
      <c r="N369" s="1"/>
      <c r="O369" s="1"/>
    </row>
    <row r="370" spans="1:15" ht="12.75" customHeight="1">
      <c r="A370" s="33">
        <v>360</v>
      </c>
      <c r="B370" s="53" t="s">
        <v>200</v>
      </c>
      <c r="C370" s="31">
        <v>5666.55</v>
      </c>
      <c r="D370" s="36">
        <v>5695.2</v>
      </c>
      <c r="E370" s="36">
        <v>5601.4</v>
      </c>
      <c r="F370" s="36">
        <v>5536.25</v>
      </c>
      <c r="G370" s="36">
        <v>5442.45</v>
      </c>
      <c r="H370" s="36">
        <v>5760.3499999999995</v>
      </c>
      <c r="I370" s="36">
        <v>5854.1500000000005</v>
      </c>
      <c r="J370" s="36">
        <v>5919.2999999999993</v>
      </c>
      <c r="K370" s="31">
        <v>5789</v>
      </c>
      <c r="L370" s="31">
        <v>5630.05</v>
      </c>
      <c r="M370" s="31">
        <v>4.7492799999999997</v>
      </c>
      <c r="N370" s="1"/>
      <c r="O370" s="1"/>
    </row>
    <row r="371" spans="1:15" ht="12.75" customHeight="1">
      <c r="A371" s="33">
        <v>361</v>
      </c>
      <c r="B371" s="53" t="s">
        <v>471</v>
      </c>
      <c r="C371" s="31">
        <v>924.4</v>
      </c>
      <c r="D371" s="36">
        <v>926.93333333333339</v>
      </c>
      <c r="E371" s="36">
        <v>917.46666666666681</v>
      </c>
      <c r="F371" s="36">
        <v>910.53333333333342</v>
      </c>
      <c r="G371" s="36">
        <v>901.06666666666683</v>
      </c>
      <c r="H371" s="36">
        <v>933.86666666666679</v>
      </c>
      <c r="I371" s="36">
        <v>943.33333333333348</v>
      </c>
      <c r="J371" s="36">
        <v>950.26666666666677</v>
      </c>
      <c r="K371" s="31">
        <v>936.4</v>
      </c>
      <c r="L371" s="31">
        <v>920</v>
      </c>
      <c r="M371" s="31">
        <v>0.48952000000000001</v>
      </c>
      <c r="N371" s="1"/>
      <c r="O371" s="1"/>
    </row>
    <row r="372" spans="1:15" ht="12.75" customHeight="1">
      <c r="A372" s="33">
        <v>362</v>
      </c>
      <c r="B372" s="53" t="s">
        <v>290</v>
      </c>
      <c r="C372" s="31">
        <v>490.65</v>
      </c>
      <c r="D372" s="36">
        <v>495.15000000000003</v>
      </c>
      <c r="E372" s="36">
        <v>482.50000000000006</v>
      </c>
      <c r="F372" s="36">
        <v>474.35</v>
      </c>
      <c r="G372" s="36">
        <v>461.70000000000005</v>
      </c>
      <c r="H372" s="36">
        <v>503.30000000000007</v>
      </c>
      <c r="I372" s="36">
        <v>515.95000000000005</v>
      </c>
      <c r="J372" s="36">
        <v>524.10000000000014</v>
      </c>
      <c r="K372" s="31">
        <v>507.8</v>
      </c>
      <c r="L372" s="31">
        <v>487</v>
      </c>
      <c r="M372" s="31">
        <v>75.992829999999998</v>
      </c>
      <c r="N372" s="1"/>
      <c r="O372" s="1"/>
    </row>
    <row r="373" spans="1:15" ht="12.75" customHeight="1">
      <c r="A373" s="33">
        <v>363</v>
      </c>
      <c r="B373" s="53" t="s">
        <v>196</v>
      </c>
      <c r="C373" s="31">
        <v>441.55</v>
      </c>
      <c r="D373" s="36">
        <v>435.16666666666669</v>
      </c>
      <c r="E373" s="36">
        <v>422.88333333333338</v>
      </c>
      <c r="F373" s="36">
        <v>404.2166666666667</v>
      </c>
      <c r="G373" s="36">
        <v>391.93333333333339</v>
      </c>
      <c r="H373" s="36">
        <v>453.83333333333337</v>
      </c>
      <c r="I373" s="36">
        <v>466.11666666666667</v>
      </c>
      <c r="J373" s="36">
        <v>484.78333333333336</v>
      </c>
      <c r="K373" s="31">
        <v>447.45</v>
      </c>
      <c r="L373" s="31">
        <v>416.5</v>
      </c>
      <c r="M373" s="31">
        <v>535.52269000000001</v>
      </c>
      <c r="N373" s="1"/>
      <c r="O373" s="1"/>
    </row>
    <row r="374" spans="1:15" ht="12.75" customHeight="1">
      <c r="A374" s="33">
        <v>364</v>
      </c>
      <c r="B374" s="53" t="s">
        <v>201</v>
      </c>
      <c r="C374" s="31">
        <v>301.85000000000002</v>
      </c>
      <c r="D374" s="36">
        <v>299.75</v>
      </c>
      <c r="E374" s="36">
        <v>295.14999999999998</v>
      </c>
      <c r="F374" s="36">
        <v>288.45</v>
      </c>
      <c r="G374" s="36">
        <v>283.84999999999997</v>
      </c>
      <c r="H374" s="36">
        <v>306.45</v>
      </c>
      <c r="I374" s="36">
        <v>311.05</v>
      </c>
      <c r="J374" s="36">
        <v>317.75</v>
      </c>
      <c r="K374" s="31">
        <v>304.35000000000002</v>
      </c>
      <c r="L374" s="31">
        <v>293.05</v>
      </c>
      <c r="M374" s="31">
        <v>332.88857000000002</v>
      </c>
      <c r="N374" s="1"/>
      <c r="O374" s="1"/>
    </row>
    <row r="375" spans="1:15" ht="12.75" customHeight="1">
      <c r="A375" s="33">
        <v>365</v>
      </c>
      <c r="B375" s="53" t="s">
        <v>472</v>
      </c>
      <c r="C375" s="31">
        <v>547.75</v>
      </c>
      <c r="D375" s="36">
        <v>548.69999999999993</v>
      </c>
      <c r="E375" s="36">
        <v>540.39999999999986</v>
      </c>
      <c r="F375" s="36">
        <v>533.04999999999995</v>
      </c>
      <c r="G375" s="36">
        <v>524.74999999999989</v>
      </c>
      <c r="H375" s="36">
        <v>556.04999999999984</v>
      </c>
      <c r="I375" s="36">
        <v>564.3499999999998</v>
      </c>
      <c r="J375" s="36">
        <v>571.69999999999982</v>
      </c>
      <c r="K375" s="31">
        <v>557</v>
      </c>
      <c r="L375" s="31">
        <v>541.35</v>
      </c>
      <c r="M375" s="31">
        <v>15.366720000000001</v>
      </c>
      <c r="N375" s="1"/>
      <c r="O375" s="1"/>
    </row>
    <row r="376" spans="1:15" ht="12.75" customHeight="1">
      <c r="A376" s="33">
        <v>366</v>
      </c>
      <c r="B376" s="53" t="s">
        <v>291</v>
      </c>
      <c r="C376" s="31">
        <v>1380.25</v>
      </c>
      <c r="D376" s="36">
        <v>1362.95</v>
      </c>
      <c r="E376" s="36">
        <v>1335.9</v>
      </c>
      <c r="F376" s="36">
        <v>1291.55</v>
      </c>
      <c r="G376" s="36">
        <v>1264.5</v>
      </c>
      <c r="H376" s="36">
        <v>1407.3000000000002</v>
      </c>
      <c r="I376" s="36">
        <v>1434.35</v>
      </c>
      <c r="J376" s="36">
        <v>1478.7000000000003</v>
      </c>
      <c r="K376" s="31">
        <v>1390</v>
      </c>
      <c r="L376" s="31">
        <v>1318.6</v>
      </c>
      <c r="M376" s="31">
        <v>8.1538400000000006</v>
      </c>
      <c r="N376" s="1"/>
      <c r="O376" s="1"/>
    </row>
    <row r="377" spans="1:15" ht="12.75" customHeight="1">
      <c r="A377" s="33">
        <v>367</v>
      </c>
      <c r="B377" s="53" t="s">
        <v>473</v>
      </c>
      <c r="C377" s="31">
        <v>639.15</v>
      </c>
      <c r="D377" s="36">
        <v>640.75</v>
      </c>
      <c r="E377" s="36">
        <v>633.5</v>
      </c>
      <c r="F377" s="36">
        <v>627.85</v>
      </c>
      <c r="G377" s="36">
        <v>620.6</v>
      </c>
      <c r="H377" s="36">
        <v>646.4</v>
      </c>
      <c r="I377" s="36">
        <v>653.65</v>
      </c>
      <c r="J377" s="36">
        <v>659.3</v>
      </c>
      <c r="K377" s="31">
        <v>648</v>
      </c>
      <c r="L377" s="31">
        <v>635.1</v>
      </c>
      <c r="M377" s="31">
        <v>1.2583</v>
      </c>
      <c r="N377" s="1"/>
      <c r="O377" s="1"/>
    </row>
    <row r="378" spans="1:15" ht="12.75" customHeight="1">
      <c r="A378" s="33">
        <v>368</v>
      </c>
      <c r="B378" s="53" t="s">
        <v>474</v>
      </c>
      <c r="C378" s="31">
        <v>164.85</v>
      </c>
      <c r="D378" s="36">
        <v>166.03333333333333</v>
      </c>
      <c r="E378" s="36">
        <v>163.16666666666666</v>
      </c>
      <c r="F378" s="36">
        <v>161.48333333333332</v>
      </c>
      <c r="G378" s="36">
        <v>158.61666666666665</v>
      </c>
      <c r="H378" s="36">
        <v>167.71666666666667</v>
      </c>
      <c r="I378" s="36">
        <v>170.58333333333334</v>
      </c>
      <c r="J378" s="36">
        <v>172.26666666666668</v>
      </c>
      <c r="K378" s="31">
        <v>168.9</v>
      </c>
      <c r="L378" s="31">
        <v>164.35</v>
      </c>
      <c r="M378" s="31">
        <v>2.3242799999999999</v>
      </c>
      <c r="N378" s="1"/>
      <c r="O378" s="1"/>
    </row>
    <row r="379" spans="1:15" ht="12.75" customHeight="1">
      <c r="A379" s="33">
        <v>369</v>
      </c>
      <c r="B379" s="53" t="s">
        <v>872</v>
      </c>
      <c r="C379" s="31">
        <v>4909.8</v>
      </c>
      <c r="D379" s="36">
        <v>4876.8833333333332</v>
      </c>
      <c r="E379" s="36">
        <v>4765.0166666666664</v>
      </c>
      <c r="F379" s="36">
        <v>4620.2333333333336</v>
      </c>
      <c r="G379" s="36">
        <v>4508.3666666666668</v>
      </c>
      <c r="H379" s="36">
        <v>5021.6666666666661</v>
      </c>
      <c r="I379" s="36">
        <v>5133.5333333333328</v>
      </c>
      <c r="J379" s="36">
        <v>5278.3166666666657</v>
      </c>
      <c r="K379" s="31">
        <v>4988.75</v>
      </c>
      <c r="L379" s="31">
        <v>4732.1000000000004</v>
      </c>
      <c r="M379" s="31">
        <v>0.23164000000000001</v>
      </c>
      <c r="N379" s="1"/>
      <c r="O379" s="1"/>
    </row>
    <row r="380" spans="1:15" ht="12.75" customHeight="1">
      <c r="A380" s="33">
        <v>370</v>
      </c>
      <c r="B380" s="53" t="s">
        <v>292</v>
      </c>
      <c r="C380" s="31">
        <v>16170.3</v>
      </c>
      <c r="D380" s="36">
        <v>16106.800000000001</v>
      </c>
      <c r="E380" s="36">
        <v>15713.600000000002</v>
      </c>
      <c r="F380" s="36">
        <v>15256.900000000001</v>
      </c>
      <c r="G380" s="36">
        <v>14863.700000000003</v>
      </c>
      <c r="H380" s="36">
        <v>16563.5</v>
      </c>
      <c r="I380" s="36">
        <v>16956.700000000004</v>
      </c>
      <c r="J380" s="36">
        <v>17413.400000000001</v>
      </c>
      <c r="K380" s="31">
        <v>16500</v>
      </c>
      <c r="L380" s="31">
        <v>15650.1</v>
      </c>
      <c r="M380" s="31">
        <v>0.49047000000000002</v>
      </c>
      <c r="N380" s="1"/>
      <c r="O380" s="1"/>
    </row>
    <row r="381" spans="1:15" ht="12.75" customHeight="1">
      <c r="A381" s="33">
        <v>371</v>
      </c>
      <c r="B381" s="53" t="s">
        <v>199</v>
      </c>
      <c r="C381" s="31">
        <v>141.05000000000001</v>
      </c>
      <c r="D381" s="36">
        <v>140.11666666666667</v>
      </c>
      <c r="E381" s="36">
        <v>137.33333333333334</v>
      </c>
      <c r="F381" s="36">
        <v>133.61666666666667</v>
      </c>
      <c r="G381" s="36">
        <v>130.83333333333334</v>
      </c>
      <c r="H381" s="36">
        <v>143.83333333333334</v>
      </c>
      <c r="I381" s="36">
        <v>146.61666666666665</v>
      </c>
      <c r="J381" s="36">
        <v>150.33333333333334</v>
      </c>
      <c r="K381" s="31">
        <v>142.9</v>
      </c>
      <c r="L381" s="31">
        <v>136.4</v>
      </c>
      <c r="M381" s="31">
        <v>953.90288999999996</v>
      </c>
      <c r="N381" s="1"/>
      <c r="O381" s="1"/>
    </row>
    <row r="382" spans="1:15" ht="12.75" customHeight="1">
      <c r="A382" s="33">
        <v>372</v>
      </c>
      <c r="B382" s="53" t="s">
        <v>475</v>
      </c>
      <c r="C382" s="31">
        <v>623.4</v>
      </c>
      <c r="D382" s="36">
        <v>628.44999999999993</v>
      </c>
      <c r="E382" s="36">
        <v>615.94999999999982</v>
      </c>
      <c r="F382" s="36">
        <v>608.49999999999989</v>
      </c>
      <c r="G382" s="36">
        <v>595.99999999999977</v>
      </c>
      <c r="H382" s="36">
        <v>635.89999999999986</v>
      </c>
      <c r="I382" s="36">
        <v>648.40000000000009</v>
      </c>
      <c r="J382" s="36">
        <v>655.84999999999991</v>
      </c>
      <c r="K382" s="31">
        <v>640.95000000000005</v>
      </c>
      <c r="L382" s="31">
        <v>621</v>
      </c>
      <c r="M382" s="31">
        <v>1.65673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260.3</v>
      </c>
      <c r="D383" s="36">
        <v>261.23333333333329</v>
      </c>
      <c r="E383" s="36">
        <v>257.46666666666658</v>
      </c>
      <c r="F383" s="36">
        <v>254.63333333333327</v>
      </c>
      <c r="G383" s="36">
        <v>250.86666666666656</v>
      </c>
      <c r="H383" s="36">
        <v>264.06666666666661</v>
      </c>
      <c r="I383" s="36">
        <v>267.83333333333337</v>
      </c>
      <c r="J383" s="36">
        <v>270.66666666666663</v>
      </c>
      <c r="K383" s="31">
        <v>265</v>
      </c>
      <c r="L383" s="31">
        <v>258.39999999999998</v>
      </c>
      <c r="M383" s="31">
        <v>86.603759999999994</v>
      </c>
      <c r="N383" s="1"/>
      <c r="O383" s="1"/>
    </row>
    <row r="384" spans="1:15" ht="12.75" customHeight="1">
      <c r="A384" s="33">
        <v>374</v>
      </c>
      <c r="B384" s="53" t="s">
        <v>207</v>
      </c>
      <c r="C384" s="31">
        <v>507.15</v>
      </c>
      <c r="D384" s="36">
        <v>494</v>
      </c>
      <c r="E384" s="36">
        <v>476.35</v>
      </c>
      <c r="F384" s="36">
        <v>445.55</v>
      </c>
      <c r="G384" s="36">
        <v>427.90000000000003</v>
      </c>
      <c r="H384" s="36">
        <v>524.79999999999995</v>
      </c>
      <c r="I384" s="36">
        <v>542.45000000000005</v>
      </c>
      <c r="J384" s="36">
        <v>573.25</v>
      </c>
      <c r="K384" s="31">
        <v>511.65</v>
      </c>
      <c r="L384" s="31">
        <v>463.2</v>
      </c>
      <c r="M384" s="31">
        <v>729.03179999999998</v>
      </c>
      <c r="N384" s="1"/>
      <c r="O384" s="1"/>
    </row>
    <row r="385" spans="1:15" ht="12.75" customHeight="1">
      <c r="A385" s="33">
        <v>375</v>
      </c>
      <c r="B385" s="53" t="s">
        <v>476</v>
      </c>
      <c r="C385" s="31">
        <v>650.25</v>
      </c>
      <c r="D385" s="36">
        <v>658.0333333333333</v>
      </c>
      <c r="E385" s="36">
        <v>628.06666666666661</v>
      </c>
      <c r="F385" s="36">
        <v>605.88333333333333</v>
      </c>
      <c r="G385" s="36">
        <v>575.91666666666663</v>
      </c>
      <c r="H385" s="36">
        <v>680.21666666666658</v>
      </c>
      <c r="I385" s="36">
        <v>710.18333333333328</v>
      </c>
      <c r="J385" s="36">
        <v>732.36666666666656</v>
      </c>
      <c r="K385" s="31">
        <v>688</v>
      </c>
      <c r="L385" s="31">
        <v>635.85</v>
      </c>
      <c r="M385" s="31">
        <v>14.278040000000001</v>
      </c>
      <c r="N385" s="1"/>
      <c r="O385" s="1"/>
    </row>
    <row r="386" spans="1:15" ht="12.75" customHeight="1">
      <c r="A386" s="33">
        <v>376</v>
      </c>
      <c r="B386" s="53" t="s">
        <v>477</v>
      </c>
      <c r="C386" s="31">
        <v>684.05</v>
      </c>
      <c r="D386" s="36">
        <v>692.26666666666654</v>
      </c>
      <c r="E386" s="36">
        <v>670.8833333333331</v>
      </c>
      <c r="F386" s="36">
        <v>657.71666666666658</v>
      </c>
      <c r="G386" s="36">
        <v>636.33333333333314</v>
      </c>
      <c r="H386" s="36">
        <v>705.43333333333305</v>
      </c>
      <c r="I386" s="36">
        <v>726.81666666666649</v>
      </c>
      <c r="J386" s="36">
        <v>739.98333333333301</v>
      </c>
      <c r="K386" s="31">
        <v>713.65</v>
      </c>
      <c r="L386" s="31">
        <v>679.1</v>
      </c>
      <c r="M386" s="31">
        <v>25.579360000000001</v>
      </c>
      <c r="N386" s="1"/>
      <c r="O386" s="1"/>
    </row>
    <row r="387" spans="1:15" ht="12.75" customHeight="1">
      <c r="A387" s="33">
        <v>377</v>
      </c>
      <c r="B387" s="53" t="s">
        <v>478</v>
      </c>
      <c r="C387" s="31">
        <v>1757.1</v>
      </c>
      <c r="D387" s="36">
        <v>1764.8666666666668</v>
      </c>
      <c r="E387" s="36">
        <v>1740.7333333333336</v>
      </c>
      <c r="F387" s="36">
        <v>1724.3666666666668</v>
      </c>
      <c r="G387" s="36">
        <v>1700.2333333333336</v>
      </c>
      <c r="H387" s="36">
        <v>1781.2333333333336</v>
      </c>
      <c r="I387" s="36">
        <v>1805.3666666666668</v>
      </c>
      <c r="J387" s="36">
        <v>1821.7333333333336</v>
      </c>
      <c r="K387" s="31">
        <v>1789</v>
      </c>
      <c r="L387" s="31">
        <v>1748.5</v>
      </c>
      <c r="M387" s="31">
        <v>1.1679299999999999</v>
      </c>
      <c r="N387" s="1"/>
      <c r="O387" s="1"/>
    </row>
    <row r="388" spans="1:15" ht="12.75" customHeight="1">
      <c r="A388" s="33">
        <v>378</v>
      </c>
      <c r="B388" s="53" t="s">
        <v>479</v>
      </c>
      <c r="C388" s="31">
        <v>286.39999999999998</v>
      </c>
      <c r="D388" s="36">
        <v>288.45</v>
      </c>
      <c r="E388" s="36">
        <v>283.39999999999998</v>
      </c>
      <c r="F388" s="36">
        <v>280.39999999999998</v>
      </c>
      <c r="G388" s="36">
        <v>275.34999999999997</v>
      </c>
      <c r="H388" s="36">
        <v>291.45</v>
      </c>
      <c r="I388" s="36">
        <v>296.50000000000006</v>
      </c>
      <c r="J388" s="36">
        <v>299.5</v>
      </c>
      <c r="K388" s="31">
        <v>293.5</v>
      </c>
      <c r="L388" s="31">
        <v>285.45</v>
      </c>
      <c r="M388" s="31">
        <v>99.395750000000007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174.5</v>
      </c>
      <c r="D389" s="36">
        <v>175.65</v>
      </c>
      <c r="E389" s="36">
        <v>172.85000000000002</v>
      </c>
      <c r="F389" s="36">
        <v>171.20000000000002</v>
      </c>
      <c r="G389" s="36">
        <v>168.40000000000003</v>
      </c>
      <c r="H389" s="36">
        <v>177.3</v>
      </c>
      <c r="I389" s="36">
        <v>180.10000000000002</v>
      </c>
      <c r="J389" s="36">
        <v>181.75</v>
      </c>
      <c r="K389" s="31">
        <v>178.45</v>
      </c>
      <c r="L389" s="31">
        <v>174</v>
      </c>
      <c r="M389" s="31">
        <v>18.969709999999999</v>
      </c>
      <c r="N389" s="1"/>
      <c r="O389" s="1"/>
    </row>
    <row r="390" spans="1:15" ht="12.75" customHeight="1">
      <c r="A390" s="33">
        <v>380</v>
      </c>
      <c r="B390" s="53" t="s">
        <v>480</v>
      </c>
      <c r="C390" s="31">
        <v>1375.2</v>
      </c>
      <c r="D390" s="36">
        <v>1373.7333333333333</v>
      </c>
      <c r="E390" s="36">
        <v>1367.4666666666667</v>
      </c>
      <c r="F390" s="36">
        <v>1359.7333333333333</v>
      </c>
      <c r="G390" s="36">
        <v>1353.4666666666667</v>
      </c>
      <c r="H390" s="36">
        <v>1381.4666666666667</v>
      </c>
      <c r="I390" s="36">
        <v>1387.7333333333336</v>
      </c>
      <c r="J390" s="36">
        <v>1395.4666666666667</v>
      </c>
      <c r="K390" s="31">
        <v>1380</v>
      </c>
      <c r="L390" s="31">
        <v>1366</v>
      </c>
      <c r="M390" s="31">
        <v>0.95665999999999995</v>
      </c>
      <c r="N390" s="1"/>
      <c r="O390" s="1"/>
    </row>
    <row r="391" spans="1:15" ht="12.75" customHeight="1">
      <c r="A391" s="33">
        <v>381</v>
      </c>
      <c r="B391" s="53" t="s">
        <v>481</v>
      </c>
      <c r="C391" s="31">
        <v>317.35000000000002</v>
      </c>
      <c r="D391" s="36">
        <v>318.8</v>
      </c>
      <c r="E391" s="36">
        <v>313.8</v>
      </c>
      <c r="F391" s="36">
        <v>310.25</v>
      </c>
      <c r="G391" s="36">
        <v>305.25</v>
      </c>
      <c r="H391" s="36">
        <v>322.35000000000002</v>
      </c>
      <c r="I391" s="36">
        <v>327.35000000000002</v>
      </c>
      <c r="J391" s="36">
        <v>330.90000000000003</v>
      </c>
      <c r="K391" s="31">
        <v>323.8</v>
      </c>
      <c r="L391" s="31">
        <v>315.25</v>
      </c>
      <c r="M391" s="31">
        <v>3.81928</v>
      </c>
      <c r="N391" s="1"/>
      <c r="O391" s="1"/>
    </row>
    <row r="392" spans="1:15" ht="12.75" customHeight="1">
      <c r="A392" s="33">
        <v>382</v>
      </c>
      <c r="B392" s="53" t="s">
        <v>482</v>
      </c>
      <c r="C392" s="31">
        <v>266.2</v>
      </c>
      <c r="D392" s="36">
        <v>267.16666666666663</v>
      </c>
      <c r="E392" s="36">
        <v>264.43333333333328</v>
      </c>
      <c r="F392" s="36">
        <v>262.66666666666663</v>
      </c>
      <c r="G392" s="36">
        <v>259.93333333333328</v>
      </c>
      <c r="H392" s="36">
        <v>268.93333333333328</v>
      </c>
      <c r="I392" s="36">
        <v>271.66666666666663</v>
      </c>
      <c r="J392" s="36">
        <v>273.43333333333328</v>
      </c>
      <c r="K392" s="31">
        <v>269.89999999999998</v>
      </c>
      <c r="L392" s="31">
        <v>265.39999999999998</v>
      </c>
      <c r="M392" s="31">
        <v>4.3838499999999998</v>
      </c>
      <c r="N392" s="1"/>
      <c r="O392" s="1"/>
    </row>
    <row r="393" spans="1:15" ht="12.75" customHeight="1">
      <c r="A393" s="33">
        <v>383</v>
      </c>
      <c r="B393" s="53" t="s">
        <v>483</v>
      </c>
      <c r="C393" s="31">
        <v>150.65</v>
      </c>
      <c r="D393" s="36">
        <v>151.44999999999999</v>
      </c>
      <c r="E393" s="36">
        <v>149.39999999999998</v>
      </c>
      <c r="F393" s="36">
        <v>148.14999999999998</v>
      </c>
      <c r="G393" s="36">
        <v>146.09999999999997</v>
      </c>
      <c r="H393" s="36">
        <v>152.69999999999999</v>
      </c>
      <c r="I393" s="36">
        <v>154.75</v>
      </c>
      <c r="J393" s="36">
        <v>156</v>
      </c>
      <c r="K393" s="31">
        <v>153.5</v>
      </c>
      <c r="L393" s="31">
        <v>150.19999999999999</v>
      </c>
      <c r="M393" s="31">
        <v>17.647259999999999</v>
      </c>
      <c r="N393" s="1"/>
      <c r="O393" s="1"/>
    </row>
    <row r="394" spans="1:15" ht="12.75" customHeight="1">
      <c r="A394" s="33">
        <v>384</v>
      </c>
      <c r="B394" s="53" t="s">
        <v>484</v>
      </c>
      <c r="C394" s="31">
        <v>3159.65</v>
      </c>
      <c r="D394" s="36">
        <v>3133.5833333333335</v>
      </c>
      <c r="E394" s="36">
        <v>3096.166666666667</v>
      </c>
      <c r="F394" s="36">
        <v>3032.6833333333334</v>
      </c>
      <c r="G394" s="36">
        <v>2995.2666666666669</v>
      </c>
      <c r="H394" s="36">
        <v>3197.0666666666671</v>
      </c>
      <c r="I394" s="36">
        <v>3234.483333333334</v>
      </c>
      <c r="J394" s="36">
        <v>3297.9666666666672</v>
      </c>
      <c r="K394" s="31">
        <v>3171</v>
      </c>
      <c r="L394" s="31">
        <v>3070.1</v>
      </c>
      <c r="M394" s="31">
        <v>1.2838499999999999</v>
      </c>
      <c r="N394" s="1"/>
      <c r="O394" s="1"/>
    </row>
    <row r="395" spans="1:15" ht="12.75" customHeight="1">
      <c r="A395" s="33">
        <v>385</v>
      </c>
      <c r="B395" s="53" t="s">
        <v>485</v>
      </c>
      <c r="C395" s="31">
        <v>74.75</v>
      </c>
      <c r="D395" s="36">
        <v>75.333333333333329</v>
      </c>
      <c r="E395" s="36">
        <v>73.916666666666657</v>
      </c>
      <c r="F395" s="36">
        <v>73.083333333333329</v>
      </c>
      <c r="G395" s="36">
        <v>71.666666666666657</v>
      </c>
      <c r="H395" s="36">
        <v>76.166666666666657</v>
      </c>
      <c r="I395" s="36">
        <v>77.583333333333314</v>
      </c>
      <c r="J395" s="36">
        <v>78.416666666666657</v>
      </c>
      <c r="K395" s="31">
        <v>76.75</v>
      </c>
      <c r="L395" s="31">
        <v>74.5</v>
      </c>
      <c r="M395" s="31">
        <v>30.948979999999999</v>
      </c>
      <c r="N395" s="1"/>
      <c r="O395" s="1"/>
    </row>
    <row r="396" spans="1:15" ht="12.75" customHeight="1">
      <c r="A396" s="33">
        <v>386</v>
      </c>
      <c r="B396" s="53" t="s">
        <v>486</v>
      </c>
      <c r="C396" s="31">
        <v>2103.35</v>
      </c>
      <c r="D396" s="36">
        <v>2080.2166666666667</v>
      </c>
      <c r="E396" s="36">
        <v>2025.4333333333334</v>
      </c>
      <c r="F396" s="36">
        <v>1947.5166666666667</v>
      </c>
      <c r="G396" s="36">
        <v>1892.7333333333333</v>
      </c>
      <c r="H396" s="36">
        <v>2158.1333333333332</v>
      </c>
      <c r="I396" s="36">
        <v>2212.916666666667</v>
      </c>
      <c r="J396" s="36">
        <v>2290.8333333333335</v>
      </c>
      <c r="K396" s="31">
        <v>2135</v>
      </c>
      <c r="L396" s="31">
        <v>2002.3</v>
      </c>
      <c r="M396" s="31">
        <v>7.8342999999999998</v>
      </c>
      <c r="N396" s="1"/>
      <c r="O396" s="1"/>
    </row>
    <row r="397" spans="1:15" ht="12.75" customHeight="1">
      <c r="A397" s="33">
        <v>387</v>
      </c>
      <c r="B397" s="53" t="s">
        <v>487</v>
      </c>
      <c r="C397" s="31">
        <v>218.6</v>
      </c>
      <c r="D397" s="36">
        <v>217.98333333333335</v>
      </c>
      <c r="E397" s="36">
        <v>215.16666666666669</v>
      </c>
      <c r="F397" s="36">
        <v>211.73333333333335</v>
      </c>
      <c r="G397" s="36">
        <v>208.91666666666669</v>
      </c>
      <c r="H397" s="36">
        <v>221.41666666666669</v>
      </c>
      <c r="I397" s="36">
        <v>224.23333333333335</v>
      </c>
      <c r="J397" s="36">
        <v>227.66666666666669</v>
      </c>
      <c r="K397" s="31">
        <v>220.8</v>
      </c>
      <c r="L397" s="31">
        <v>214.55</v>
      </c>
      <c r="M397" s="31">
        <v>22.734999999999999</v>
      </c>
      <c r="N397" s="1"/>
      <c r="O397" s="1"/>
    </row>
    <row r="398" spans="1:15" ht="12.75" customHeight="1">
      <c r="A398" s="33">
        <v>388</v>
      </c>
      <c r="B398" s="53" t="s">
        <v>488</v>
      </c>
      <c r="C398" s="31">
        <v>834.3</v>
      </c>
      <c r="D398" s="36">
        <v>833.26666666666677</v>
      </c>
      <c r="E398" s="36">
        <v>816.53333333333353</v>
      </c>
      <c r="F398" s="36">
        <v>798.76666666666677</v>
      </c>
      <c r="G398" s="36">
        <v>782.03333333333353</v>
      </c>
      <c r="H398" s="36">
        <v>851.03333333333353</v>
      </c>
      <c r="I398" s="36">
        <v>867.76666666666688</v>
      </c>
      <c r="J398" s="36">
        <v>885.53333333333353</v>
      </c>
      <c r="K398" s="31">
        <v>850</v>
      </c>
      <c r="L398" s="31">
        <v>815.5</v>
      </c>
      <c r="M398" s="31">
        <v>0.69301999999999997</v>
      </c>
      <c r="N398" s="1"/>
      <c r="O398" s="1"/>
    </row>
    <row r="399" spans="1:15" ht="12.75" customHeight="1">
      <c r="A399" s="33">
        <v>389</v>
      </c>
      <c r="B399" s="53" t="s">
        <v>208</v>
      </c>
      <c r="C399" s="31">
        <v>2934</v>
      </c>
      <c r="D399" s="36">
        <v>2941.9666666666667</v>
      </c>
      <c r="E399" s="36">
        <v>2917.7833333333333</v>
      </c>
      <c r="F399" s="36">
        <v>2901.5666666666666</v>
      </c>
      <c r="G399" s="36">
        <v>2877.3833333333332</v>
      </c>
      <c r="H399" s="36">
        <v>2958.1833333333334</v>
      </c>
      <c r="I399" s="36">
        <v>2982.3666666666668</v>
      </c>
      <c r="J399" s="36">
        <v>2998.5833333333335</v>
      </c>
      <c r="K399" s="31">
        <v>2966.15</v>
      </c>
      <c r="L399" s="31">
        <v>2925.75</v>
      </c>
      <c r="M399" s="31">
        <v>57.371310000000001</v>
      </c>
      <c r="N399" s="1"/>
      <c r="O399" s="1"/>
    </row>
    <row r="400" spans="1:15" ht="12.75" customHeight="1">
      <c r="A400" s="33">
        <v>390</v>
      </c>
      <c r="B400" s="53" t="s">
        <v>489</v>
      </c>
      <c r="C400" s="31">
        <v>99.9</v>
      </c>
      <c r="D400" s="36">
        <v>100.01666666666667</v>
      </c>
      <c r="E400" s="36">
        <v>98.633333333333326</v>
      </c>
      <c r="F400" s="36">
        <v>97.36666666666666</v>
      </c>
      <c r="G400" s="36">
        <v>95.98333333333332</v>
      </c>
      <c r="H400" s="36">
        <v>101.28333333333333</v>
      </c>
      <c r="I400" s="36">
        <v>102.66666666666669</v>
      </c>
      <c r="J400" s="36">
        <v>103.93333333333334</v>
      </c>
      <c r="K400" s="31">
        <v>101.4</v>
      </c>
      <c r="L400" s="31">
        <v>98.75</v>
      </c>
      <c r="M400" s="31">
        <v>14.296900000000001</v>
      </c>
      <c r="N400" s="1"/>
      <c r="O400" s="1"/>
    </row>
    <row r="401" spans="1:15" ht="12.75" customHeight="1">
      <c r="A401" s="33">
        <v>391</v>
      </c>
      <c r="B401" s="53" t="s">
        <v>490</v>
      </c>
      <c r="C401" s="31">
        <v>749.25</v>
      </c>
      <c r="D401" s="36">
        <v>757.75</v>
      </c>
      <c r="E401" s="36">
        <v>736.5</v>
      </c>
      <c r="F401" s="36">
        <v>723.75</v>
      </c>
      <c r="G401" s="36">
        <v>702.5</v>
      </c>
      <c r="H401" s="36">
        <v>770.5</v>
      </c>
      <c r="I401" s="36">
        <v>791.75</v>
      </c>
      <c r="J401" s="36">
        <v>804.5</v>
      </c>
      <c r="K401" s="31">
        <v>779</v>
      </c>
      <c r="L401" s="31">
        <v>745</v>
      </c>
      <c r="M401" s="31">
        <v>2.22776</v>
      </c>
      <c r="N401" s="1"/>
      <c r="O401" s="1"/>
    </row>
    <row r="402" spans="1:15" ht="12.75" customHeight="1">
      <c r="A402" s="33">
        <v>392</v>
      </c>
      <c r="B402" s="53" t="s">
        <v>491</v>
      </c>
      <c r="C402" s="31">
        <v>1523.95</v>
      </c>
      <c r="D402" s="36">
        <v>1524.7833333333335</v>
      </c>
      <c r="E402" s="36">
        <v>1509.666666666667</v>
      </c>
      <c r="F402" s="36">
        <v>1495.3833333333334</v>
      </c>
      <c r="G402" s="36">
        <v>1480.2666666666669</v>
      </c>
      <c r="H402" s="36">
        <v>1539.0666666666671</v>
      </c>
      <c r="I402" s="36">
        <v>1554.1833333333334</v>
      </c>
      <c r="J402" s="36">
        <v>1568.4666666666672</v>
      </c>
      <c r="K402" s="31">
        <v>1539.9</v>
      </c>
      <c r="L402" s="31">
        <v>1510.5</v>
      </c>
      <c r="M402" s="31">
        <v>0.39001000000000002</v>
      </c>
      <c r="N402" s="1"/>
      <c r="O402" s="1"/>
    </row>
    <row r="403" spans="1:15" ht="12.75" customHeight="1">
      <c r="A403" s="33">
        <v>393</v>
      </c>
      <c r="B403" s="53" t="s">
        <v>210</v>
      </c>
      <c r="C403" s="31">
        <v>728.3</v>
      </c>
      <c r="D403" s="36">
        <v>729.1</v>
      </c>
      <c r="E403" s="36">
        <v>723.2</v>
      </c>
      <c r="F403" s="36">
        <v>718.1</v>
      </c>
      <c r="G403" s="36">
        <v>712.2</v>
      </c>
      <c r="H403" s="36">
        <v>734.2</v>
      </c>
      <c r="I403" s="36">
        <v>740.09999999999991</v>
      </c>
      <c r="J403" s="36">
        <v>745.2</v>
      </c>
      <c r="K403" s="31">
        <v>735</v>
      </c>
      <c r="L403" s="31">
        <v>724</v>
      </c>
      <c r="M403" s="31">
        <v>23.182230000000001</v>
      </c>
      <c r="N403" s="1"/>
      <c r="O403" s="1"/>
    </row>
    <row r="404" spans="1:15" ht="12.75" customHeight="1">
      <c r="A404" s="33">
        <v>394</v>
      </c>
      <c r="B404" s="53" t="s">
        <v>211</v>
      </c>
      <c r="C404" s="31">
        <v>1436.55</v>
      </c>
      <c r="D404" s="36">
        <v>1436.5333333333331</v>
      </c>
      <c r="E404" s="36">
        <v>1423.2166666666662</v>
      </c>
      <c r="F404" s="36">
        <v>1409.8833333333332</v>
      </c>
      <c r="G404" s="36">
        <v>1396.5666666666664</v>
      </c>
      <c r="H404" s="36">
        <v>1449.8666666666661</v>
      </c>
      <c r="I404" s="36">
        <v>1463.1833333333332</v>
      </c>
      <c r="J404" s="36">
        <v>1476.516666666666</v>
      </c>
      <c r="K404" s="31">
        <v>1449.85</v>
      </c>
      <c r="L404" s="31">
        <v>1423.2</v>
      </c>
      <c r="M404" s="31">
        <v>24.024640000000002</v>
      </c>
      <c r="N404" s="1"/>
      <c r="O404" s="1"/>
    </row>
    <row r="405" spans="1:15" ht="12.75" customHeight="1">
      <c r="A405" s="33">
        <v>395</v>
      </c>
      <c r="B405" s="53" t="s">
        <v>492</v>
      </c>
      <c r="C405" s="31">
        <v>134.4</v>
      </c>
      <c r="D405" s="36">
        <v>135.85</v>
      </c>
      <c r="E405" s="36">
        <v>132.44999999999999</v>
      </c>
      <c r="F405" s="36">
        <v>130.5</v>
      </c>
      <c r="G405" s="36">
        <v>127.1</v>
      </c>
      <c r="H405" s="36">
        <v>137.79999999999998</v>
      </c>
      <c r="I405" s="36">
        <v>141.20000000000002</v>
      </c>
      <c r="J405" s="36">
        <v>143.14999999999998</v>
      </c>
      <c r="K405" s="31">
        <v>139.25</v>
      </c>
      <c r="L405" s="31">
        <v>133.9</v>
      </c>
      <c r="M405" s="31">
        <v>225.27023</v>
      </c>
      <c r="N405" s="1"/>
      <c r="O405" s="1"/>
    </row>
    <row r="406" spans="1:15" ht="12.75" customHeight="1">
      <c r="A406" s="33">
        <v>396</v>
      </c>
      <c r="B406" s="53" t="s">
        <v>493</v>
      </c>
      <c r="C406" s="31">
        <v>4626.55</v>
      </c>
      <c r="D406" s="36">
        <v>4627.4666666666662</v>
      </c>
      <c r="E406" s="36">
        <v>4555.1833333333325</v>
      </c>
      <c r="F406" s="36">
        <v>4483.8166666666666</v>
      </c>
      <c r="G406" s="36">
        <v>4411.5333333333328</v>
      </c>
      <c r="H406" s="36">
        <v>4698.8333333333321</v>
      </c>
      <c r="I406" s="36">
        <v>4771.1166666666668</v>
      </c>
      <c r="J406" s="36">
        <v>4842.4833333333318</v>
      </c>
      <c r="K406" s="31">
        <v>4699.75</v>
      </c>
      <c r="L406" s="31">
        <v>4556.1000000000004</v>
      </c>
      <c r="M406" s="31">
        <v>0.21062</v>
      </c>
      <c r="N406" s="1"/>
      <c r="O406" s="1"/>
    </row>
    <row r="407" spans="1:15" ht="12.75" customHeight="1">
      <c r="A407" s="33">
        <v>397</v>
      </c>
      <c r="B407" s="53" t="s">
        <v>215</v>
      </c>
      <c r="C407" s="31">
        <v>2621.0500000000002</v>
      </c>
      <c r="D407" s="36">
        <v>2630.1833333333334</v>
      </c>
      <c r="E407" s="36">
        <v>2605.3666666666668</v>
      </c>
      <c r="F407" s="36">
        <v>2589.6833333333334</v>
      </c>
      <c r="G407" s="36">
        <v>2564.8666666666668</v>
      </c>
      <c r="H407" s="36">
        <v>2645.8666666666668</v>
      </c>
      <c r="I407" s="36">
        <v>2670.6833333333334</v>
      </c>
      <c r="J407" s="36">
        <v>2686.3666666666668</v>
      </c>
      <c r="K407" s="31">
        <v>2655</v>
      </c>
      <c r="L407" s="31">
        <v>2614.5</v>
      </c>
      <c r="M407" s="31">
        <v>3.4845199999999998</v>
      </c>
      <c r="N407" s="1"/>
      <c r="O407" s="1"/>
    </row>
    <row r="408" spans="1:15" ht="12.75" customHeight="1">
      <c r="A408" s="33">
        <v>398</v>
      </c>
      <c r="B408" s="53" t="s">
        <v>873</v>
      </c>
      <c r="C408" s="31">
        <v>2113.5500000000002</v>
      </c>
      <c r="D408" s="36">
        <v>2112.15</v>
      </c>
      <c r="E408" s="36">
        <v>2076.4</v>
      </c>
      <c r="F408" s="36">
        <v>2039.25</v>
      </c>
      <c r="G408" s="36">
        <v>2003.5</v>
      </c>
      <c r="H408" s="36">
        <v>2149.3000000000002</v>
      </c>
      <c r="I408" s="36">
        <v>2185.0500000000002</v>
      </c>
      <c r="J408" s="36">
        <v>2222.2000000000003</v>
      </c>
      <c r="K408" s="31">
        <v>2147.9</v>
      </c>
      <c r="L408" s="31">
        <v>2075</v>
      </c>
      <c r="M408" s="31">
        <v>0.25971</v>
      </c>
      <c r="N408" s="1"/>
      <c r="O408" s="1"/>
    </row>
    <row r="409" spans="1:15" ht="12.75" customHeight="1">
      <c r="A409" s="33">
        <v>399</v>
      </c>
      <c r="B409" s="53" t="s">
        <v>178</v>
      </c>
      <c r="C409" s="31">
        <v>131.19999999999999</v>
      </c>
      <c r="D409" s="36">
        <v>131.81666666666669</v>
      </c>
      <c r="E409" s="36">
        <v>130.23333333333338</v>
      </c>
      <c r="F409" s="36">
        <v>129.26666666666668</v>
      </c>
      <c r="G409" s="36">
        <v>127.68333333333337</v>
      </c>
      <c r="H409" s="36">
        <v>132.78333333333339</v>
      </c>
      <c r="I409" s="36">
        <v>134.3666666666667</v>
      </c>
      <c r="J409" s="36">
        <v>135.3333333333334</v>
      </c>
      <c r="K409" s="31">
        <v>133.4</v>
      </c>
      <c r="L409" s="31">
        <v>130.85</v>
      </c>
      <c r="M409" s="31">
        <v>146.35558</v>
      </c>
      <c r="N409" s="1"/>
      <c r="O409" s="1"/>
    </row>
    <row r="410" spans="1:15" ht="12.75" customHeight="1">
      <c r="A410" s="33">
        <v>400</v>
      </c>
      <c r="B410" s="53" t="s">
        <v>494</v>
      </c>
      <c r="C410" s="31">
        <v>8325.5499999999993</v>
      </c>
      <c r="D410" s="36">
        <v>8343.0666666666675</v>
      </c>
      <c r="E410" s="36">
        <v>8266.1833333333343</v>
      </c>
      <c r="F410" s="36">
        <v>8206.8166666666675</v>
      </c>
      <c r="G410" s="36">
        <v>8129.9333333333343</v>
      </c>
      <c r="H410" s="36">
        <v>8402.4333333333343</v>
      </c>
      <c r="I410" s="36">
        <v>8479.3166666666693</v>
      </c>
      <c r="J410" s="36">
        <v>8538.6833333333343</v>
      </c>
      <c r="K410" s="31">
        <v>8419.9500000000007</v>
      </c>
      <c r="L410" s="31">
        <v>8283.7000000000007</v>
      </c>
      <c r="M410" s="31">
        <v>0.14477999999999999</v>
      </c>
      <c r="N410" s="1"/>
      <c r="O410" s="1"/>
    </row>
    <row r="411" spans="1:15" ht="12.75" customHeight="1">
      <c r="A411" s="33">
        <v>401</v>
      </c>
      <c r="B411" s="53" t="s">
        <v>495</v>
      </c>
      <c r="C411" s="31">
        <v>1422.8</v>
      </c>
      <c r="D411" s="36">
        <v>1407.8333333333333</v>
      </c>
      <c r="E411" s="36">
        <v>1380.0666666666666</v>
      </c>
      <c r="F411" s="36">
        <v>1337.3333333333333</v>
      </c>
      <c r="G411" s="36">
        <v>1309.5666666666666</v>
      </c>
      <c r="H411" s="36">
        <v>1450.5666666666666</v>
      </c>
      <c r="I411" s="36">
        <v>1478.3333333333335</v>
      </c>
      <c r="J411" s="36">
        <v>1521.0666666666666</v>
      </c>
      <c r="K411" s="31">
        <v>1435.6</v>
      </c>
      <c r="L411" s="31">
        <v>1365.1</v>
      </c>
      <c r="M411" s="31">
        <v>2.3630900000000001</v>
      </c>
      <c r="N411" s="1"/>
      <c r="O411" s="1"/>
    </row>
    <row r="412" spans="1:15" ht="12.75" customHeight="1">
      <c r="A412" s="33">
        <v>402</v>
      </c>
      <c r="B412" t="s">
        <v>874</v>
      </c>
      <c r="C412" s="31">
        <v>430.7</v>
      </c>
      <c r="D412" s="36">
        <v>434.21666666666664</v>
      </c>
      <c r="E412" s="36">
        <v>424.0333333333333</v>
      </c>
      <c r="F412" s="36">
        <v>417.36666666666667</v>
      </c>
      <c r="G412" s="36">
        <v>407.18333333333334</v>
      </c>
      <c r="H412" s="36">
        <v>440.88333333333327</v>
      </c>
      <c r="I412" s="36">
        <v>451.06666666666655</v>
      </c>
      <c r="J412" s="36">
        <v>457.73333333333323</v>
      </c>
      <c r="K412" s="31">
        <v>444.4</v>
      </c>
      <c r="L412" s="31">
        <v>427.55</v>
      </c>
      <c r="M412" s="31">
        <v>2.4140000000000001</v>
      </c>
      <c r="N412" s="1"/>
      <c r="O412" s="1"/>
    </row>
    <row r="413" spans="1:15" ht="12.75" customHeight="1">
      <c r="A413" s="33">
        <v>403</v>
      </c>
      <c r="B413" s="53" t="s">
        <v>496</v>
      </c>
      <c r="C413" s="31">
        <v>3689.85</v>
      </c>
      <c r="D413" s="36">
        <v>3684.6166666666668</v>
      </c>
      <c r="E413" s="36">
        <v>3490.2333333333336</v>
      </c>
      <c r="F413" s="36">
        <v>3290.6166666666668</v>
      </c>
      <c r="G413" s="36">
        <v>3096.2333333333336</v>
      </c>
      <c r="H413" s="36">
        <v>3884.2333333333336</v>
      </c>
      <c r="I413" s="36">
        <v>4078.6166666666668</v>
      </c>
      <c r="J413" s="36">
        <v>4278.2333333333336</v>
      </c>
      <c r="K413" s="31">
        <v>3879</v>
      </c>
      <c r="L413" s="31">
        <v>3485</v>
      </c>
      <c r="M413" s="31">
        <v>7.5672899999999998</v>
      </c>
      <c r="N413" s="1"/>
      <c r="O413" s="1"/>
    </row>
    <row r="414" spans="1:15" ht="12.75" customHeight="1">
      <c r="A414" s="33">
        <v>404</v>
      </c>
      <c r="B414" s="53" t="s">
        <v>497</v>
      </c>
      <c r="C414" s="31">
        <v>368.6</v>
      </c>
      <c r="D414" s="36">
        <v>370.59999999999997</v>
      </c>
      <c r="E414" s="36">
        <v>365.79999999999995</v>
      </c>
      <c r="F414" s="36">
        <v>363</v>
      </c>
      <c r="G414" s="36">
        <v>358.2</v>
      </c>
      <c r="H414" s="36">
        <v>373.39999999999992</v>
      </c>
      <c r="I414" s="36">
        <v>378.2</v>
      </c>
      <c r="J414" s="36">
        <v>380.99999999999989</v>
      </c>
      <c r="K414" s="31">
        <v>375.4</v>
      </c>
      <c r="L414" s="31">
        <v>367.8</v>
      </c>
      <c r="M414" s="31">
        <v>0.74185000000000001</v>
      </c>
      <c r="N414" s="1"/>
      <c r="O414" s="1"/>
    </row>
    <row r="415" spans="1:15" ht="12.75" customHeight="1">
      <c r="A415" s="33">
        <v>405</v>
      </c>
      <c r="B415" s="53" t="s">
        <v>875</v>
      </c>
      <c r="C415" s="31">
        <v>904.4</v>
      </c>
      <c r="D415" s="36">
        <v>907.9666666666667</v>
      </c>
      <c r="E415" s="36">
        <v>896.93333333333339</v>
      </c>
      <c r="F415" s="36">
        <v>889.4666666666667</v>
      </c>
      <c r="G415" s="36">
        <v>878.43333333333339</v>
      </c>
      <c r="H415" s="36">
        <v>915.43333333333339</v>
      </c>
      <c r="I415" s="36">
        <v>926.4666666666667</v>
      </c>
      <c r="J415" s="36">
        <v>933.93333333333339</v>
      </c>
      <c r="K415" s="31">
        <v>919</v>
      </c>
      <c r="L415" s="31">
        <v>900.5</v>
      </c>
      <c r="M415" s="31">
        <v>1.8660699999999999</v>
      </c>
      <c r="N415" s="1"/>
      <c r="O415" s="1"/>
    </row>
    <row r="416" spans="1:15" ht="12.75" customHeight="1">
      <c r="A416" s="33">
        <v>406</v>
      </c>
      <c r="B416" s="53" t="s">
        <v>498</v>
      </c>
      <c r="C416" s="31">
        <v>717.05</v>
      </c>
      <c r="D416" s="36">
        <v>725.68333333333328</v>
      </c>
      <c r="E416" s="36">
        <v>698.71666666666658</v>
      </c>
      <c r="F416" s="36">
        <v>680.38333333333333</v>
      </c>
      <c r="G416" s="36">
        <v>653.41666666666663</v>
      </c>
      <c r="H416" s="36">
        <v>744.01666666666654</v>
      </c>
      <c r="I416" s="36">
        <v>770.98333333333323</v>
      </c>
      <c r="J416" s="36">
        <v>789.31666666666649</v>
      </c>
      <c r="K416" s="31">
        <v>752.65</v>
      </c>
      <c r="L416" s="31">
        <v>707.35</v>
      </c>
      <c r="M416" s="31">
        <v>3.0755699999999999</v>
      </c>
      <c r="N416" s="1"/>
      <c r="O416" s="1"/>
    </row>
    <row r="417" spans="1:15" ht="12.75" customHeight="1">
      <c r="A417" s="33">
        <v>407</v>
      </c>
      <c r="B417" s="53" t="s">
        <v>213</v>
      </c>
      <c r="C417" s="31">
        <v>24444.85</v>
      </c>
      <c r="D417" s="36">
        <v>24548.266666666666</v>
      </c>
      <c r="E417" s="36">
        <v>24071.583333333332</v>
      </c>
      <c r="F417" s="36">
        <v>23698.316666666666</v>
      </c>
      <c r="G417" s="36">
        <v>23221.633333333331</v>
      </c>
      <c r="H417" s="36">
        <v>24921.533333333333</v>
      </c>
      <c r="I417" s="36">
        <v>25398.216666666667</v>
      </c>
      <c r="J417" s="36">
        <v>25771.483333333334</v>
      </c>
      <c r="K417" s="31">
        <v>25024.95</v>
      </c>
      <c r="L417" s="31">
        <v>24175</v>
      </c>
      <c r="M417" s="31">
        <v>0.74531000000000003</v>
      </c>
      <c r="N417" s="1"/>
      <c r="O417" s="1"/>
    </row>
    <row r="418" spans="1:15" ht="12.75" customHeight="1">
      <c r="A418" s="33">
        <v>408</v>
      </c>
      <c r="B418" s="53" t="s">
        <v>499</v>
      </c>
      <c r="C418" s="31">
        <v>44.75</v>
      </c>
      <c r="D418" s="36">
        <v>45.166666666666664</v>
      </c>
      <c r="E418" s="36">
        <v>44.133333333333326</v>
      </c>
      <c r="F418" s="36">
        <v>43.516666666666659</v>
      </c>
      <c r="G418" s="36">
        <v>42.48333333333332</v>
      </c>
      <c r="H418" s="36">
        <v>45.783333333333331</v>
      </c>
      <c r="I418" s="36">
        <v>46.816666666666677</v>
      </c>
      <c r="J418" s="36">
        <v>47.433333333333337</v>
      </c>
      <c r="K418" s="31">
        <v>46.2</v>
      </c>
      <c r="L418" s="31">
        <v>44.55</v>
      </c>
      <c r="M418" s="31">
        <v>63.017180000000003</v>
      </c>
      <c r="N418" s="1"/>
      <c r="O418" s="1"/>
    </row>
    <row r="419" spans="1:15" ht="12.75" customHeight="1">
      <c r="A419" s="33">
        <v>409</v>
      </c>
      <c r="B419" s="53" t="s">
        <v>216</v>
      </c>
      <c r="C419" s="31">
        <v>2551.6999999999998</v>
      </c>
      <c r="D419" s="36">
        <v>2538.1666666666665</v>
      </c>
      <c r="E419" s="36">
        <v>2497.5333333333328</v>
      </c>
      <c r="F419" s="36">
        <v>2443.3666666666663</v>
      </c>
      <c r="G419" s="36">
        <v>2402.7333333333327</v>
      </c>
      <c r="H419" s="36">
        <v>2592.333333333333</v>
      </c>
      <c r="I419" s="36">
        <v>2632.9666666666672</v>
      </c>
      <c r="J419" s="36">
        <v>2687.1333333333332</v>
      </c>
      <c r="K419" s="31">
        <v>2578.8000000000002</v>
      </c>
      <c r="L419" s="31">
        <v>2484</v>
      </c>
      <c r="M419" s="31">
        <v>26.852450000000001</v>
      </c>
      <c r="N419" s="1"/>
      <c r="O419" s="1"/>
    </row>
    <row r="420" spans="1:15" ht="12.75" customHeight="1">
      <c r="A420" s="33">
        <v>410</v>
      </c>
      <c r="B420" s="53" t="s">
        <v>500</v>
      </c>
      <c r="C420" s="31">
        <v>629.04999999999995</v>
      </c>
      <c r="D420" s="36">
        <v>631.35</v>
      </c>
      <c r="E420" s="36">
        <v>622.70000000000005</v>
      </c>
      <c r="F420" s="36">
        <v>616.35</v>
      </c>
      <c r="G420" s="36">
        <v>607.70000000000005</v>
      </c>
      <c r="H420" s="36">
        <v>637.70000000000005</v>
      </c>
      <c r="I420" s="36">
        <v>646.34999999999991</v>
      </c>
      <c r="J420" s="36">
        <v>652.70000000000005</v>
      </c>
      <c r="K420" s="31">
        <v>640</v>
      </c>
      <c r="L420" s="31">
        <v>625</v>
      </c>
      <c r="M420" s="31">
        <v>2.3441000000000001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5841.7</v>
      </c>
      <c r="D421" s="36">
        <v>5851.5666666666657</v>
      </c>
      <c r="E421" s="36">
        <v>5780.2333333333318</v>
      </c>
      <c r="F421" s="36">
        <v>5718.7666666666664</v>
      </c>
      <c r="G421" s="36">
        <v>5647.4333333333325</v>
      </c>
      <c r="H421" s="36">
        <v>5913.033333333331</v>
      </c>
      <c r="I421" s="36">
        <v>5984.366666666665</v>
      </c>
      <c r="J421" s="36">
        <v>6045.8333333333303</v>
      </c>
      <c r="K421" s="31">
        <v>5922.9</v>
      </c>
      <c r="L421" s="31">
        <v>5790.1</v>
      </c>
      <c r="M421" s="31">
        <v>3.7514599999999998</v>
      </c>
      <c r="N421" s="1"/>
      <c r="O421" s="1"/>
    </row>
    <row r="422" spans="1:15" ht="12.75" customHeight="1">
      <c r="A422" s="33">
        <v>412</v>
      </c>
      <c r="B422" s="53" t="s">
        <v>501</v>
      </c>
      <c r="C422" s="31">
        <v>1776.75</v>
      </c>
      <c r="D422" s="36">
        <v>1768.1833333333334</v>
      </c>
      <c r="E422" s="36">
        <v>1752.5666666666668</v>
      </c>
      <c r="F422" s="36">
        <v>1728.3833333333334</v>
      </c>
      <c r="G422" s="36">
        <v>1712.7666666666669</v>
      </c>
      <c r="H422" s="36">
        <v>1792.3666666666668</v>
      </c>
      <c r="I422" s="36">
        <v>1807.9833333333336</v>
      </c>
      <c r="J422" s="36">
        <v>1832.1666666666667</v>
      </c>
      <c r="K422" s="31">
        <v>1783.8</v>
      </c>
      <c r="L422" s="31">
        <v>1744</v>
      </c>
      <c r="M422" s="31">
        <v>1.1246100000000001</v>
      </c>
      <c r="N422" s="1"/>
      <c r="O422" s="1"/>
    </row>
    <row r="423" spans="1:15" ht="12.75" customHeight="1">
      <c r="A423" s="33">
        <v>413</v>
      </c>
      <c r="B423" s="53" t="s">
        <v>502</v>
      </c>
      <c r="C423" s="31">
        <v>8968.15</v>
      </c>
      <c r="D423" s="36">
        <v>8939.2166666666672</v>
      </c>
      <c r="E423" s="36">
        <v>8871.4333333333343</v>
      </c>
      <c r="F423" s="36">
        <v>8774.7166666666672</v>
      </c>
      <c r="G423" s="36">
        <v>8706.9333333333343</v>
      </c>
      <c r="H423" s="36">
        <v>9035.9333333333343</v>
      </c>
      <c r="I423" s="36">
        <v>9103.7166666666672</v>
      </c>
      <c r="J423" s="36">
        <v>9200.4333333333343</v>
      </c>
      <c r="K423" s="31">
        <v>9007</v>
      </c>
      <c r="L423" s="31">
        <v>8842.5</v>
      </c>
      <c r="M423" s="31">
        <v>1.38795</v>
      </c>
      <c r="N423" s="1"/>
      <c r="O423" s="1"/>
    </row>
    <row r="424" spans="1:15" ht="12.75" customHeight="1">
      <c r="A424" s="33">
        <v>414</v>
      </c>
      <c r="B424" s="53" t="s">
        <v>293</v>
      </c>
      <c r="C424" s="31">
        <v>625.35</v>
      </c>
      <c r="D424" s="36">
        <v>630.44999999999993</v>
      </c>
      <c r="E424" s="36">
        <v>618.89999999999986</v>
      </c>
      <c r="F424" s="36">
        <v>612.44999999999993</v>
      </c>
      <c r="G424" s="36">
        <v>600.89999999999986</v>
      </c>
      <c r="H424" s="36">
        <v>636.89999999999986</v>
      </c>
      <c r="I424" s="36">
        <v>648.44999999999982</v>
      </c>
      <c r="J424" s="36">
        <v>654.89999999999986</v>
      </c>
      <c r="K424" s="31">
        <v>642</v>
      </c>
      <c r="L424" s="31">
        <v>624</v>
      </c>
      <c r="M424" s="31">
        <v>22.510529999999999</v>
      </c>
      <c r="N424" s="1"/>
      <c r="O424" s="1"/>
    </row>
    <row r="425" spans="1:15" ht="12.75" customHeight="1">
      <c r="A425" s="33">
        <v>415</v>
      </c>
      <c r="B425" s="53" t="s">
        <v>503</v>
      </c>
      <c r="C425" s="31">
        <v>691.15</v>
      </c>
      <c r="D425" s="36">
        <v>691.4</v>
      </c>
      <c r="E425" s="36">
        <v>677.8</v>
      </c>
      <c r="F425" s="36">
        <v>664.44999999999993</v>
      </c>
      <c r="G425" s="36">
        <v>650.84999999999991</v>
      </c>
      <c r="H425" s="36">
        <v>704.75</v>
      </c>
      <c r="I425" s="36">
        <v>718.35000000000014</v>
      </c>
      <c r="J425" s="36">
        <v>731.7</v>
      </c>
      <c r="K425" s="31">
        <v>705</v>
      </c>
      <c r="L425" s="31">
        <v>678.05</v>
      </c>
      <c r="M425" s="31">
        <v>9.2669999999999995</v>
      </c>
      <c r="N425" s="1"/>
      <c r="O425" s="1"/>
    </row>
    <row r="426" spans="1:15" ht="12.75" customHeight="1">
      <c r="A426" s="33">
        <v>416</v>
      </c>
      <c r="B426" s="53" t="s">
        <v>504</v>
      </c>
      <c r="C426" s="31">
        <v>571.6</v>
      </c>
      <c r="D426" s="36">
        <v>569.65</v>
      </c>
      <c r="E426" s="36">
        <v>561.79999999999995</v>
      </c>
      <c r="F426" s="36">
        <v>552</v>
      </c>
      <c r="G426" s="36">
        <v>544.15</v>
      </c>
      <c r="H426" s="36">
        <v>579.44999999999993</v>
      </c>
      <c r="I426" s="36">
        <v>587.30000000000007</v>
      </c>
      <c r="J426" s="36">
        <v>597.09999999999991</v>
      </c>
      <c r="K426" s="31">
        <v>577.5</v>
      </c>
      <c r="L426" s="31">
        <v>559.85</v>
      </c>
      <c r="M426" s="31">
        <v>13.164239999999999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826.25</v>
      </c>
      <c r="D427" s="36">
        <v>827</v>
      </c>
      <c r="E427" s="36">
        <v>819.15</v>
      </c>
      <c r="F427" s="36">
        <v>812.05</v>
      </c>
      <c r="G427" s="36">
        <v>804.19999999999993</v>
      </c>
      <c r="H427" s="36">
        <v>834.1</v>
      </c>
      <c r="I427" s="36">
        <v>841.94999999999993</v>
      </c>
      <c r="J427" s="36">
        <v>849.05000000000007</v>
      </c>
      <c r="K427" s="31">
        <v>834.85</v>
      </c>
      <c r="L427" s="31">
        <v>819.9</v>
      </c>
      <c r="M427" s="31">
        <v>274.49072999999999</v>
      </c>
      <c r="N427" s="1"/>
      <c r="O427" s="1"/>
    </row>
    <row r="428" spans="1:15" ht="12.75" customHeight="1">
      <c r="A428" s="33">
        <v>418</v>
      </c>
      <c r="B428" s="53" t="s">
        <v>209</v>
      </c>
      <c r="C428" s="31">
        <v>164.2</v>
      </c>
      <c r="D428" s="36">
        <v>165.31666666666666</v>
      </c>
      <c r="E428" s="36">
        <v>161.93333333333334</v>
      </c>
      <c r="F428" s="36">
        <v>159.66666666666669</v>
      </c>
      <c r="G428" s="36">
        <v>156.28333333333336</v>
      </c>
      <c r="H428" s="36">
        <v>167.58333333333331</v>
      </c>
      <c r="I428" s="36">
        <v>170.96666666666664</v>
      </c>
      <c r="J428" s="36">
        <v>173.23333333333329</v>
      </c>
      <c r="K428" s="31">
        <v>168.7</v>
      </c>
      <c r="L428" s="31">
        <v>163.05000000000001</v>
      </c>
      <c r="M428" s="31">
        <v>406.51688000000001</v>
      </c>
      <c r="N428" s="1"/>
      <c r="O428" s="1"/>
    </row>
    <row r="429" spans="1:15" ht="12.75" customHeight="1">
      <c r="A429" s="33">
        <v>419</v>
      </c>
      <c r="B429" s="53" t="s">
        <v>505</v>
      </c>
      <c r="C429" s="31">
        <v>656.05</v>
      </c>
      <c r="D429" s="36">
        <v>660.94999999999993</v>
      </c>
      <c r="E429" s="36">
        <v>649.89999999999986</v>
      </c>
      <c r="F429" s="36">
        <v>643.74999999999989</v>
      </c>
      <c r="G429" s="36">
        <v>632.69999999999982</v>
      </c>
      <c r="H429" s="36">
        <v>667.09999999999991</v>
      </c>
      <c r="I429" s="36">
        <v>678.14999999999986</v>
      </c>
      <c r="J429" s="36">
        <v>684.3</v>
      </c>
      <c r="K429" s="31">
        <v>672</v>
      </c>
      <c r="L429" s="31">
        <v>654.79999999999995</v>
      </c>
      <c r="M429" s="31">
        <v>8.9819700000000005</v>
      </c>
      <c r="N429" s="1"/>
      <c r="O429" s="1"/>
    </row>
    <row r="430" spans="1:15" ht="12.75" customHeight="1">
      <c r="A430" s="33">
        <v>420</v>
      </c>
      <c r="B430" s="53" t="s">
        <v>506</v>
      </c>
      <c r="C430" s="31">
        <v>137.5</v>
      </c>
      <c r="D430" s="36">
        <v>137.70000000000002</v>
      </c>
      <c r="E430" s="36">
        <v>135.80000000000004</v>
      </c>
      <c r="F430" s="36">
        <v>134.10000000000002</v>
      </c>
      <c r="G430" s="36">
        <v>132.20000000000005</v>
      </c>
      <c r="H430" s="36">
        <v>139.40000000000003</v>
      </c>
      <c r="I430" s="36">
        <v>141.30000000000001</v>
      </c>
      <c r="J430" s="36">
        <v>143.00000000000003</v>
      </c>
      <c r="K430" s="31">
        <v>139.6</v>
      </c>
      <c r="L430" s="31">
        <v>136</v>
      </c>
      <c r="M430" s="31">
        <v>26.837730000000001</v>
      </c>
      <c r="N430" s="1"/>
      <c r="O430" s="1"/>
    </row>
    <row r="431" spans="1:15" ht="12.75" customHeight="1">
      <c r="A431" s="33">
        <v>421</v>
      </c>
      <c r="B431" s="53" t="s">
        <v>507</v>
      </c>
      <c r="C431" s="31">
        <v>401.1</v>
      </c>
      <c r="D431" s="36">
        <v>400.63333333333338</v>
      </c>
      <c r="E431" s="36">
        <v>395.96666666666675</v>
      </c>
      <c r="F431" s="36">
        <v>390.83333333333337</v>
      </c>
      <c r="G431" s="36">
        <v>386.16666666666674</v>
      </c>
      <c r="H431" s="36">
        <v>405.76666666666677</v>
      </c>
      <c r="I431" s="36">
        <v>410.43333333333339</v>
      </c>
      <c r="J431" s="36">
        <v>415.56666666666678</v>
      </c>
      <c r="K431" s="31">
        <v>405.3</v>
      </c>
      <c r="L431" s="31">
        <v>395.5</v>
      </c>
      <c r="M431" s="31">
        <v>2.62446</v>
      </c>
      <c r="N431" s="1"/>
      <c r="O431" s="1"/>
    </row>
    <row r="432" spans="1:15" ht="12.75" customHeight="1">
      <c r="A432" s="33">
        <v>422</v>
      </c>
      <c r="B432" s="53" t="s">
        <v>508</v>
      </c>
      <c r="C432" s="31">
        <v>232.3</v>
      </c>
      <c r="D432" s="36">
        <v>232.30000000000004</v>
      </c>
      <c r="E432" s="36">
        <v>232.30000000000007</v>
      </c>
      <c r="F432" s="36">
        <v>232.30000000000004</v>
      </c>
      <c r="G432" s="36">
        <v>232.30000000000007</v>
      </c>
      <c r="H432" s="36">
        <v>232.30000000000007</v>
      </c>
      <c r="I432" s="36">
        <v>232.3</v>
      </c>
      <c r="J432" s="36">
        <v>232.30000000000007</v>
      </c>
      <c r="K432" s="31">
        <v>232.3</v>
      </c>
      <c r="L432" s="31">
        <v>232.3</v>
      </c>
      <c r="M432" s="31">
        <v>4.1079999999999997</v>
      </c>
      <c r="N432" s="1"/>
      <c r="O432" s="1"/>
    </row>
    <row r="433" spans="1:15" ht="12.75" customHeight="1">
      <c r="A433" s="33">
        <v>423</v>
      </c>
      <c r="B433" s="53" t="s">
        <v>217</v>
      </c>
      <c r="C433" s="31">
        <v>1502.1</v>
      </c>
      <c r="D433" s="36">
        <v>1509.4166666666667</v>
      </c>
      <c r="E433" s="36">
        <v>1489.6833333333334</v>
      </c>
      <c r="F433" s="36">
        <v>1477.2666666666667</v>
      </c>
      <c r="G433" s="36">
        <v>1457.5333333333333</v>
      </c>
      <c r="H433" s="36">
        <v>1521.8333333333335</v>
      </c>
      <c r="I433" s="36">
        <v>1541.5666666666666</v>
      </c>
      <c r="J433" s="36">
        <v>1553.9833333333336</v>
      </c>
      <c r="K433" s="31">
        <v>1529.15</v>
      </c>
      <c r="L433" s="31">
        <v>1497</v>
      </c>
      <c r="M433" s="31">
        <v>19.916460000000001</v>
      </c>
      <c r="N433" s="1"/>
      <c r="O433" s="1"/>
    </row>
    <row r="434" spans="1:15" ht="12.75" customHeight="1">
      <c r="A434" s="33">
        <v>424</v>
      </c>
      <c r="B434" s="53" t="s">
        <v>218</v>
      </c>
      <c r="C434" s="31">
        <v>655.4</v>
      </c>
      <c r="D434" s="36">
        <v>658.6</v>
      </c>
      <c r="E434" s="36">
        <v>650.70000000000005</v>
      </c>
      <c r="F434" s="36">
        <v>646</v>
      </c>
      <c r="G434" s="36">
        <v>638.1</v>
      </c>
      <c r="H434" s="36">
        <v>663.30000000000007</v>
      </c>
      <c r="I434" s="36">
        <v>671.19999999999993</v>
      </c>
      <c r="J434" s="36">
        <v>675.90000000000009</v>
      </c>
      <c r="K434" s="31">
        <v>666.5</v>
      </c>
      <c r="L434" s="31">
        <v>653.9</v>
      </c>
      <c r="M434" s="31">
        <v>5.7740999999999998</v>
      </c>
      <c r="N434" s="1"/>
      <c r="O434" s="1"/>
    </row>
    <row r="435" spans="1:15" ht="12.75" customHeight="1">
      <c r="A435" s="33">
        <v>425</v>
      </c>
      <c r="B435" s="53" t="s">
        <v>509</v>
      </c>
      <c r="C435" s="31">
        <v>4745.95</v>
      </c>
      <c r="D435" s="36">
        <v>4778.1500000000005</v>
      </c>
      <c r="E435" s="36">
        <v>4670.3500000000013</v>
      </c>
      <c r="F435" s="36">
        <v>4594.7500000000009</v>
      </c>
      <c r="G435" s="36">
        <v>4486.9500000000016</v>
      </c>
      <c r="H435" s="36">
        <v>4853.7500000000009</v>
      </c>
      <c r="I435" s="36">
        <v>4961.55</v>
      </c>
      <c r="J435" s="36">
        <v>5037.1500000000005</v>
      </c>
      <c r="K435" s="31">
        <v>4885.95</v>
      </c>
      <c r="L435" s="31">
        <v>4702.55</v>
      </c>
      <c r="M435" s="31">
        <v>1.4676400000000001</v>
      </c>
      <c r="N435" s="1"/>
      <c r="O435" s="1"/>
    </row>
    <row r="436" spans="1:15" ht="12.75" customHeight="1">
      <c r="A436" s="33">
        <v>426</v>
      </c>
      <c r="B436" s="53" t="s">
        <v>510</v>
      </c>
      <c r="C436" s="31">
        <v>1116.95</v>
      </c>
      <c r="D436" s="36">
        <v>1118.5833333333333</v>
      </c>
      <c r="E436" s="36">
        <v>1102.4166666666665</v>
      </c>
      <c r="F436" s="36">
        <v>1087.8833333333332</v>
      </c>
      <c r="G436" s="36">
        <v>1071.7166666666665</v>
      </c>
      <c r="H436" s="36">
        <v>1133.1166666666666</v>
      </c>
      <c r="I436" s="36">
        <v>1149.2833333333331</v>
      </c>
      <c r="J436" s="36">
        <v>1163.8166666666666</v>
      </c>
      <c r="K436" s="31">
        <v>1134.75</v>
      </c>
      <c r="L436" s="31">
        <v>1104.05</v>
      </c>
      <c r="M436" s="31">
        <v>3.0442999999999998</v>
      </c>
      <c r="N436" s="1"/>
      <c r="O436" s="1"/>
    </row>
    <row r="437" spans="1:15" ht="12.75" customHeight="1">
      <c r="A437" s="33">
        <v>427</v>
      </c>
      <c r="B437" s="53" t="s">
        <v>511</v>
      </c>
      <c r="C437" s="31">
        <v>438.7</v>
      </c>
      <c r="D437" s="36">
        <v>439.38333333333338</v>
      </c>
      <c r="E437" s="36">
        <v>435.66666666666674</v>
      </c>
      <c r="F437" s="36">
        <v>432.63333333333338</v>
      </c>
      <c r="G437" s="36">
        <v>428.91666666666674</v>
      </c>
      <c r="H437" s="36">
        <v>442.41666666666674</v>
      </c>
      <c r="I437" s="36">
        <v>446.13333333333333</v>
      </c>
      <c r="J437" s="36">
        <v>449.16666666666674</v>
      </c>
      <c r="K437" s="31">
        <v>443.1</v>
      </c>
      <c r="L437" s="31">
        <v>436.35</v>
      </c>
      <c r="M437" s="31">
        <v>1.93899</v>
      </c>
      <c r="N437" s="1"/>
      <c r="O437" s="1"/>
    </row>
    <row r="438" spans="1:15" ht="12.75" customHeight="1">
      <c r="A438" s="33">
        <v>428</v>
      </c>
      <c r="B438" s="53" t="s">
        <v>512</v>
      </c>
      <c r="C438" s="31">
        <v>422.75</v>
      </c>
      <c r="D438" s="36">
        <v>424.31666666666661</v>
      </c>
      <c r="E438" s="36">
        <v>419.0833333333332</v>
      </c>
      <c r="F438" s="36">
        <v>415.41666666666657</v>
      </c>
      <c r="G438" s="36">
        <v>410.18333333333317</v>
      </c>
      <c r="H438" s="36">
        <v>427.98333333333323</v>
      </c>
      <c r="I438" s="36">
        <v>433.21666666666658</v>
      </c>
      <c r="J438" s="36">
        <v>436.88333333333327</v>
      </c>
      <c r="K438" s="31">
        <v>429.55</v>
      </c>
      <c r="L438" s="31">
        <v>420.65</v>
      </c>
      <c r="M438" s="31">
        <v>1.91211</v>
      </c>
      <c r="N438" s="1"/>
      <c r="O438" s="1"/>
    </row>
    <row r="439" spans="1:15" ht="12.75" customHeight="1">
      <c r="A439" s="33">
        <v>429</v>
      </c>
      <c r="B439" s="53" t="s">
        <v>513</v>
      </c>
      <c r="C439" s="31">
        <v>5062.1000000000004</v>
      </c>
      <c r="D439" s="36">
        <v>5013.95</v>
      </c>
      <c r="E439" s="36">
        <v>4903</v>
      </c>
      <c r="F439" s="36">
        <v>4743.9000000000005</v>
      </c>
      <c r="G439" s="36">
        <v>4632.9500000000007</v>
      </c>
      <c r="H439" s="36">
        <v>5173.0499999999993</v>
      </c>
      <c r="I439" s="36">
        <v>5283.9999999999982</v>
      </c>
      <c r="J439" s="36">
        <v>5443.0999999999985</v>
      </c>
      <c r="K439" s="31">
        <v>5124.8999999999996</v>
      </c>
      <c r="L439" s="31">
        <v>4854.8500000000004</v>
      </c>
      <c r="M439" s="31">
        <v>9.0052900000000005</v>
      </c>
      <c r="N439" s="1"/>
      <c r="O439" s="1"/>
    </row>
    <row r="440" spans="1:15" ht="12.75" customHeight="1">
      <c r="A440" s="33">
        <v>430</v>
      </c>
      <c r="B440" s="53" t="s">
        <v>514</v>
      </c>
      <c r="C440" s="31">
        <v>660.45</v>
      </c>
      <c r="D440" s="36">
        <v>656.65</v>
      </c>
      <c r="E440" s="36">
        <v>648.79999999999995</v>
      </c>
      <c r="F440" s="36">
        <v>637.15</v>
      </c>
      <c r="G440" s="36">
        <v>629.29999999999995</v>
      </c>
      <c r="H440" s="36">
        <v>668.3</v>
      </c>
      <c r="I440" s="36">
        <v>676.15000000000009</v>
      </c>
      <c r="J440" s="36">
        <v>687.8</v>
      </c>
      <c r="K440" s="31">
        <v>664.5</v>
      </c>
      <c r="L440" s="31">
        <v>645</v>
      </c>
      <c r="M440" s="31">
        <v>1.6923600000000001</v>
      </c>
      <c r="N440" s="1"/>
      <c r="O440" s="1"/>
    </row>
    <row r="441" spans="1:15" ht="12.75" customHeight="1">
      <c r="A441" s="33">
        <v>431</v>
      </c>
      <c r="B441" s="53" t="s">
        <v>515</v>
      </c>
      <c r="C441" s="31">
        <v>41.6</v>
      </c>
      <c r="D441" s="36">
        <v>41.56666666666667</v>
      </c>
      <c r="E441" s="36">
        <v>41.033333333333339</v>
      </c>
      <c r="F441" s="36">
        <v>40.466666666666669</v>
      </c>
      <c r="G441" s="36">
        <v>39.933333333333337</v>
      </c>
      <c r="H441" s="36">
        <v>42.13333333333334</v>
      </c>
      <c r="I441" s="36">
        <v>42.666666666666671</v>
      </c>
      <c r="J441" s="36">
        <v>43.233333333333341</v>
      </c>
      <c r="K441" s="31">
        <v>42.1</v>
      </c>
      <c r="L441" s="31">
        <v>41</v>
      </c>
      <c r="M441" s="31">
        <v>304.99261000000001</v>
      </c>
      <c r="N441" s="1"/>
      <c r="O441" s="1"/>
    </row>
    <row r="442" spans="1:15" ht="12.75" customHeight="1">
      <c r="A442" s="33">
        <v>432</v>
      </c>
      <c r="B442" s="53" t="s">
        <v>516</v>
      </c>
      <c r="C442" s="31">
        <v>620.4</v>
      </c>
      <c r="D442" s="36">
        <v>626.93333333333328</v>
      </c>
      <c r="E442" s="36">
        <v>611.96666666666658</v>
      </c>
      <c r="F442" s="36">
        <v>603.5333333333333</v>
      </c>
      <c r="G442" s="36">
        <v>588.56666666666661</v>
      </c>
      <c r="H442" s="36">
        <v>635.36666666666656</v>
      </c>
      <c r="I442" s="36">
        <v>650.33333333333326</v>
      </c>
      <c r="J442" s="36">
        <v>658.76666666666654</v>
      </c>
      <c r="K442" s="31">
        <v>641.9</v>
      </c>
      <c r="L442" s="31">
        <v>618.5</v>
      </c>
      <c r="M442" s="31">
        <v>19.435279999999999</v>
      </c>
      <c r="N442" s="1"/>
      <c r="O442" s="1"/>
    </row>
    <row r="443" spans="1:15" ht="12.75" customHeight="1">
      <c r="A443" s="33">
        <v>433</v>
      </c>
      <c r="B443" s="53" t="s">
        <v>876</v>
      </c>
      <c r="C443" s="31">
        <v>966.5</v>
      </c>
      <c r="D443" s="36">
        <v>981.18333333333339</v>
      </c>
      <c r="E443" s="36">
        <v>943.36666666666679</v>
      </c>
      <c r="F443" s="36">
        <v>920.23333333333335</v>
      </c>
      <c r="G443" s="36">
        <v>882.41666666666674</v>
      </c>
      <c r="H443" s="36">
        <v>1004.3166666666668</v>
      </c>
      <c r="I443" s="36">
        <v>1042.1333333333334</v>
      </c>
      <c r="J443" s="36">
        <v>1065.2666666666669</v>
      </c>
      <c r="K443" s="31">
        <v>1019</v>
      </c>
      <c r="L443" s="31">
        <v>958.05</v>
      </c>
      <c r="M443" s="31">
        <v>10.72087</v>
      </c>
      <c r="N443" s="1"/>
      <c r="O443" s="1"/>
    </row>
    <row r="444" spans="1:15" ht="12.75" customHeight="1">
      <c r="A444" s="33">
        <v>434</v>
      </c>
      <c r="B444" s="53" t="s">
        <v>219</v>
      </c>
      <c r="C444" s="31">
        <v>689.15</v>
      </c>
      <c r="D444" s="36">
        <v>692.98333333333323</v>
      </c>
      <c r="E444" s="36">
        <v>684.16666666666652</v>
      </c>
      <c r="F444" s="36">
        <v>679.18333333333328</v>
      </c>
      <c r="G444" s="36">
        <v>670.36666666666656</v>
      </c>
      <c r="H444" s="36">
        <v>697.96666666666647</v>
      </c>
      <c r="I444" s="36">
        <v>706.7833333333333</v>
      </c>
      <c r="J444" s="36">
        <v>711.76666666666642</v>
      </c>
      <c r="K444" s="31">
        <v>701.8</v>
      </c>
      <c r="L444" s="31">
        <v>688</v>
      </c>
      <c r="M444" s="31">
        <v>6.5088100000000004</v>
      </c>
      <c r="N444" s="1"/>
      <c r="O444" s="1"/>
    </row>
    <row r="445" spans="1:15" ht="12.75" customHeight="1">
      <c r="A445" s="33">
        <v>435</v>
      </c>
      <c r="B445" s="53" t="s">
        <v>877</v>
      </c>
      <c r="C445" s="31">
        <v>487.8</v>
      </c>
      <c r="D445" s="36">
        <v>487.93333333333334</v>
      </c>
      <c r="E445" s="36">
        <v>481.86666666666667</v>
      </c>
      <c r="F445" s="36">
        <v>475.93333333333334</v>
      </c>
      <c r="G445" s="36">
        <v>469.86666666666667</v>
      </c>
      <c r="H445" s="36">
        <v>493.86666666666667</v>
      </c>
      <c r="I445" s="36">
        <v>499.93333333333339</v>
      </c>
      <c r="J445" s="36">
        <v>505.86666666666667</v>
      </c>
      <c r="K445" s="31">
        <v>494</v>
      </c>
      <c r="L445" s="31">
        <v>482</v>
      </c>
      <c r="M445" s="31">
        <v>3.7459199999999999</v>
      </c>
      <c r="N445" s="1"/>
      <c r="O445" s="1"/>
    </row>
    <row r="446" spans="1:15" ht="12.75" customHeight="1">
      <c r="A446" s="33">
        <v>436</v>
      </c>
      <c r="B446" s="53" t="s">
        <v>517</v>
      </c>
      <c r="C446" s="31">
        <v>702.5</v>
      </c>
      <c r="D446" s="36">
        <v>705.31666666666661</v>
      </c>
      <c r="E446" s="36">
        <v>695.63333333333321</v>
      </c>
      <c r="F446" s="36">
        <v>688.76666666666665</v>
      </c>
      <c r="G446" s="36">
        <v>679.08333333333326</v>
      </c>
      <c r="H446" s="36">
        <v>712.18333333333317</v>
      </c>
      <c r="I446" s="36">
        <v>721.86666666666656</v>
      </c>
      <c r="J446" s="36">
        <v>728.73333333333312</v>
      </c>
      <c r="K446" s="31">
        <v>715</v>
      </c>
      <c r="L446" s="31">
        <v>698.45</v>
      </c>
      <c r="M446" s="31">
        <v>2.53227</v>
      </c>
      <c r="N446" s="1"/>
      <c r="O446" s="1"/>
    </row>
    <row r="447" spans="1:15" ht="12.75" customHeight="1">
      <c r="A447" s="33">
        <v>437</v>
      </c>
      <c r="B447" s="53" t="s">
        <v>518</v>
      </c>
      <c r="C447" s="31">
        <v>46.1</v>
      </c>
      <c r="D447" s="36">
        <v>46.316666666666663</v>
      </c>
      <c r="E447" s="36">
        <v>45.833333333333329</v>
      </c>
      <c r="F447" s="36">
        <v>45.566666666666663</v>
      </c>
      <c r="G447" s="36">
        <v>45.083333333333329</v>
      </c>
      <c r="H447" s="36">
        <v>46.583333333333329</v>
      </c>
      <c r="I447" s="36">
        <v>47.066666666666663</v>
      </c>
      <c r="J447" s="36">
        <v>47.333333333333329</v>
      </c>
      <c r="K447" s="31">
        <v>46.8</v>
      </c>
      <c r="L447" s="31">
        <v>46.05</v>
      </c>
      <c r="M447" s="31">
        <v>25.109269999999999</v>
      </c>
      <c r="N447" s="1"/>
      <c r="O447" s="1"/>
    </row>
    <row r="448" spans="1:15" ht="12.75" customHeight="1">
      <c r="A448" s="33">
        <v>438</v>
      </c>
      <c r="B448" s="53" t="s">
        <v>231</v>
      </c>
      <c r="C448" s="31">
        <v>2060</v>
      </c>
      <c r="D448" s="36">
        <v>2069.6999999999998</v>
      </c>
      <c r="E448" s="36">
        <v>2033.9999999999995</v>
      </c>
      <c r="F448" s="36">
        <v>2007.9999999999998</v>
      </c>
      <c r="G448" s="36">
        <v>1972.2999999999995</v>
      </c>
      <c r="H448" s="36">
        <v>2095.6999999999998</v>
      </c>
      <c r="I448" s="36">
        <v>2131.4000000000005</v>
      </c>
      <c r="J448" s="36">
        <v>2157.3999999999996</v>
      </c>
      <c r="K448" s="31">
        <v>2105.4</v>
      </c>
      <c r="L448" s="31">
        <v>2043.7</v>
      </c>
      <c r="M448" s="31">
        <v>12.23892</v>
      </c>
      <c r="N448" s="1"/>
      <c r="O448" s="1"/>
    </row>
    <row r="449" spans="1:15" ht="12.75" customHeight="1">
      <c r="A449" s="33">
        <v>439</v>
      </c>
      <c r="B449" s="53" t="s">
        <v>519</v>
      </c>
      <c r="C449" s="31">
        <v>915.75</v>
      </c>
      <c r="D449" s="36">
        <v>919.93333333333339</v>
      </c>
      <c r="E449" s="36">
        <v>907.96666666666681</v>
      </c>
      <c r="F449" s="36">
        <v>900.18333333333339</v>
      </c>
      <c r="G449" s="36">
        <v>888.21666666666681</v>
      </c>
      <c r="H449" s="36">
        <v>927.71666666666681</v>
      </c>
      <c r="I449" s="36">
        <v>939.68333333333351</v>
      </c>
      <c r="J449" s="36">
        <v>947.46666666666681</v>
      </c>
      <c r="K449" s="31">
        <v>931.9</v>
      </c>
      <c r="L449" s="31">
        <v>912.15</v>
      </c>
      <c r="M449" s="31">
        <v>2.9858199999999999</v>
      </c>
      <c r="N449" s="1"/>
      <c r="O449" s="1"/>
    </row>
    <row r="450" spans="1:15" ht="12.75" customHeight="1">
      <c r="A450" s="33">
        <v>440</v>
      </c>
      <c r="B450" s="53" t="s">
        <v>220</v>
      </c>
      <c r="C450" s="31">
        <v>1072.1500000000001</v>
      </c>
      <c r="D450" s="36">
        <v>1069.0166666666667</v>
      </c>
      <c r="E450" s="36">
        <v>1053.1333333333332</v>
      </c>
      <c r="F450" s="36">
        <v>1034.1166666666666</v>
      </c>
      <c r="G450" s="36">
        <v>1018.2333333333331</v>
      </c>
      <c r="H450" s="36">
        <v>1088.0333333333333</v>
      </c>
      <c r="I450" s="36">
        <v>1103.916666666667</v>
      </c>
      <c r="J450" s="36">
        <v>1122.9333333333334</v>
      </c>
      <c r="K450" s="31">
        <v>1084.9000000000001</v>
      </c>
      <c r="L450" s="31">
        <v>1050</v>
      </c>
      <c r="M450" s="31">
        <v>59.273200000000003</v>
      </c>
      <c r="N450" s="1"/>
      <c r="O450" s="1"/>
    </row>
    <row r="451" spans="1:15" ht="12.75" customHeight="1">
      <c r="A451" s="33">
        <v>441</v>
      </c>
      <c r="B451" s="53" t="s">
        <v>221</v>
      </c>
      <c r="C451" s="31">
        <v>1729.85</v>
      </c>
      <c r="D451" s="36">
        <v>1737.6166666666668</v>
      </c>
      <c r="E451" s="36">
        <v>1717.2333333333336</v>
      </c>
      <c r="F451" s="36">
        <v>1704.6166666666668</v>
      </c>
      <c r="G451" s="36">
        <v>1684.2333333333336</v>
      </c>
      <c r="H451" s="36">
        <v>1750.2333333333336</v>
      </c>
      <c r="I451" s="36">
        <v>1770.6166666666668</v>
      </c>
      <c r="J451" s="36">
        <v>1783.2333333333336</v>
      </c>
      <c r="K451" s="31">
        <v>1758</v>
      </c>
      <c r="L451" s="31">
        <v>1725</v>
      </c>
      <c r="M451" s="31">
        <v>4.6986800000000004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3820.65</v>
      </c>
      <c r="D452" s="36">
        <v>3837.4666666666667</v>
      </c>
      <c r="E452" s="36">
        <v>3793.1833333333334</v>
      </c>
      <c r="F452" s="36">
        <v>3765.7166666666667</v>
      </c>
      <c r="G452" s="36">
        <v>3721.4333333333334</v>
      </c>
      <c r="H452" s="36">
        <v>3864.9333333333334</v>
      </c>
      <c r="I452" s="36">
        <v>3909.2166666666672</v>
      </c>
      <c r="J452" s="36">
        <v>3936.6833333333334</v>
      </c>
      <c r="K452" s="31">
        <v>3881.75</v>
      </c>
      <c r="L452" s="31">
        <v>3810</v>
      </c>
      <c r="M452" s="31">
        <v>22.03078</v>
      </c>
      <c r="N452" s="1"/>
      <c r="O452" s="1"/>
    </row>
    <row r="453" spans="1:15" ht="12.75" customHeight="1">
      <c r="A453" s="33">
        <v>443</v>
      </c>
      <c r="B453" s="53" t="s">
        <v>222</v>
      </c>
      <c r="C453" s="31">
        <v>1108.3499999999999</v>
      </c>
      <c r="D453" s="36">
        <v>1106.0833333333333</v>
      </c>
      <c r="E453" s="36">
        <v>1097.9166666666665</v>
      </c>
      <c r="F453" s="36">
        <v>1087.4833333333333</v>
      </c>
      <c r="G453" s="36">
        <v>1079.3166666666666</v>
      </c>
      <c r="H453" s="36">
        <v>1116.5166666666664</v>
      </c>
      <c r="I453" s="36">
        <v>1124.6833333333329</v>
      </c>
      <c r="J453" s="36">
        <v>1135.1166666666663</v>
      </c>
      <c r="K453" s="31">
        <v>1114.25</v>
      </c>
      <c r="L453" s="31">
        <v>1095.6500000000001</v>
      </c>
      <c r="M453" s="31">
        <v>25.04796</v>
      </c>
      <c r="N453" s="1"/>
      <c r="O453" s="1"/>
    </row>
    <row r="454" spans="1:15" ht="12.75" customHeight="1">
      <c r="A454" s="33">
        <v>444</v>
      </c>
      <c r="B454" s="53" t="s">
        <v>294</v>
      </c>
      <c r="C454" s="31">
        <v>7051.9</v>
      </c>
      <c r="D454" s="36">
        <v>7079.95</v>
      </c>
      <c r="E454" s="36">
        <v>6996.95</v>
      </c>
      <c r="F454" s="36">
        <v>6942</v>
      </c>
      <c r="G454" s="36">
        <v>6859</v>
      </c>
      <c r="H454" s="36">
        <v>7134.9</v>
      </c>
      <c r="I454" s="36">
        <v>7217.9</v>
      </c>
      <c r="J454" s="36">
        <v>7272.8499999999995</v>
      </c>
      <c r="K454" s="31">
        <v>7162.95</v>
      </c>
      <c r="L454" s="31">
        <v>7025</v>
      </c>
      <c r="M454" s="31">
        <v>1.3415699999999999</v>
      </c>
      <c r="N454" s="1"/>
      <c r="O454" s="1"/>
    </row>
    <row r="455" spans="1:15" ht="12.75" customHeight="1">
      <c r="A455" s="33">
        <v>445</v>
      </c>
      <c r="B455" s="53" t="s">
        <v>520</v>
      </c>
      <c r="C455" s="31">
        <v>6630</v>
      </c>
      <c r="D455" s="36">
        <v>6642</v>
      </c>
      <c r="E455" s="36">
        <v>6588</v>
      </c>
      <c r="F455" s="36">
        <v>6546</v>
      </c>
      <c r="G455" s="36">
        <v>6492</v>
      </c>
      <c r="H455" s="36">
        <v>6684</v>
      </c>
      <c r="I455" s="36">
        <v>6738</v>
      </c>
      <c r="J455" s="36">
        <v>6780</v>
      </c>
      <c r="K455" s="31">
        <v>6696</v>
      </c>
      <c r="L455" s="31">
        <v>6600</v>
      </c>
      <c r="M455" s="31">
        <v>0.13965</v>
      </c>
      <c r="N455" s="1"/>
      <c r="O455" s="1"/>
    </row>
    <row r="456" spans="1:15" ht="12.75" customHeight="1">
      <c r="A456" s="33">
        <v>446</v>
      </c>
      <c r="B456" s="53" t="s">
        <v>521</v>
      </c>
      <c r="C456" s="31">
        <v>682.25</v>
      </c>
      <c r="D456" s="36">
        <v>682.01666666666665</v>
      </c>
      <c r="E456" s="36">
        <v>674.23333333333335</v>
      </c>
      <c r="F456" s="36">
        <v>666.2166666666667</v>
      </c>
      <c r="G456" s="36">
        <v>658.43333333333339</v>
      </c>
      <c r="H456" s="36">
        <v>690.0333333333333</v>
      </c>
      <c r="I456" s="36">
        <v>697.81666666666661</v>
      </c>
      <c r="J456" s="36">
        <v>705.83333333333326</v>
      </c>
      <c r="K456" s="31">
        <v>689.8</v>
      </c>
      <c r="L456" s="31">
        <v>674</v>
      </c>
      <c r="M456" s="31">
        <v>12.919079999999999</v>
      </c>
      <c r="N456" s="1"/>
      <c r="O456" s="1"/>
    </row>
    <row r="457" spans="1:15" ht="12.75" customHeight="1">
      <c r="A457" s="33">
        <v>447</v>
      </c>
      <c r="B457" s="53" t="s">
        <v>223</v>
      </c>
      <c r="C457" s="31">
        <v>1007.9</v>
      </c>
      <c r="D457" s="36">
        <v>1008.2833333333333</v>
      </c>
      <c r="E457" s="36">
        <v>997.11666666666656</v>
      </c>
      <c r="F457" s="36">
        <v>986.33333333333326</v>
      </c>
      <c r="G457" s="36">
        <v>975.16666666666652</v>
      </c>
      <c r="H457" s="36">
        <v>1019.0666666666666</v>
      </c>
      <c r="I457" s="36">
        <v>1030.2333333333333</v>
      </c>
      <c r="J457" s="36">
        <v>1041.0166666666667</v>
      </c>
      <c r="K457" s="31">
        <v>1019.45</v>
      </c>
      <c r="L457" s="31">
        <v>997.5</v>
      </c>
      <c r="M457" s="31">
        <v>90.470110000000005</v>
      </c>
      <c r="N457" s="1"/>
      <c r="O457" s="1"/>
    </row>
    <row r="458" spans="1:15" ht="12.75" customHeight="1">
      <c r="A458" s="33">
        <v>448</v>
      </c>
      <c r="B458" s="53" t="s">
        <v>224</v>
      </c>
      <c r="C458" s="31">
        <v>449.25</v>
      </c>
      <c r="D458" s="36">
        <v>450.86666666666662</v>
      </c>
      <c r="E458" s="36">
        <v>446.43333333333322</v>
      </c>
      <c r="F458" s="36">
        <v>443.61666666666662</v>
      </c>
      <c r="G458" s="36">
        <v>439.18333333333322</v>
      </c>
      <c r="H458" s="36">
        <v>453.68333333333322</v>
      </c>
      <c r="I458" s="36">
        <v>458.11666666666662</v>
      </c>
      <c r="J458" s="36">
        <v>460.93333333333322</v>
      </c>
      <c r="K458" s="31">
        <v>455.3</v>
      </c>
      <c r="L458" s="31">
        <v>448.05</v>
      </c>
      <c r="M458" s="31">
        <v>225.17400000000001</v>
      </c>
      <c r="N458" s="1"/>
      <c r="O458" s="1"/>
    </row>
    <row r="459" spans="1:15" ht="12.75" customHeight="1">
      <c r="A459" s="33">
        <v>449</v>
      </c>
      <c r="B459" s="53" t="s">
        <v>225</v>
      </c>
      <c r="C459" s="31">
        <v>165</v>
      </c>
      <c r="D459" s="36">
        <v>165.96666666666667</v>
      </c>
      <c r="E459" s="36">
        <v>163.53333333333333</v>
      </c>
      <c r="F459" s="36">
        <v>162.06666666666666</v>
      </c>
      <c r="G459" s="36">
        <v>159.63333333333333</v>
      </c>
      <c r="H459" s="36">
        <v>167.43333333333334</v>
      </c>
      <c r="I459" s="36">
        <v>169.86666666666667</v>
      </c>
      <c r="J459" s="36">
        <v>171.33333333333334</v>
      </c>
      <c r="K459" s="31">
        <v>168.4</v>
      </c>
      <c r="L459" s="31">
        <v>164.5</v>
      </c>
      <c r="M459" s="31">
        <v>550.43389000000002</v>
      </c>
      <c r="N459" s="1"/>
      <c r="O459" s="1"/>
    </row>
    <row r="460" spans="1:15" ht="12.75" customHeight="1">
      <c r="A460" s="33">
        <v>450</v>
      </c>
      <c r="B460" s="53" t="s">
        <v>295</v>
      </c>
      <c r="C460" s="31">
        <v>82.25</v>
      </c>
      <c r="D460" s="36">
        <v>82.733333333333334</v>
      </c>
      <c r="E460" s="36">
        <v>81.516666666666666</v>
      </c>
      <c r="F460" s="36">
        <v>80.783333333333331</v>
      </c>
      <c r="G460" s="36">
        <v>79.566666666666663</v>
      </c>
      <c r="H460" s="36">
        <v>83.466666666666669</v>
      </c>
      <c r="I460" s="36">
        <v>84.683333333333337</v>
      </c>
      <c r="J460" s="36">
        <v>85.416666666666671</v>
      </c>
      <c r="K460" s="31">
        <v>83.95</v>
      </c>
      <c r="L460" s="31">
        <v>82</v>
      </c>
      <c r="M460" s="31">
        <v>24.649439999999998</v>
      </c>
      <c r="N460" s="1"/>
      <c r="O460" s="1"/>
    </row>
    <row r="461" spans="1:15" ht="12.75" customHeight="1">
      <c r="A461" s="33">
        <v>451</v>
      </c>
      <c r="B461" s="53" t="s">
        <v>522</v>
      </c>
      <c r="C461" s="31">
        <v>3319.3</v>
      </c>
      <c r="D461" s="36">
        <v>3308.9166666666665</v>
      </c>
      <c r="E461" s="36">
        <v>3280.3833333333332</v>
      </c>
      <c r="F461" s="36">
        <v>3241.4666666666667</v>
      </c>
      <c r="G461" s="36">
        <v>3212.9333333333334</v>
      </c>
      <c r="H461" s="36">
        <v>3347.833333333333</v>
      </c>
      <c r="I461" s="36">
        <v>3376.3666666666668</v>
      </c>
      <c r="J461" s="36">
        <v>3415.2833333333328</v>
      </c>
      <c r="K461" s="31">
        <v>3337.45</v>
      </c>
      <c r="L461" s="31">
        <v>3270</v>
      </c>
      <c r="M461" s="31">
        <v>0.14973</v>
      </c>
      <c r="N461" s="1"/>
      <c r="O461" s="1"/>
    </row>
    <row r="462" spans="1:15" ht="12.75" customHeight="1">
      <c r="A462" s="33">
        <v>452</v>
      </c>
      <c r="B462" s="53" t="s">
        <v>227</v>
      </c>
      <c r="C462" s="31">
        <v>1263.5</v>
      </c>
      <c r="D462" s="36">
        <v>1271.55</v>
      </c>
      <c r="E462" s="36">
        <v>1252</v>
      </c>
      <c r="F462" s="36">
        <v>1240.5</v>
      </c>
      <c r="G462" s="36">
        <v>1220.95</v>
      </c>
      <c r="H462" s="36">
        <v>1283.05</v>
      </c>
      <c r="I462" s="36">
        <v>1302.5999999999997</v>
      </c>
      <c r="J462" s="36">
        <v>1314.1</v>
      </c>
      <c r="K462" s="31">
        <v>1291.0999999999999</v>
      </c>
      <c r="L462" s="31">
        <v>1260.05</v>
      </c>
      <c r="M462" s="31">
        <v>26.13213</v>
      </c>
      <c r="N462" s="1"/>
      <c r="O462" s="1"/>
    </row>
    <row r="463" spans="1:15" ht="12.75" customHeight="1">
      <c r="A463" s="33">
        <v>453</v>
      </c>
      <c r="B463" s="53" t="s">
        <v>523</v>
      </c>
      <c r="C463" s="31">
        <v>1144.3499999999999</v>
      </c>
      <c r="D463" s="36">
        <v>1142.6166666666666</v>
      </c>
      <c r="E463" s="36">
        <v>1101.8833333333332</v>
      </c>
      <c r="F463" s="36">
        <v>1059.4166666666667</v>
      </c>
      <c r="G463" s="36">
        <v>1018.6833333333334</v>
      </c>
      <c r="H463" s="36">
        <v>1185.083333333333</v>
      </c>
      <c r="I463" s="36">
        <v>1225.8166666666662</v>
      </c>
      <c r="J463" s="36">
        <v>1268.2833333333328</v>
      </c>
      <c r="K463" s="31">
        <v>1183.3499999999999</v>
      </c>
      <c r="L463" s="31">
        <v>1100.1500000000001</v>
      </c>
      <c r="M463" s="31">
        <v>19.1508</v>
      </c>
      <c r="N463" s="1"/>
      <c r="O463" s="1"/>
    </row>
    <row r="464" spans="1:15" ht="12.75" customHeight="1">
      <c r="A464" s="33">
        <v>454</v>
      </c>
      <c r="B464" s="53" t="s">
        <v>524</v>
      </c>
      <c r="C464" s="31">
        <v>247.15</v>
      </c>
      <c r="D464" s="36">
        <v>248.85</v>
      </c>
      <c r="E464" s="36">
        <v>243.79999999999998</v>
      </c>
      <c r="F464" s="36">
        <v>240.45</v>
      </c>
      <c r="G464" s="36">
        <v>235.39999999999998</v>
      </c>
      <c r="H464" s="36">
        <v>252.2</v>
      </c>
      <c r="I464" s="36">
        <v>257.25</v>
      </c>
      <c r="J464" s="36">
        <v>260.60000000000002</v>
      </c>
      <c r="K464" s="31">
        <v>253.9</v>
      </c>
      <c r="L464" s="31">
        <v>245.5</v>
      </c>
      <c r="M464" s="31">
        <v>14.42497</v>
      </c>
      <c r="N464" s="1"/>
      <c r="O464" s="1"/>
    </row>
    <row r="465" spans="1:15" ht="12.75" customHeight="1">
      <c r="A465" s="33">
        <v>455</v>
      </c>
      <c r="B465" s="53" t="s">
        <v>205</v>
      </c>
      <c r="C465" s="31">
        <v>794.6</v>
      </c>
      <c r="D465" s="36">
        <v>796.86666666666667</v>
      </c>
      <c r="E465" s="36">
        <v>789.73333333333335</v>
      </c>
      <c r="F465" s="36">
        <v>784.86666666666667</v>
      </c>
      <c r="G465" s="36">
        <v>777.73333333333335</v>
      </c>
      <c r="H465" s="36">
        <v>801.73333333333335</v>
      </c>
      <c r="I465" s="36">
        <v>808.86666666666679</v>
      </c>
      <c r="J465" s="36">
        <v>813.73333333333335</v>
      </c>
      <c r="K465" s="31">
        <v>804</v>
      </c>
      <c r="L465" s="31">
        <v>792</v>
      </c>
      <c r="M465" s="31">
        <v>2.6697199999999999</v>
      </c>
      <c r="N465" s="1"/>
      <c r="O465" s="1"/>
    </row>
    <row r="466" spans="1:15" ht="12.75" customHeight="1">
      <c r="A466" s="33">
        <v>456</v>
      </c>
      <c r="B466" s="53" t="s">
        <v>525</v>
      </c>
      <c r="C466" s="31">
        <v>4669.6000000000004</v>
      </c>
      <c r="D466" s="36">
        <v>4622.6500000000005</v>
      </c>
      <c r="E466" s="36">
        <v>4526.9500000000007</v>
      </c>
      <c r="F466" s="36">
        <v>4384.3</v>
      </c>
      <c r="G466" s="36">
        <v>4288.6000000000004</v>
      </c>
      <c r="H466" s="36">
        <v>4765.3000000000011</v>
      </c>
      <c r="I466" s="36">
        <v>4861</v>
      </c>
      <c r="J466" s="36">
        <v>5003.6500000000015</v>
      </c>
      <c r="K466" s="31">
        <v>4718.3500000000004</v>
      </c>
      <c r="L466" s="31">
        <v>4480</v>
      </c>
      <c r="M466" s="31">
        <v>2.8856000000000002</v>
      </c>
      <c r="N466" s="1"/>
      <c r="O466" s="1"/>
    </row>
    <row r="467" spans="1:15" ht="12.75" customHeight="1">
      <c r="A467" s="33">
        <v>457</v>
      </c>
      <c r="B467" s="53" t="s">
        <v>526</v>
      </c>
      <c r="C467" s="31">
        <v>3340.45</v>
      </c>
      <c r="D467" s="36">
        <v>3293.0166666666664</v>
      </c>
      <c r="E467" s="36">
        <v>3232.0333333333328</v>
      </c>
      <c r="F467" s="36">
        <v>3123.6166666666663</v>
      </c>
      <c r="G467" s="36">
        <v>3062.6333333333328</v>
      </c>
      <c r="H467" s="36">
        <v>3401.4333333333329</v>
      </c>
      <c r="I467" s="36">
        <v>3462.4166666666665</v>
      </c>
      <c r="J467" s="36">
        <v>3570.833333333333</v>
      </c>
      <c r="K467" s="31">
        <v>3354</v>
      </c>
      <c r="L467" s="31">
        <v>3184.6</v>
      </c>
      <c r="M467" s="31">
        <v>0.79815999999999998</v>
      </c>
      <c r="N467" s="1"/>
      <c r="O467" s="1"/>
    </row>
    <row r="468" spans="1:15" ht="12.75" customHeight="1">
      <c r="A468" s="33">
        <v>458</v>
      </c>
      <c r="B468" s="53" t="s">
        <v>228</v>
      </c>
      <c r="C468" s="31">
        <v>3589.25</v>
      </c>
      <c r="D468" s="36">
        <v>3596.25</v>
      </c>
      <c r="E468" s="36">
        <v>3573</v>
      </c>
      <c r="F468" s="36">
        <v>3556.75</v>
      </c>
      <c r="G468" s="36">
        <v>3533.5</v>
      </c>
      <c r="H468" s="36">
        <v>3612.5</v>
      </c>
      <c r="I468" s="36">
        <v>3635.75</v>
      </c>
      <c r="J468" s="36">
        <v>3652</v>
      </c>
      <c r="K468" s="31">
        <v>3619.5</v>
      </c>
      <c r="L468" s="31">
        <v>3580</v>
      </c>
      <c r="M468" s="31">
        <v>9.6321999999999992</v>
      </c>
      <c r="N468" s="1"/>
      <c r="O468" s="1"/>
    </row>
    <row r="469" spans="1:15" ht="12.75" customHeight="1">
      <c r="A469" s="33">
        <v>459</v>
      </c>
      <c r="B469" s="53" t="s">
        <v>229</v>
      </c>
      <c r="C469" s="31">
        <v>2642.55</v>
      </c>
      <c r="D469" s="36">
        <v>2663.4833333333331</v>
      </c>
      <c r="E469" s="36">
        <v>2614.8666666666663</v>
      </c>
      <c r="F469" s="36">
        <v>2587.1833333333334</v>
      </c>
      <c r="G469" s="36">
        <v>2538.5666666666666</v>
      </c>
      <c r="H469" s="36">
        <v>2691.1666666666661</v>
      </c>
      <c r="I469" s="36">
        <v>2739.7833333333328</v>
      </c>
      <c r="J469" s="36">
        <v>2767.4666666666658</v>
      </c>
      <c r="K469" s="31">
        <v>2712.1</v>
      </c>
      <c r="L469" s="31">
        <v>2635.8</v>
      </c>
      <c r="M469" s="31">
        <v>2.1225499999999999</v>
      </c>
      <c r="N469" s="1"/>
      <c r="O469" s="1"/>
    </row>
    <row r="470" spans="1:15" ht="12.75" customHeight="1">
      <c r="A470" s="33">
        <v>460</v>
      </c>
      <c r="B470" s="53" t="s">
        <v>296</v>
      </c>
      <c r="C470" s="31">
        <v>1501.1</v>
      </c>
      <c r="D470" s="36">
        <v>1524.6166666666668</v>
      </c>
      <c r="E470" s="36">
        <v>1474.2333333333336</v>
      </c>
      <c r="F470" s="36">
        <v>1447.3666666666668</v>
      </c>
      <c r="G470" s="36">
        <v>1396.9833333333336</v>
      </c>
      <c r="H470" s="36">
        <v>1551.4833333333336</v>
      </c>
      <c r="I470" s="36">
        <v>1601.8666666666668</v>
      </c>
      <c r="J470" s="36">
        <v>1628.7333333333336</v>
      </c>
      <c r="K470" s="31">
        <v>1575</v>
      </c>
      <c r="L470" s="31">
        <v>1497.75</v>
      </c>
      <c r="M470" s="31">
        <v>10.520820000000001</v>
      </c>
      <c r="N470" s="1"/>
      <c r="O470" s="1"/>
    </row>
    <row r="471" spans="1:15" ht="12.75" customHeight="1">
      <c r="A471" s="33">
        <v>461</v>
      </c>
      <c r="B471" s="53" t="s">
        <v>230</v>
      </c>
      <c r="C471" s="31">
        <v>4409.8999999999996</v>
      </c>
      <c r="D471" s="36">
        <v>4486.6500000000005</v>
      </c>
      <c r="E471" s="36">
        <v>4303.3000000000011</v>
      </c>
      <c r="F471" s="36">
        <v>4196.7000000000007</v>
      </c>
      <c r="G471" s="36">
        <v>4013.3500000000013</v>
      </c>
      <c r="H471" s="36">
        <v>4593.2500000000009</v>
      </c>
      <c r="I471" s="36">
        <v>4776.6000000000013</v>
      </c>
      <c r="J471" s="36">
        <v>4883.2000000000007</v>
      </c>
      <c r="K471" s="31">
        <v>4670</v>
      </c>
      <c r="L471" s="31">
        <v>4380.05</v>
      </c>
      <c r="M471" s="31">
        <v>49.248649999999998</v>
      </c>
      <c r="N471" s="1"/>
      <c r="O471" s="1"/>
    </row>
    <row r="472" spans="1:15" ht="12.75" customHeight="1">
      <c r="A472" s="33">
        <v>462</v>
      </c>
      <c r="B472" s="53" t="s">
        <v>297</v>
      </c>
      <c r="C472" s="31">
        <v>39.35</v>
      </c>
      <c r="D472" s="36">
        <v>39.533333333333331</v>
      </c>
      <c r="E472" s="36">
        <v>38.916666666666664</v>
      </c>
      <c r="F472" s="36">
        <v>38.483333333333334</v>
      </c>
      <c r="G472" s="36">
        <v>37.866666666666667</v>
      </c>
      <c r="H472" s="36">
        <v>39.966666666666661</v>
      </c>
      <c r="I472" s="36">
        <v>40.583333333333336</v>
      </c>
      <c r="J472" s="36">
        <v>41.016666666666659</v>
      </c>
      <c r="K472" s="31">
        <v>40.15</v>
      </c>
      <c r="L472" s="31">
        <v>39.1</v>
      </c>
      <c r="M472" s="31">
        <v>69.415409999999994</v>
      </c>
      <c r="N472" s="1"/>
      <c r="O472" s="1"/>
    </row>
    <row r="473" spans="1:15" ht="12.75" customHeight="1">
      <c r="A473" s="33">
        <v>463</v>
      </c>
      <c r="B473" s="53" t="s">
        <v>528</v>
      </c>
      <c r="C473" s="31">
        <v>362.35</v>
      </c>
      <c r="D473" s="36">
        <v>364.9666666666667</v>
      </c>
      <c r="E473" s="36">
        <v>357.43333333333339</v>
      </c>
      <c r="F473" s="36">
        <v>352.51666666666671</v>
      </c>
      <c r="G473" s="36">
        <v>344.98333333333341</v>
      </c>
      <c r="H473" s="36">
        <v>369.88333333333338</v>
      </c>
      <c r="I473" s="36">
        <v>377.41666666666669</v>
      </c>
      <c r="J473" s="36">
        <v>382.33333333333337</v>
      </c>
      <c r="K473" s="31">
        <v>372.5</v>
      </c>
      <c r="L473" s="31">
        <v>360.05</v>
      </c>
      <c r="M473" s="31">
        <v>6.8285099999999996</v>
      </c>
      <c r="N473" s="1"/>
      <c r="O473" s="1"/>
    </row>
    <row r="474" spans="1:15" ht="12.75" customHeight="1">
      <c r="A474" s="33">
        <v>464</v>
      </c>
      <c r="B474" s="53" t="s">
        <v>529</v>
      </c>
      <c r="C474" s="31">
        <v>537.54999999999995</v>
      </c>
      <c r="D474" s="36">
        <v>540.5333333333333</v>
      </c>
      <c r="E474" s="36">
        <v>530.06666666666661</v>
      </c>
      <c r="F474" s="36">
        <v>522.58333333333326</v>
      </c>
      <c r="G474" s="36">
        <v>512.11666666666656</v>
      </c>
      <c r="H474" s="36">
        <v>548.01666666666665</v>
      </c>
      <c r="I474" s="36">
        <v>558.48333333333335</v>
      </c>
      <c r="J474" s="36">
        <v>565.9666666666667</v>
      </c>
      <c r="K474" s="31">
        <v>551</v>
      </c>
      <c r="L474" s="31">
        <v>533.04999999999995</v>
      </c>
      <c r="M474" s="31">
        <v>5.6513900000000001</v>
      </c>
      <c r="N474" s="1"/>
      <c r="O474" s="1"/>
    </row>
    <row r="475" spans="1:15" ht="12.75" customHeight="1">
      <c r="A475" s="33">
        <v>465</v>
      </c>
      <c r="B475" s="53" t="s">
        <v>298</v>
      </c>
      <c r="C475" s="31">
        <v>3742.6</v>
      </c>
      <c r="D475" s="36">
        <v>3722.5333333333333</v>
      </c>
      <c r="E475" s="36">
        <v>3685.0666666666666</v>
      </c>
      <c r="F475" s="36">
        <v>3627.5333333333333</v>
      </c>
      <c r="G475" s="36">
        <v>3590.0666666666666</v>
      </c>
      <c r="H475" s="36">
        <v>3780.0666666666666</v>
      </c>
      <c r="I475" s="36">
        <v>3817.5333333333328</v>
      </c>
      <c r="J475" s="36">
        <v>3875.0666666666666</v>
      </c>
      <c r="K475" s="31">
        <v>3760</v>
      </c>
      <c r="L475" s="31">
        <v>3665</v>
      </c>
      <c r="M475" s="31">
        <v>1.9195</v>
      </c>
      <c r="N475" s="1"/>
      <c r="O475" s="1"/>
    </row>
    <row r="476" spans="1:15" ht="12.75" customHeight="1">
      <c r="A476" s="33">
        <v>466</v>
      </c>
      <c r="B476" s="53" t="s">
        <v>530</v>
      </c>
      <c r="C476" s="31">
        <v>57.3</v>
      </c>
      <c r="D476" s="36">
        <v>57.933333333333337</v>
      </c>
      <c r="E476" s="36">
        <v>56.366666666666674</v>
      </c>
      <c r="F476" s="36">
        <v>55.433333333333337</v>
      </c>
      <c r="G476" s="36">
        <v>53.866666666666674</v>
      </c>
      <c r="H476" s="36">
        <v>58.866666666666674</v>
      </c>
      <c r="I476" s="36">
        <v>60.433333333333337</v>
      </c>
      <c r="J476" s="36">
        <v>61.366666666666674</v>
      </c>
      <c r="K476" s="31">
        <v>59.5</v>
      </c>
      <c r="L476" s="31">
        <v>57</v>
      </c>
      <c r="M476" s="31">
        <v>255.71222</v>
      </c>
      <c r="N476" s="1"/>
      <c r="O476" s="1"/>
    </row>
    <row r="477" spans="1:15" ht="12.75" customHeight="1">
      <c r="A477" s="33">
        <v>467</v>
      </c>
      <c r="B477" s="53" t="s">
        <v>531</v>
      </c>
      <c r="C477" s="31">
        <v>738</v>
      </c>
      <c r="D477" s="36">
        <v>734.5333333333333</v>
      </c>
      <c r="E477" s="36">
        <v>729.06666666666661</v>
      </c>
      <c r="F477" s="36">
        <v>720.13333333333333</v>
      </c>
      <c r="G477" s="36">
        <v>714.66666666666663</v>
      </c>
      <c r="H477" s="36">
        <v>743.46666666666658</v>
      </c>
      <c r="I477" s="36">
        <v>748.93333333333328</v>
      </c>
      <c r="J477" s="36">
        <v>757.86666666666656</v>
      </c>
      <c r="K477" s="31">
        <v>740</v>
      </c>
      <c r="L477" s="31">
        <v>725.6</v>
      </c>
      <c r="M477" s="31">
        <v>1.96455</v>
      </c>
      <c r="N477" s="1"/>
      <c r="O477" s="1"/>
    </row>
    <row r="478" spans="1:15" ht="12.75" customHeight="1">
      <c r="A478" s="33">
        <v>468</v>
      </c>
      <c r="B478" s="53" t="s">
        <v>234</v>
      </c>
      <c r="C478" s="31">
        <v>507.15</v>
      </c>
      <c r="D478" s="36">
        <v>509.05</v>
      </c>
      <c r="E478" s="36">
        <v>504.4</v>
      </c>
      <c r="F478" s="36">
        <v>501.65</v>
      </c>
      <c r="G478" s="36">
        <v>496.99999999999994</v>
      </c>
      <c r="H478" s="36">
        <v>511.8</v>
      </c>
      <c r="I478" s="36">
        <v>516.45000000000005</v>
      </c>
      <c r="J478" s="36">
        <v>519.20000000000005</v>
      </c>
      <c r="K478" s="31">
        <v>513.70000000000005</v>
      </c>
      <c r="L478" s="31">
        <v>506.3</v>
      </c>
      <c r="M478" s="31">
        <v>35.09055</v>
      </c>
      <c r="N478" s="1"/>
      <c r="O478" s="1"/>
    </row>
    <row r="479" spans="1:15" ht="12.75" customHeight="1">
      <c r="A479" s="33">
        <v>469</v>
      </c>
      <c r="B479" s="53" t="s">
        <v>532</v>
      </c>
      <c r="C479" s="31">
        <v>950.45</v>
      </c>
      <c r="D479" s="36">
        <v>956.11666666666667</v>
      </c>
      <c r="E479" s="36">
        <v>935.33333333333337</v>
      </c>
      <c r="F479" s="36">
        <v>920.2166666666667</v>
      </c>
      <c r="G479" s="36">
        <v>899.43333333333339</v>
      </c>
      <c r="H479" s="36">
        <v>971.23333333333335</v>
      </c>
      <c r="I479" s="36">
        <v>992.01666666666665</v>
      </c>
      <c r="J479" s="36">
        <v>1007.1333333333333</v>
      </c>
      <c r="K479" s="31">
        <v>976.9</v>
      </c>
      <c r="L479" s="31">
        <v>941</v>
      </c>
      <c r="M479" s="31">
        <v>2.6541899999999998</v>
      </c>
      <c r="N479" s="1"/>
      <c r="O479" s="1"/>
    </row>
    <row r="480" spans="1:15" ht="12.75" customHeight="1">
      <c r="A480" s="33">
        <v>470</v>
      </c>
      <c r="B480" s="53" t="s">
        <v>878</v>
      </c>
      <c r="C480" s="31">
        <v>53.65</v>
      </c>
      <c r="D480" s="36">
        <v>53.79999999999999</v>
      </c>
      <c r="E480" s="36">
        <v>53.299999999999983</v>
      </c>
      <c r="F480" s="36">
        <v>52.949999999999996</v>
      </c>
      <c r="G480" s="36">
        <v>52.449999999999989</v>
      </c>
      <c r="H480" s="36">
        <v>54.149999999999977</v>
      </c>
      <c r="I480" s="36">
        <v>54.649999999999991</v>
      </c>
      <c r="J480" s="36">
        <v>54.999999999999972</v>
      </c>
      <c r="K480" s="31">
        <v>54.3</v>
      </c>
      <c r="L480" s="31">
        <v>53.45</v>
      </c>
      <c r="M480" s="31">
        <v>48.171300000000002</v>
      </c>
      <c r="N480" s="1"/>
      <c r="O480" s="1"/>
    </row>
    <row r="481" spans="1:15" ht="12.75" customHeight="1">
      <c r="A481" s="33">
        <v>471</v>
      </c>
      <c r="B481" s="31" t="s">
        <v>233</v>
      </c>
      <c r="C481" s="36">
        <v>9971.85</v>
      </c>
      <c r="D481" s="36">
        <v>10021.066666666666</v>
      </c>
      <c r="E481" s="36">
        <v>9862.1333333333314</v>
      </c>
      <c r="F481" s="36">
        <v>9752.4166666666661</v>
      </c>
      <c r="G481" s="36">
        <v>9593.4833333333318</v>
      </c>
      <c r="H481" s="36">
        <v>10130.783333333331</v>
      </c>
      <c r="I481" s="36">
        <v>10289.716666666665</v>
      </c>
      <c r="J481" s="31">
        <v>10399.433333333331</v>
      </c>
      <c r="K481" s="31">
        <v>10180</v>
      </c>
      <c r="L481" s="31">
        <v>9911.35</v>
      </c>
      <c r="M481" s="53">
        <v>7.7783699999999998</v>
      </c>
      <c r="N481" s="1"/>
      <c r="O481" s="1"/>
    </row>
    <row r="482" spans="1:15" ht="12.75" customHeight="1">
      <c r="A482" s="33">
        <v>472</v>
      </c>
      <c r="B482" s="31" t="s">
        <v>299</v>
      </c>
      <c r="C482" s="36">
        <v>154.19999999999999</v>
      </c>
      <c r="D482" s="36">
        <v>154.81666666666666</v>
      </c>
      <c r="E482" s="36">
        <v>152.63333333333333</v>
      </c>
      <c r="F482" s="36">
        <v>151.06666666666666</v>
      </c>
      <c r="G482" s="36">
        <v>148.88333333333333</v>
      </c>
      <c r="H482" s="36">
        <v>156.38333333333333</v>
      </c>
      <c r="I482" s="36">
        <v>158.56666666666666</v>
      </c>
      <c r="J482" s="31">
        <v>160.13333333333333</v>
      </c>
      <c r="K482" s="31">
        <v>157</v>
      </c>
      <c r="L482" s="31">
        <v>153.25</v>
      </c>
      <c r="M482" s="53">
        <v>160.33285000000001</v>
      </c>
      <c r="N482" s="1"/>
      <c r="O482" s="1"/>
    </row>
    <row r="483" spans="1:15" ht="12.75" customHeight="1">
      <c r="A483" s="33">
        <v>473</v>
      </c>
      <c r="B483" s="31" t="s">
        <v>232</v>
      </c>
      <c r="C483" s="31">
        <v>2037.9</v>
      </c>
      <c r="D483" s="36">
        <v>2039.8833333333332</v>
      </c>
      <c r="E483" s="36">
        <v>2024.4166666666665</v>
      </c>
      <c r="F483" s="36">
        <v>2010.9333333333334</v>
      </c>
      <c r="G483" s="36">
        <v>1995.4666666666667</v>
      </c>
      <c r="H483" s="36">
        <v>2053.3666666666663</v>
      </c>
      <c r="I483" s="36">
        <v>2068.833333333333</v>
      </c>
      <c r="J483" s="36">
        <v>2082.3166666666662</v>
      </c>
      <c r="K483" s="31">
        <v>2055.35</v>
      </c>
      <c r="L483" s="31">
        <v>2026.4</v>
      </c>
      <c r="M483" s="31">
        <v>3.5941299999999998</v>
      </c>
      <c r="N483" s="1"/>
      <c r="O483" s="1"/>
    </row>
    <row r="484" spans="1:15" ht="12.75" customHeight="1">
      <c r="A484" s="33">
        <v>474</v>
      </c>
      <c r="B484" s="31" t="s">
        <v>173</v>
      </c>
      <c r="C484" s="36">
        <v>1177</v>
      </c>
      <c r="D484" s="36">
        <v>1183.4000000000001</v>
      </c>
      <c r="E484" s="36">
        <v>1164.7500000000002</v>
      </c>
      <c r="F484" s="36">
        <v>1152.5000000000002</v>
      </c>
      <c r="G484" s="36">
        <v>1133.8500000000004</v>
      </c>
      <c r="H484" s="36">
        <v>1195.6500000000001</v>
      </c>
      <c r="I484" s="36">
        <v>1214.2999999999997</v>
      </c>
      <c r="J484" s="31">
        <v>1226.55</v>
      </c>
      <c r="K484" s="31">
        <v>1202.05</v>
      </c>
      <c r="L484" s="31">
        <v>1171.1500000000001</v>
      </c>
      <c r="M484" s="53">
        <v>10.02463</v>
      </c>
      <c r="N484" s="1"/>
      <c r="O484" s="1"/>
    </row>
    <row r="485" spans="1:15" ht="12.75" customHeight="1">
      <c r="A485" s="33">
        <v>475</v>
      </c>
      <c r="B485" s="31" t="s">
        <v>879</v>
      </c>
      <c r="C485" s="31">
        <v>377.05</v>
      </c>
      <c r="D485" s="36">
        <v>375.68333333333334</v>
      </c>
      <c r="E485" s="36">
        <v>356.86666666666667</v>
      </c>
      <c r="F485" s="36">
        <v>336.68333333333334</v>
      </c>
      <c r="G485" s="36">
        <v>317.86666666666667</v>
      </c>
      <c r="H485" s="36">
        <v>395.86666666666667</v>
      </c>
      <c r="I485" s="36">
        <v>414.68333333333339</v>
      </c>
      <c r="J485" s="36">
        <v>434.86666666666667</v>
      </c>
      <c r="K485" s="31">
        <v>394.5</v>
      </c>
      <c r="L485" s="31">
        <v>355.5</v>
      </c>
      <c r="M485" s="31">
        <v>102.36771</v>
      </c>
      <c r="N485" s="1"/>
      <c r="O485" s="1"/>
    </row>
    <row r="486" spans="1:15" ht="12.75" customHeight="1">
      <c r="A486" s="33">
        <v>476</v>
      </c>
      <c r="B486" s="31" t="s">
        <v>533</v>
      </c>
      <c r="C486" s="36">
        <v>343</v>
      </c>
      <c r="D486" s="36">
        <v>344.83333333333331</v>
      </c>
      <c r="E486" s="36">
        <v>339.56666666666661</v>
      </c>
      <c r="F486" s="36">
        <v>336.13333333333327</v>
      </c>
      <c r="G486" s="36">
        <v>330.86666666666656</v>
      </c>
      <c r="H486" s="36">
        <v>348.26666666666665</v>
      </c>
      <c r="I486" s="36">
        <v>353.53333333333342</v>
      </c>
      <c r="J486" s="36">
        <v>356.9666666666667</v>
      </c>
      <c r="K486" s="31">
        <v>350.1</v>
      </c>
      <c r="L486" s="31">
        <v>341.4</v>
      </c>
      <c r="M486" s="31">
        <v>2.51729</v>
      </c>
      <c r="N486" s="1"/>
      <c r="O486" s="1"/>
    </row>
    <row r="487" spans="1:15" ht="12.75" customHeight="1">
      <c r="A487" s="33">
        <v>477</v>
      </c>
      <c r="B487" s="31" t="s">
        <v>534</v>
      </c>
      <c r="C487" s="31">
        <v>2161.4499999999998</v>
      </c>
      <c r="D487" s="36">
        <v>2170.1833333333334</v>
      </c>
      <c r="E487" s="36">
        <v>2142.3166666666666</v>
      </c>
      <c r="F487" s="36">
        <v>2123.1833333333334</v>
      </c>
      <c r="G487" s="36">
        <v>2095.3166666666666</v>
      </c>
      <c r="H487" s="36">
        <v>2189.3166666666666</v>
      </c>
      <c r="I487" s="36">
        <v>2217.1833333333334</v>
      </c>
      <c r="J487" s="36">
        <v>2236.3166666666666</v>
      </c>
      <c r="K487" s="31">
        <v>2198.0500000000002</v>
      </c>
      <c r="L487" s="31">
        <v>2151.0500000000002</v>
      </c>
      <c r="M487" s="31">
        <v>6.9440000000000002E-2</v>
      </c>
      <c r="N487" s="1"/>
      <c r="O487" s="1"/>
    </row>
    <row r="488" spans="1:15" ht="12.75" customHeight="1">
      <c r="A488" s="33">
        <v>478</v>
      </c>
      <c r="B488" s="31" t="s">
        <v>535</v>
      </c>
      <c r="C488" s="36">
        <v>549.6</v>
      </c>
      <c r="D488" s="36">
        <v>550.68333333333328</v>
      </c>
      <c r="E488" s="36">
        <v>546.11666666666656</v>
      </c>
      <c r="F488" s="36">
        <v>542.63333333333333</v>
      </c>
      <c r="G488" s="36">
        <v>538.06666666666661</v>
      </c>
      <c r="H488" s="36">
        <v>554.16666666666652</v>
      </c>
      <c r="I488" s="36">
        <v>558.73333333333335</v>
      </c>
      <c r="J488" s="36">
        <v>562.21666666666647</v>
      </c>
      <c r="K488" s="31">
        <v>555.25</v>
      </c>
      <c r="L488" s="31">
        <v>547.20000000000005</v>
      </c>
      <c r="M488" s="31">
        <v>1.66919</v>
      </c>
      <c r="N488" s="1"/>
      <c r="O488" s="1"/>
    </row>
    <row r="489" spans="1:15" ht="12.75" customHeight="1">
      <c r="A489" s="33">
        <v>479</v>
      </c>
      <c r="B489" s="53" t="s">
        <v>536</v>
      </c>
      <c r="C489" s="31">
        <v>415.15</v>
      </c>
      <c r="D489" s="36">
        <v>418.98333333333335</v>
      </c>
      <c r="E489" s="36">
        <v>410.16666666666669</v>
      </c>
      <c r="F489" s="36">
        <v>405.18333333333334</v>
      </c>
      <c r="G489" s="36">
        <v>396.36666666666667</v>
      </c>
      <c r="H489" s="36">
        <v>423.9666666666667</v>
      </c>
      <c r="I489" s="36">
        <v>432.7833333333333</v>
      </c>
      <c r="J489" s="36">
        <v>437.76666666666671</v>
      </c>
      <c r="K489" s="31">
        <v>427.8</v>
      </c>
      <c r="L489" s="31">
        <v>414</v>
      </c>
      <c r="M489" s="31">
        <v>3.4414199999999999</v>
      </c>
      <c r="N489" s="1"/>
      <c r="O489" s="1"/>
    </row>
    <row r="490" spans="1:15" ht="12.75" customHeight="1">
      <c r="A490" s="33">
        <v>480</v>
      </c>
      <c r="B490" s="53" t="s">
        <v>537</v>
      </c>
      <c r="C490" s="36">
        <v>445.55</v>
      </c>
      <c r="D490" s="36">
        <v>448.4666666666667</v>
      </c>
      <c r="E490" s="36">
        <v>441.73333333333341</v>
      </c>
      <c r="F490" s="36">
        <v>437.91666666666669</v>
      </c>
      <c r="G490" s="36">
        <v>431.18333333333339</v>
      </c>
      <c r="H490" s="36">
        <v>452.28333333333342</v>
      </c>
      <c r="I490" s="36">
        <v>459.01666666666677</v>
      </c>
      <c r="J490" s="36">
        <v>462.83333333333343</v>
      </c>
      <c r="K490" s="31">
        <v>455.2</v>
      </c>
      <c r="L490" s="31">
        <v>444.65</v>
      </c>
      <c r="M490" s="31">
        <v>1.0745</v>
      </c>
      <c r="N490" s="1"/>
      <c r="O490" s="1"/>
    </row>
    <row r="491" spans="1:15" ht="12.75" customHeight="1">
      <c r="A491" s="33">
        <v>481</v>
      </c>
      <c r="B491" s="53" t="s">
        <v>538</v>
      </c>
      <c r="C491" s="31">
        <v>525.70000000000005</v>
      </c>
      <c r="D491" s="36">
        <v>527.56666666666672</v>
      </c>
      <c r="E491" s="36">
        <v>519.13333333333344</v>
      </c>
      <c r="F491" s="36">
        <v>512.56666666666672</v>
      </c>
      <c r="G491" s="36">
        <v>504.13333333333344</v>
      </c>
      <c r="H491" s="36">
        <v>534.13333333333344</v>
      </c>
      <c r="I491" s="36">
        <v>542.56666666666661</v>
      </c>
      <c r="J491" s="36">
        <v>549.13333333333344</v>
      </c>
      <c r="K491" s="31">
        <v>536</v>
      </c>
      <c r="L491" s="31">
        <v>521</v>
      </c>
      <c r="M491" s="31">
        <v>1.2763599999999999</v>
      </c>
      <c r="N491" s="1"/>
      <c r="O491" s="1"/>
    </row>
    <row r="492" spans="1:15" ht="12.75" customHeight="1">
      <c r="A492" s="33">
        <v>482</v>
      </c>
      <c r="B492" s="53" t="s">
        <v>300</v>
      </c>
      <c r="C492" s="36">
        <v>1479.45</v>
      </c>
      <c r="D492" s="36">
        <v>1489.5666666666666</v>
      </c>
      <c r="E492" s="36">
        <v>1463.9333333333332</v>
      </c>
      <c r="F492" s="36">
        <v>1448.4166666666665</v>
      </c>
      <c r="G492" s="36">
        <v>1422.7833333333331</v>
      </c>
      <c r="H492" s="36">
        <v>1505.0833333333333</v>
      </c>
      <c r="I492" s="36">
        <v>1530.7166666666665</v>
      </c>
      <c r="J492" s="36">
        <v>1546.2333333333333</v>
      </c>
      <c r="K492" s="31">
        <v>1515.2</v>
      </c>
      <c r="L492" s="31">
        <v>1474.05</v>
      </c>
      <c r="M492" s="31">
        <v>21.361070000000002</v>
      </c>
      <c r="N492" s="1"/>
      <c r="O492" s="1"/>
    </row>
    <row r="493" spans="1:15" ht="12.75" customHeight="1">
      <c r="A493" s="33">
        <v>483</v>
      </c>
      <c r="B493" s="53" t="s">
        <v>539</v>
      </c>
      <c r="C493" s="36">
        <v>953.6</v>
      </c>
      <c r="D493" s="36">
        <v>953.1</v>
      </c>
      <c r="E493" s="36">
        <v>939.80000000000007</v>
      </c>
      <c r="F493" s="36">
        <v>926</v>
      </c>
      <c r="G493" s="36">
        <v>912.7</v>
      </c>
      <c r="H493" s="36">
        <v>966.90000000000009</v>
      </c>
      <c r="I493" s="36">
        <v>980.2</v>
      </c>
      <c r="J493" s="36">
        <v>994.00000000000011</v>
      </c>
      <c r="K493" s="31">
        <v>966.4</v>
      </c>
      <c r="L493" s="31">
        <v>939.3</v>
      </c>
      <c r="M493" s="31">
        <v>4.3001800000000001</v>
      </c>
      <c r="N493" s="1"/>
      <c r="O493" s="1"/>
    </row>
    <row r="494" spans="1:15" ht="12.75" customHeight="1">
      <c r="A494" s="33">
        <v>484</v>
      </c>
      <c r="B494" s="53" t="s">
        <v>235</v>
      </c>
      <c r="C494" s="36">
        <v>397.85</v>
      </c>
      <c r="D494" s="36">
        <v>401.26666666666665</v>
      </c>
      <c r="E494" s="36">
        <v>392.58333333333331</v>
      </c>
      <c r="F494" s="36">
        <v>387.31666666666666</v>
      </c>
      <c r="G494" s="36">
        <v>378.63333333333333</v>
      </c>
      <c r="H494" s="36">
        <v>406.5333333333333</v>
      </c>
      <c r="I494" s="36">
        <v>415.2166666666667</v>
      </c>
      <c r="J494" s="36">
        <v>420.48333333333329</v>
      </c>
      <c r="K494" s="31">
        <v>409.95</v>
      </c>
      <c r="L494" s="31">
        <v>396</v>
      </c>
      <c r="M494" s="31">
        <v>118.63518999999999</v>
      </c>
      <c r="N494" s="1"/>
      <c r="O494" s="1"/>
    </row>
    <row r="495" spans="1:15" ht="12.75" customHeight="1">
      <c r="A495" s="33">
        <v>485</v>
      </c>
      <c r="B495" s="53" t="s">
        <v>540</v>
      </c>
      <c r="C495" s="36">
        <v>699.35</v>
      </c>
      <c r="D495" s="36">
        <v>702.25</v>
      </c>
      <c r="E495" s="36">
        <v>688.05</v>
      </c>
      <c r="F495" s="36">
        <v>676.75</v>
      </c>
      <c r="G495" s="36">
        <v>662.55</v>
      </c>
      <c r="H495" s="36">
        <v>713.55</v>
      </c>
      <c r="I495" s="36">
        <v>727.75</v>
      </c>
      <c r="J495" s="36">
        <v>739.05</v>
      </c>
      <c r="K495" s="31">
        <v>716.45</v>
      </c>
      <c r="L495" s="31">
        <v>690.95</v>
      </c>
      <c r="M495" s="31">
        <v>0.73777999999999999</v>
      </c>
      <c r="N495" s="1"/>
      <c r="O495" s="1"/>
    </row>
    <row r="496" spans="1:15" ht="12.75" customHeight="1">
      <c r="A496" s="33">
        <v>486</v>
      </c>
      <c r="B496" s="53" t="s">
        <v>541</v>
      </c>
      <c r="C496" s="36">
        <v>1636.6</v>
      </c>
      <c r="D496" s="36">
        <v>1636.4333333333334</v>
      </c>
      <c r="E496" s="36">
        <v>1620.1666666666667</v>
      </c>
      <c r="F496" s="36">
        <v>1603.7333333333333</v>
      </c>
      <c r="G496" s="36">
        <v>1587.4666666666667</v>
      </c>
      <c r="H496" s="36">
        <v>1652.8666666666668</v>
      </c>
      <c r="I496" s="36">
        <v>1669.1333333333332</v>
      </c>
      <c r="J496" s="36">
        <v>1685.5666666666668</v>
      </c>
      <c r="K496" s="31">
        <v>1652.7</v>
      </c>
      <c r="L496" s="31">
        <v>1620</v>
      </c>
      <c r="M496" s="31">
        <v>0.44052999999999998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13.2</v>
      </c>
      <c r="D497" s="36">
        <v>13.299999999999999</v>
      </c>
      <c r="E497" s="36">
        <v>13.049999999999997</v>
      </c>
      <c r="F497" s="36">
        <v>12.899999999999999</v>
      </c>
      <c r="G497" s="36">
        <v>12.649999999999997</v>
      </c>
      <c r="H497" s="36">
        <v>13.449999999999998</v>
      </c>
      <c r="I497" s="36">
        <v>13.700000000000001</v>
      </c>
      <c r="J497" s="36">
        <v>13.849999999999998</v>
      </c>
      <c r="K497" s="31">
        <v>13.55</v>
      </c>
      <c r="L497" s="31">
        <v>13.15</v>
      </c>
      <c r="M497" s="31">
        <v>9549.5371799999994</v>
      </c>
      <c r="N497" s="1"/>
      <c r="O497" s="1"/>
    </row>
    <row r="498" spans="1:15" ht="12.75" customHeight="1">
      <c r="A498" s="33">
        <v>488</v>
      </c>
      <c r="B498" s="53" t="s">
        <v>236</v>
      </c>
      <c r="C498" s="36">
        <v>1474.75</v>
      </c>
      <c r="D498" s="36">
        <v>1472.25</v>
      </c>
      <c r="E498" s="36">
        <v>1462.8</v>
      </c>
      <c r="F498" s="36">
        <v>1450.85</v>
      </c>
      <c r="G498" s="36">
        <v>1441.3999999999999</v>
      </c>
      <c r="H498" s="36">
        <v>1484.2</v>
      </c>
      <c r="I498" s="36">
        <v>1493.6499999999999</v>
      </c>
      <c r="J498" s="36">
        <v>1505.6000000000001</v>
      </c>
      <c r="K498" s="31">
        <v>1481.7</v>
      </c>
      <c r="L498" s="31">
        <v>1460.3</v>
      </c>
      <c r="M498" s="31">
        <v>19.31803</v>
      </c>
      <c r="N498" s="1"/>
      <c r="O498" s="1"/>
    </row>
    <row r="499" spans="1:15" ht="12.75" customHeight="1">
      <c r="A499" s="33">
        <v>489</v>
      </c>
      <c r="B499" s="53" t="s">
        <v>542</v>
      </c>
      <c r="C499" s="53">
        <v>564.35</v>
      </c>
      <c r="D499" s="36">
        <v>566.7833333333333</v>
      </c>
      <c r="E499" s="36">
        <v>560.56666666666661</v>
      </c>
      <c r="F499" s="36">
        <v>556.7833333333333</v>
      </c>
      <c r="G499" s="36">
        <v>550.56666666666661</v>
      </c>
      <c r="H499" s="36">
        <v>570.56666666666661</v>
      </c>
      <c r="I499" s="36">
        <v>576.7833333333333</v>
      </c>
      <c r="J499" s="36">
        <v>580.56666666666661</v>
      </c>
      <c r="K499" s="31">
        <v>573</v>
      </c>
      <c r="L499" s="31">
        <v>563</v>
      </c>
      <c r="M499" s="31">
        <v>1.64025</v>
      </c>
      <c r="N499" s="1"/>
      <c r="O499" s="1"/>
    </row>
    <row r="500" spans="1:15" ht="12.75" customHeight="1">
      <c r="A500" s="33">
        <v>490</v>
      </c>
      <c r="B500" s="53" t="s">
        <v>880</v>
      </c>
      <c r="C500" s="53">
        <v>149.9</v>
      </c>
      <c r="D500" s="36">
        <v>151.26666666666668</v>
      </c>
      <c r="E500" s="36">
        <v>147.63333333333335</v>
      </c>
      <c r="F500" s="36">
        <v>145.36666666666667</v>
      </c>
      <c r="G500" s="36">
        <v>141.73333333333335</v>
      </c>
      <c r="H500" s="36">
        <v>153.53333333333336</v>
      </c>
      <c r="I500" s="36">
        <v>157.16666666666669</v>
      </c>
      <c r="J500" s="36">
        <v>159.43333333333337</v>
      </c>
      <c r="K500" s="31">
        <v>154.9</v>
      </c>
      <c r="L500" s="31">
        <v>149</v>
      </c>
      <c r="M500" s="31">
        <v>18.609349999999999</v>
      </c>
      <c r="N500" s="1"/>
      <c r="O500" s="1"/>
    </row>
    <row r="501" spans="1:15" ht="12.75" customHeight="1">
      <c r="A501" s="33">
        <v>491</v>
      </c>
      <c r="B501" s="53" t="s">
        <v>543</v>
      </c>
      <c r="C501" s="53">
        <v>848</v>
      </c>
      <c r="D501" s="36">
        <v>850.65</v>
      </c>
      <c r="E501" s="36">
        <v>837.09999999999991</v>
      </c>
      <c r="F501" s="36">
        <v>826.19999999999993</v>
      </c>
      <c r="G501" s="36">
        <v>812.64999999999986</v>
      </c>
      <c r="H501" s="36">
        <v>861.55</v>
      </c>
      <c r="I501" s="36">
        <v>875.09999999999991</v>
      </c>
      <c r="J501" s="36">
        <v>886</v>
      </c>
      <c r="K501" s="31">
        <v>864.2</v>
      </c>
      <c r="L501" s="31">
        <v>839.75</v>
      </c>
      <c r="M501" s="31">
        <v>0.58528999999999998</v>
      </c>
      <c r="N501" s="1"/>
      <c r="O501" s="1"/>
    </row>
    <row r="502" spans="1:15" ht="12.75" customHeight="1">
      <c r="A502" s="33">
        <v>492</v>
      </c>
      <c r="B502" s="53" t="s">
        <v>301</v>
      </c>
      <c r="C502" s="53">
        <v>1506.75</v>
      </c>
      <c r="D502" s="36">
        <v>1508.6000000000001</v>
      </c>
      <c r="E502" s="36">
        <v>1467.2000000000003</v>
      </c>
      <c r="F502" s="36">
        <v>1427.65</v>
      </c>
      <c r="G502" s="36">
        <v>1386.2500000000002</v>
      </c>
      <c r="H502" s="36">
        <v>1548.1500000000003</v>
      </c>
      <c r="I502" s="36">
        <v>1589.5500000000004</v>
      </c>
      <c r="J502" s="36">
        <v>1629.1000000000004</v>
      </c>
      <c r="K502" s="31">
        <v>1550</v>
      </c>
      <c r="L502" s="31">
        <v>1469.05</v>
      </c>
      <c r="M502" s="31">
        <v>1.3077700000000001</v>
      </c>
      <c r="N502" s="1"/>
      <c r="O502" s="1"/>
    </row>
    <row r="503" spans="1:15" ht="12.75" customHeight="1">
      <c r="A503" s="33">
        <v>493</v>
      </c>
      <c r="B503" s="53" t="s">
        <v>237</v>
      </c>
      <c r="C503" s="36">
        <v>462.4</v>
      </c>
      <c r="D503" s="36">
        <v>463.55</v>
      </c>
      <c r="E503" s="36">
        <v>460.35</v>
      </c>
      <c r="F503" s="36">
        <v>458.3</v>
      </c>
      <c r="G503" s="36">
        <v>455.1</v>
      </c>
      <c r="H503" s="36">
        <v>465.6</v>
      </c>
      <c r="I503" s="36">
        <v>468.79999999999995</v>
      </c>
      <c r="J503" s="31">
        <v>470.85</v>
      </c>
      <c r="K503" s="31">
        <v>466.75</v>
      </c>
      <c r="L503" s="31">
        <v>461.5</v>
      </c>
      <c r="M503" s="53">
        <v>44.514780000000002</v>
      </c>
      <c r="N503" s="1"/>
      <c r="O503" s="1"/>
    </row>
    <row r="504" spans="1:15" ht="12.75" customHeight="1">
      <c r="A504" s="33">
        <v>494</v>
      </c>
      <c r="B504" s="53" t="s">
        <v>302</v>
      </c>
      <c r="C504" s="36">
        <v>26.15</v>
      </c>
      <c r="D504" s="36">
        <v>26.533333333333331</v>
      </c>
      <c r="E504" s="36">
        <v>25.666666666666664</v>
      </c>
      <c r="F504" s="36">
        <v>25.183333333333334</v>
      </c>
      <c r="G504" s="36">
        <v>24.316666666666666</v>
      </c>
      <c r="H504" s="36">
        <v>27.016666666666662</v>
      </c>
      <c r="I504" s="36">
        <v>27.883333333333329</v>
      </c>
      <c r="J504" s="31">
        <v>28.36666666666666</v>
      </c>
      <c r="K504" s="31">
        <v>27.4</v>
      </c>
      <c r="L504" s="31">
        <v>26.05</v>
      </c>
      <c r="M504" s="53">
        <v>2698.2179900000001</v>
      </c>
      <c r="N504" s="1"/>
      <c r="O504" s="1"/>
    </row>
    <row r="505" spans="1:15" ht="12.75" customHeight="1">
      <c r="A505" s="33">
        <v>495</v>
      </c>
      <c r="B505" s="53" t="s">
        <v>544</v>
      </c>
      <c r="C505" s="53">
        <v>13687.7</v>
      </c>
      <c r="D505" s="36">
        <v>13715.15</v>
      </c>
      <c r="E505" s="36">
        <v>13509.05</v>
      </c>
      <c r="F505" s="36">
        <v>13330.4</v>
      </c>
      <c r="G505" s="36">
        <v>13124.3</v>
      </c>
      <c r="H505" s="36">
        <v>13893.8</v>
      </c>
      <c r="I505" s="36">
        <v>14099.900000000001</v>
      </c>
      <c r="J505" s="36">
        <v>14278.55</v>
      </c>
      <c r="K505" s="31">
        <v>13921.25</v>
      </c>
      <c r="L505" s="31">
        <v>13536.5</v>
      </c>
      <c r="M505" s="31">
        <v>0.28283000000000003</v>
      </c>
      <c r="N505" s="1"/>
      <c r="O505" s="1"/>
    </row>
    <row r="506" spans="1:15" ht="12.75" customHeight="1">
      <c r="A506" s="33">
        <v>496</v>
      </c>
      <c r="B506" s="53" t="s">
        <v>238</v>
      </c>
      <c r="C506" s="53">
        <v>146.94999999999999</v>
      </c>
      <c r="D506" s="36">
        <v>148.55000000000001</v>
      </c>
      <c r="E506" s="36">
        <v>144.45000000000002</v>
      </c>
      <c r="F506" s="36">
        <v>141.95000000000002</v>
      </c>
      <c r="G506" s="36">
        <v>137.85000000000002</v>
      </c>
      <c r="H506" s="36">
        <v>151.05000000000001</v>
      </c>
      <c r="I506" s="36">
        <v>155.15000000000003</v>
      </c>
      <c r="J506" s="36">
        <v>157.65</v>
      </c>
      <c r="K506" s="31">
        <v>152.65</v>
      </c>
      <c r="L506" s="31">
        <v>146.05000000000001</v>
      </c>
      <c r="M506" s="31">
        <v>108.62244</v>
      </c>
      <c r="N506" s="1"/>
      <c r="O506" s="1"/>
    </row>
    <row r="507" spans="1:15" ht="12.75" customHeight="1">
      <c r="A507" s="33">
        <v>497</v>
      </c>
      <c r="B507" s="53" t="s">
        <v>545</v>
      </c>
      <c r="C507" s="36">
        <v>613.25</v>
      </c>
      <c r="D507" s="36">
        <v>619.18333333333339</v>
      </c>
      <c r="E507" s="36">
        <v>599.66666666666674</v>
      </c>
      <c r="F507" s="36">
        <v>586.08333333333337</v>
      </c>
      <c r="G507" s="36">
        <v>566.56666666666672</v>
      </c>
      <c r="H507" s="36">
        <v>632.76666666666677</v>
      </c>
      <c r="I507" s="36">
        <v>652.28333333333342</v>
      </c>
      <c r="J507" s="31">
        <v>665.86666666666679</v>
      </c>
      <c r="K507" s="31">
        <v>638.70000000000005</v>
      </c>
      <c r="L507" s="31">
        <v>605.6</v>
      </c>
      <c r="M507" s="53">
        <v>27.367909999999998</v>
      </c>
      <c r="N507" s="1"/>
      <c r="O507" s="1"/>
    </row>
    <row r="508" spans="1:15" ht="12.75" customHeight="1">
      <c r="A508" s="33">
        <v>498</v>
      </c>
      <c r="B508" s="53" t="s">
        <v>303</v>
      </c>
      <c r="C508" s="53">
        <v>193.15</v>
      </c>
      <c r="D508" s="36">
        <v>194.1</v>
      </c>
      <c r="E508" s="36">
        <v>191.25</v>
      </c>
      <c r="F508" s="36">
        <v>189.35</v>
      </c>
      <c r="G508" s="36">
        <v>186.5</v>
      </c>
      <c r="H508" s="36">
        <v>196</v>
      </c>
      <c r="I508" s="36">
        <v>198.84999999999997</v>
      </c>
      <c r="J508" s="36">
        <v>200.75</v>
      </c>
      <c r="K508" s="31">
        <v>196.95</v>
      </c>
      <c r="L508" s="31">
        <v>192.2</v>
      </c>
      <c r="M508" s="31">
        <v>393.83265</v>
      </c>
      <c r="N508" s="1"/>
      <c r="O508" s="1"/>
    </row>
    <row r="509" spans="1:15" ht="12.75" customHeight="1">
      <c r="A509" s="203">
        <v>499</v>
      </c>
      <c r="B509" s="204" t="s">
        <v>239</v>
      </c>
      <c r="C509" s="204">
        <v>953.55</v>
      </c>
      <c r="D509" s="205">
        <v>956.96666666666658</v>
      </c>
      <c r="E509" s="205">
        <v>945.53333333333319</v>
      </c>
      <c r="F509" s="205">
        <v>937.51666666666665</v>
      </c>
      <c r="G509" s="205">
        <v>926.08333333333326</v>
      </c>
      <c r="H509" s="205">
        <v>964.98333333333312</v>
      </c>
      <c r="I509" s="205">
        <v>976.41666666666652</v>
      </c>
      <c r="J509" s="205">
        <v>984.43333333333305</v>
      </c>
      <c r="K509" s="206">
        <v>968.4</v>
      </c>
      <c r="L509" s="206">
        <v>948.95</v>
      </c>
      <c r="M509" s="206">
        <v>17.28594</v>
      </c>
      <c r="N509" s="1"/>
      <c r="O509" s="1"/>
    </row>
    <row r="510" spans="1:15" ht="12.75" customHeight="1">
      <c r="A510" s="218">
        <v>500</v>
      </c>
      <c r="B510" s="219" t="s">
        <v>546</v>
      </c>
      <c r="C510" s="219">
        <v>1665.9</v>
      </c>
      <c r="D510" s="220">
        <v>1656.7333333333333</v>
      </c>
      <c r="E510" s="220">
        <v>1642.1666666666667</v>
      </c>
      <c r="F510" s="220">
        <v>1618.4333333333334</v>
      </c>
      <c r="G510" s="220">
        <v>1603.8666666666668</v>
      </c>
      <c r="H510" s="220">
        <v>1680.4666666666667</v>
      </c>
      <c r="I510" s="220">
        <v>1695.0333333333333</v>
      </c>
      <c r="J510" s="220">
        <v>1718.7666666666667</v>
      </c>
      <c r="K510" s="218">
        <v>1671.3</v>
      </c>
      <c r="L510" s="218">
        <v>1633</v>
      </c>
      <c r="M510" s="218">
        <v>0.57954000000000006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547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240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242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243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244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248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249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250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251</v>
      </c>
      <c r="N527" s="1"/>
      <c r="O527" s="1"/>
    </row>
    <row r="528" spans="1:15" ht="12.75" customHeight="1">
      <c r="A528" s="64" t="s">
        <v>252</v>
      </c>
      <c r="N528" s="1"/>
      <c r="O528" s="1"/>
    </row>
    <row r="529" spans="1:15" ht="12.75" customHeight="1">
      <c r="A529" s="64" t="s">
        <v>253</v>
      </c>
      <c r="N529" s="1"/>
      <c r="O529" s="1"/>
    </row>
    <row r="530" spans="1:15" ht="12.75" customHeight="1">
      <c r="A530" s="64" t="s">
        <v>254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02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308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307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548</v>
      </c>
      <c r="B7" s="354" t="s">
        <v>549</v>
      </c>
      <c r="C7" s="354"/>
      <c r="D7" s="7">
        <f>Main!B10</f>
        <v>45414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550</v>
      </c>
      <c r="B9" s="82" t="s">
        <v>551</v>
      </c>
      <c r="C9" s="82" t="s">
        <v>552</v>
      </c>
      <c r="D9" s="82" t="s">
        <v>553</v>
      </c>
      <c r="E9" s="82" t="s">
        <v>554</v>
      </c>
      <c r="F9" s="82" t="s">
        <v>555</v>
      </c>
      <c r="G9" s="82" t="s">
        <v>556</v>
      </c>
      <c r="H9" s="82" t="s">
        <v>557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45412</v>
      </c>
      <c r="B10" s="32">
        <v>543319</v>
      </c>
      <c r="C10" s="31" t="s">
        <v>1128</v>
      </c>
      <c r="D10" s="31" t="s">
        <v>1179</v>
      </c>
      <c r="E10" s="31" t="s">
        <v>558</v>
      </c>
      <c r="F10" s="84">
        <v>48000</v>
      </c>
      <c r="G10" s="32">
        <v>17.46</v>
      </c>
      <c r="H10" s="32" t="s">
        <v>329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45412</v>
      </c>
      <c r="B11" s="32">
        <v>543319</v>
      </c>
      <c r="C11" s="31" t="s">
        <v>1128</v>
      </c>
      <c r="D11" s="31" t="s">
        <v>1180</v>
      </c>
      <c r="E11" s="31" t="s">
        <v>559</v>
      </c>
      <c r="F11" s="84">
        <v>96000</v>
      </c>
      <c r="G11" s="32">
        <v>17.54</v>
      </c>
      <c r="H11" s="32" t="s">
        <v>329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45412</v>
      </c>
      <c r="B12" s="32">
        <v>543269</v>
      </c>
      <c r="C12" s="31" t="s">
        <v>1181</v>
      </c>
      <c r="D12" s="31" t="s">
        <v>1182</v>
      </c>
      <c r="E12" s="31" t="s">
        <v>558</v>
      </c>
      <c r="F12" s="84">
        <v>4800</v>
      </c>
      <c r="G12" s="32">
        <v>41.27</v>
      </c>
      <c r="H12" s="32" t="s">
        <v>329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45412</v>
      </c>
      <c r="B13" s="32">
        <v>512149</v>
      </c>
      <c r="C13" s="31" t="s">
        <v>1183</v>
      </c>
      <c r="D13" s="31" t="s">
        <v>1184</v>
      </c>
      <c r="E13" s="31" t="s">
        <v>559</v>
      </c>
      <c r="F13" s="84">
        <v>34155300</v>
      </c>
      <c r="G13" s="32">
        <v>0.94</v>
      </c>
      <c r="H13" s="32" t="s">
        <v>329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45412</v>
      </c>
      <c r="B14" s="32">
        <v>512149</v>
      </c>
      <c r="C14" s="31" t="s">
        <v>1183</v>
      </c>
      <c r="D14" s="31" t="s">
        <v>1184</v>
      </c>
      <c r="E14" s="31" t="s">
        <v>558</v>
      </c>
      <c r="F14" s="84">
        <v>767730</v>
      </c>
      <c r="G14" s="32">
        <v>0.95</v>
      </c>
      <c r="H14" s="32" t="s">
        <v>329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45412</v>
      </c>
      <c r="B15" s="32">
        <v>531582</v>
      </c>
      <c r="C15" s="31" t="s">
        <v>1185</v>
      </c>
      <c r="D15" s="31" t="s">
        <v>1186</v>
      </c>
      <c r="E15" s="31" t="s">
        <v>558</v>
      </c>
      <c r="F15" s="84">
        <v>25700</v>
      </c>
      <c r="G15" s="32">
        <v>23.1</v>
      </c>
      <c r="H15" s="32" t="s">
        <v>329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45412</v>
      </c>
      <c r="B16" s="32">
        <v>543439</v>
      </c>
      <c r="C16" s="31" t="s">
        <v>1187</v>
      </c>
      <c r="D16" s="31" t="s">
        <v>1188</v>
      </c>
      <c r="E16" s="31" t="s">
        <v>559</v>
      </c>
      <c r="F16" s="84">
        <v>150000</v>
      </c>
      <c r="G16" s="32">
        <v>9.41</v>
      </c>
      <c r="H16" s="32" t="s">
        <v>329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45412</v>
      </c>
      <c r="B17" s="32">
        <v>539198</v>
      </c>
      <c r="C17" s="31" t="s">
        <v>1189</v>
      </c>
      <c r="D17" s="31" t="s">
        <v>1190</v>
      </c>
      <c r="E17" s="31" t="s">
        <v>559</v>
      </c>
      <c r="F17" s="84">
        <v>14360</v>
      </c>
      <c r="G17" s="32">
        <v>183.63</v>
      </c>
      <c r="H17" s="32" t="s">
        <v>329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45412</v>
      </c>
      <c r="B18" s="32">
        <v>530067</v>
      </c>
      <c r="C18" s="31" t="s">
        <v>1191</v>
      </c>
      <c r="D18" s="31" t="s">
        <v>1162</v>
      </c>
      <c r="E18" s="31" t="s">
        <v>558</v>
      </c>
      <c r="F18" s="84">
        <v>285087</v>
      </c>
      <c r="G18" s="32">
        <v>400.1</v>
      </c>
      <c r="H18" s="32" t="s">
        <v>329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45412</v>
      </c>
      <c r="B19" s="32">
        <v>530067</v>
      </c>
      <c r="C19" s="31" t="s">
        <v>1191</v>
      </c>
      <c r="D19" s="31" t="s">
        <v>1162</v>
      </c>
      <c r="E19" s="31" t="s">
        <v>559</v>
      </c>
      <c r="F19" s="84">
        <v>183943</v>
      </c>
      <c r="G19" s="32">
        <v>410.37</v>
      </c>
      <c r="H19" s="32" t="s">
        <v>329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45412</v>
      </c>
      <c r="B20" s="32">
        <v>530067</v>
      </c>
      <c r="C20" s="31" t="s">
        <v>1191</v>
      </c>
      <c r="D20" s="31" t="s">
        <v>1192</v>
      </c>
      <c r="E20" s="31" t="s">
        <v>559</v>
      </c>
      <c r="F20" s="84">
        <v>1060000</v>
      </c>
      <c r="G20" s="32">
        <v>402.2</v>
      </c>
      <c r="H20" s="32" t="s">
        <v>329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45412</v>
      </c>
      <c r="B21" s="32">
        <v>530067</v>
      </c>
      <c r="C21" s="31" t="s">
        <v>1191</v>
      </c>
      <c r="D21" s="31" t="s">
        <v>1193</v>
      </c>
      <c r="E21" s="31" t="s">
        <v>558</v>
      </c>
      <c r="F21" s="84">
        <v>500000</v>
      </c>
      <c r="G21" s="32">
        <v>400</v>
      </c>
      <c r="H21" s="32" t="s">
        <v>329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45412</v>
      </c>
      <c r="B22" s="32">
        <v>526443</v>
      </c>
      <c r="C22" s="31" t="s">
        <v>1194</v>
      </c>
      <c r="D22" s="31" t="s">
        <v>1195</v>
      </c>
      <c r="E22" s="31" t="s">
        <v>559</v>
      </c>
      <c r="F22" s="84">
        <v>8531</v>
      </c>
      <c r="G22" s="32">
        <v>27.59</v>
      </c>
      <c r="H22" s="32" t="s">
        <v>329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45412</v>
      </c>
      <c r="B23" s="32">
        <v>526443</v>
      </c>
      <c r="C23" s="31" t="s">
        <v>1194</v>
      </c>
      <c r="D23" s="31" t="s">
        <v>1196</v>
      </c>
      <c r="E23" s="31" t="s">
        <v>558</v>
      </c>
      <c r="F23" s="84">
        <v>8731</v>
      </c>
      <c r="G23" s="32">
        <v>27.59</v>
      </c>
      <c r="H23" s="32" t="s">
        <v>329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45412</v>
      </c>
      <c r="B24" s="32">
        <v>530171</v>
      </c>
      <c r="C24" s="31" t="s">
        <v>1197</v>
      </c>
      <c r="D24" s="31" t="s">
        <v>1134</v>
      </c>
      <c r="E24" s="31" t="s">
        <v>558</v>
      </c>
      <c r="F24" s="84">
        <v>27</v>
      </c>
      <c r="G24" s="32">
        <v>48.18</v>
      </c>
      <c r="H24" s="32" t="s">
        <v>329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45412</v>
      </c>
      <c r="B25" s="32">
        <v>530171</v>
      </c>
      <c r="C25" s="31" t="s">
        <v>1197</v>
      </c>
      <c r="D25" s="31" t="s">
        <v>1134</v>
      </c>
      <c r="E25" s="31" t="s">
        <v>559</v>
      </c>
      <c r="F25" s="84">
        <v>29185</v>
      </c>
      <c r="G25" s="32">
        <v>49.99</v>
      </c>
      <c r="H25" s="32" t="s">
        <v>329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45412</v>
      </c>
      <c r="B26" s="32">
        <v>542155</v>
      </c>
      <c r="C26" s="31" t="s">
        <v>1155</v>
      </c>
      <c r="D26" s="31" t="s">
        <v>1198</v>
      </c>
      <c r="E26" s="31" t="s">
        <v>559</v>
      </c>
      <c r="F26" s="84">
        <v>52000</v>
      </c>
      <c r="G26" s="32">
        <v>2.8</v>
      </c>
      <c r="H26" s="32" t="s">
        <v>329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45412</v>
      </c>
      <c r="B27" s="32">
        <v>543594</v>
      </c>
      <c r="C27" s="31" t="s">
        <v>1199</v>
      </c>
      <c r="D27" s="31" t="s">
        <v>1200</v>
      </c>
      <c r="E27" s="31" t="s">
        <v>559</v>
      </c>
      <c r="F27" s="84">
        <v>189000</v>
      </c>
      <c r="G27" s="32">
        <v>9.07</v>
      </c>
      <c r="H27" s="32" t="s">
        <v>329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45412</v>
      </c>
      <c r="B28" s="32">
        <v>544166</v>
      </c>
      <c r="C28" s="31" t="s">
        <v>1201</v>
      </c>
      <c r="D28" s="31" t="s">
        <v>890</v>
      </c>
      <c r="E28" s="31" t="s">
        <v>558</v>
      </c>
      <c r="F28" s="84">
        <v>342000</v>
      </c>
      <c r="G28" s="32">
        <v>186.2</v>
      </c>
      <c r="H28" s="32" t="s">
        <v>329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45412</v>
      </c>
      <c r="B29" s="32">
        <v>544166</v>
      </c>
      <c r="C29" s="31" t="s">
        <v>1201</v>
      </c>
      <c r="D29" s="31" t="s">
        <v>1202</v>
      </c>
      <c r="E29" s="31" t="s">
        <v>558</v>
      </c>
      <c r="F29" s="84">
        <v>172800</v>
      </c>
      <c r="G29" s="32">
        <v>195.51</v>
      </c>
      <c r="H29" s="32" t="s">
        <v>329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45412</v>
      </c>
      <c r="B30" s="32">
        <v>544166</v>
      </c>
      <c r="C30" s="31" t="s">
        <v>1201</v>
      </c>
      <c r="D30" s="31" t="s">
        <v>1203</v>
      </c>
      <c r="E30" s="31" t="s">
        <v>558</v>
      </c>
      <c r="F30" s="84">
        <v>240000</v>
      </c>
      <c r="G30" s="32">
        <v>186.2</v>
      </c>
      <c r="H30" s="32" t="s">
        <v>329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45412</v>
      </c>
      <c r="B31" s="32">
        <v>544166</v>
      </c>
      <c r="C31" s="31" t="s">
        <v>1201</v>
      </c>
      <c r="D31" s="31" t="s">
        <v>1204</v>
      </c>
      <c r="E31" s="31" t="s">
        <v>558</v>
      </c>
      <c r="F31" s="84">
        <v>108000</v>
      </c>
      <c r="G31" s="32">
        <v>195.51</v>
      </c>
      <c r="H31" s="32" t="s">
        <v>329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45412</v>
      </c>
      <c r="B32" s="32">
        <v>544166</v>
      </c>
      <c r="C32" s="31" t="s">
        <v>1201</v>
      </c>
      <c r="D32" s="31" t="s">
        <v>1205</v>
      </c>
      <c r="E32" s="31" t="s">
        <v>558</v>
      </c>
      <c r="F32" s="84">
        <v>180000</v>
      </c>
      <c r="G32" s="32">
        <v>195.51</v>
      </c>
      <c r="H32" s="32" t="s">
        <v>329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45412</v>
      </c>
      <c r="B33" s="32">
        <v>512443</v>
      </c>
      <c r="C33" s="31" t="s">
        <v>1206</v>
      </c>
      <c r="D33" s="31" t="s">
        <v>1207</v>
      </c>
      <c r="E33" s="31" t="s">
        <v>559</v>
      </c>
      <c r="F33" s="84">
        <v>90000</v>
      </c>
      <c r="G33" s="32">
        <v>7.89</v>
      </c>
      <c r="H33" s="32" t="s">
        <v>329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45412</v>
      </c>
      <c r="B34" s="32">
        <v>512443</v>
      </c>
      <c r="C34" s="31" t="s">
        <v>1206</v>
      </c>
      <c r="D34" s="31" t="s">
        <v>1208</v>
      </c>
      <c r="E34" s="31" t="s">
        <v>558</v>
      </c>
      <c r="F34" s="84">
        <v>48000</v>
      </c>
      <c r="G34" s="32">
        <v>7.89</v>
      </c>
      <c r="H34" s="32" t="s">
        <v>329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45412</v>
      </c>
      <c r="B35" s="32">
        <v>539492</v>
      </c>
      <c r="C35" s="31" t="s">
        <v>1209</v>
      </c>
      <c r="D35" s="31" t="s">
        <v>1210</v>
      </c>
      <c r="E35" s="31" t="s">
        <v>559</v>
      </c>
      <c r="F35" s="84">
        <v>63366</v>
      </c>
      <c r="G35" s="32">
        <v>19.11</v>
      </c>
      <c r="H35" s="32" t="s">
        <v>329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45412</v>
      </c>
      <c r="B36" s="32">
        <v>544156</v>
      </c>
      <c r="C36" s="31" t="s">
        <v>1157</v>
      </c>
      <c r="D36" s="31" t="s">
        <v>1211</v>
      </c>
      <c r="E36" s="31" t="s">
        <v>559</v>
      </c>
      <c r="F36" s="84">
        <v>24000</v>
      </c>
      <c r="G36" s="32">
        <v>36</v>
      </c>
      <c r="H36" s="32" t="s">
        <v>329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45412</v>
      </c>
      <c r="B37" s="32">
        <v>544156</v>
      </c>
      <c r="C37" s="31" t="s">
        <v>1157</v>
      </c>
      <c r="D37" s="31" t="s">
        <v>1158</v>
      </c>
      <c r="E37" s="31" t="s">
        <v>559</v>
      </c>
      <c r="F37" s="84">
        <v>45000</v>
      </c>
      <c r="G37" s="32">
        <v>36.28</v>
      </c>
      <c r="H37" s="32" t="s">
        <v>329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45412</v>
      </c>
      <c r="B38" s="32">
        <v>544156</v>
      </c>
      <c r="C38" s="31" t="s">
        <v>1157</v>
      </c>
      <c r="D38" s="31" t="s">
        <v>1158</v>
      </c>
      <c r="E38" s="31" t="s">
        <v>558</v>
      </c>
      <c r="F38" s="84">
        <v>30000</v>
      </c>
      <c r="G38" s="32">
        <v>35.9</v>
      </c>
      <c r="H38" s="32" t="s">
        <v>329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45412</v>
      </c>
      <c r="B39" s="32">
        <v>513309</v>
      </c>
      <c r="C39" s="31" t="s">
        <v>1159</v>
      </c>
      <c r="D39" s="31" t="s">
        <v>1212</v>
      </c>
      <c r="E39" s="31" t="s">
        <v>559</v>
      </c>
      <c r="F39" s="84">
        <v>40001</v>
      </c>
      <c r="G39" s="32">
        <v>13.58</v>
      </c>
      <c r="H39" s="32" t="s">
        <v>329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45412</v>
      </c>
      <c r="B40" s="32">
        <v>513309</v>
      </c>
      <c r="C40" s="31" t="s">
        <v>1159</v>
      </c>
      <c r="D40" s="31" t="s">
        <v>1212</v>
      </c>
      <c r="E40" s="31" t="s">
        <v>558</v>
      </c>
      <c r="F40" s="84">
        <v>40001</v>
      </c>
      <c r="G40" s="32">
        <v>13.6</v>
      </c>
      <c r="H40" s="32" t="s">
        <v>329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45412</v>
      </c>
      <c r="B41" s="32">
        <v>513309</v>
      </c>
      <c r="C41" s="31" t="s">
        <v>1159</v>
      </c>
      <c r="D41" s="31" t="s">
        <v>1131</v>
      </c>
      <c r="E41" s="31" t="s">
        <v>559</v>
      </c>
      <c r="F41" s="84">
        <v>124603</v>
      </c>
      <c r="G41" s="32">
        <v>13.92</v>
      </c>
      <c r="H41" s="32" t="s">
        <v>329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45412</v>
      </c>
      <c r="B42" s="32">
        <v>513309</v>
      </c>
      <c r="C42" s="31" t="s">
        <v>1159</v>
      </c>
      <c r="D42" s="31" t="s">
        <v>1160</v>
      </c>
      <c r="E42" s="31" t="s">
        <v>559</v>
      </c>
      <c r="F42" s="84">
        <v>213749</v>
      </c>
      <c r="G42" s="32">
        <v>13.61</v>
      </c>
      <c r="H42" s="32" t="s">
        <v>329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45412</v>
      </c>
      <c r="B43" s="32">
        <v>513309</v>
      </c>
      <c r="C43" s="31" t="s">
        <v>1159</v>
      </c>
      <c r="D43" s="31" t="s">
        <v>1131</v>
      </c>
      <c r="E43" s="31" t="s">
        <v>558</v>
      </c>
      <c r="F43" s="84">
        <v>149563</v>
      </c>
      <c r="G43" s="32">
        <v>13.6</v>
      </c>
      <c r="H43" s="32" t="s">
        <v>329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45412</v>
      </c>
      <c r="B44" s="32">
        <v>514386</v>
      </c>
      <c r="C44" s="31" t="s">
        <v>1213</v>
      </c>
      <c r="D44" s="31" t="s">
        <v>1214</v>
      </c>
      <c r="E44" s="31" t="s">
        <v>558</v>
      </c>
      <c r="F44" s="84">
        <v>98100</v>
      </c>
      <c r="G44" s="32">
        <v>5.86</v>
      </c>
      <c r="H44" s="32" t="s">
        <v>329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45412</v>
      </c>
      <c r="B45" s="32">
        <v>513337</v>
      </c>
      <c r="C45" s="31" t="s">
        <v>1129</v>
      </c>
      <c r="D45" s="31" t="s">
        <v>1131</v>
      </c>
      <c r="E45" s="31" t="s">
        <v>558</v>
      </c>
      <c r="F45" s="84">
        <v>776219</v>
      </c>
      <c r="G45" s="32">
        <v>27.37</v>
      </c>
      <c r="H45" s="32" t="s">
        <v>329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45412</v>
      </c>
      <c r="B46" s="32">
        <v>544163</v>
      </c>
      <c r="C46" s="31" t="s">
        <v>1100</v>
      </c>
      <c r="D46" s="31" t="s">
        <v>1215</v>
      </c>
      <c r="E46" s="31" t="s">
        <v>559</v>
      </c>
      <c r="F46" s="84">
        <v>24000</v>
      </c>
      <c r="G46" s="32">
        <v>132.94999999999999</v>
      </c>
      <c r="H46" s="32" t="s">
        <v>329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45412</v>
      </c>
      <c r="B47" s="32">
        <v>544163</v>
      </c>
      <c r="C47" s="31" t="s">
        <v>1100</v>
      </c>
      <c r="D47" s="31" t="s">
        <v>1161</v>
      </c>
      <c r="E47" s="31" t="s">
        <v>559</v>
      </c>
      <c r="F47" s="84">
        <v>75000</v>
      </c>
      <c r="G47" s="32">
        <v>133.63999999999999</v>
      </c>
      <c r="H47" s="32" t="s">
        <v>329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45412</v>
      </c>
      <c r="B48" s="32">
        <v>544163</v>
      </c>
      <c r="C48" s="31" t="s">
        <v>1100</v>
      </c>
      <c r="D48" s="31" t="s">
        <v>1216</v>
      </c>
      <c r="E48" s="31" t="s">
        <v>558</v>
      </c>
      <c r="F48" s="84">
        <v>30000</v>
      </c>
      <c r="G48" s="32">
        <v>132.94999999999999</v>
      </c>
      <c r="H48" s="32" t="s">
        <v>329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45412</v>
      </c>
      <c r="B49" s="32">
        <v>544163</v>
      </c>
      <c r="C49" s="31" t="s">
        <v>1100</v>
      </c>
      <c r="D49" s="31" t="s">
        <v>1217</v>
      </c>
      <c r="E49" s="31" t="s">
        <v>558</v>
      </c>
      <c r="F49" s="84">
        <v>24000</v>
      </c>
      <c r="G49" s="32">
        <v>132.94999999999999</v>
      </c>
      <c r="H49" s="32" t="s">
        <v>329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45412</v>
      </c>
      <c r="B50" s="32">
        <v>544163</v>
      </c>
      <c r="C50" s="31" t="s">
        <v>1100</v>
      </c>
      <c r="D50" s="31" t="s">
        <v>1218</v>
      </c>
      <c r="E50" s="31" t="s">
        <v>558</v>
      </c>
      <c r="F50" s="84">
        <v>21000</v>
      </c>
      <c r="G50" s="32">
        <v>133.63999999999999</v>
      </c>
      <c r="H50" s="32" t="s">
        <v>329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45412</v>
      </c>
      <c r="B51" s="32">
        <v>544163</v>
      </c>
      <c r="C51" s="31" t="s">
        <v>1100</v>
      </c>
      <c r="D51" s="31" t="s">
        <v>1218</v>
      </c>
      <c r="E51" s="31" t="s">
        <v>559</v>
      </c>
      <c r="F51" s="84">
        <v>48000</v>
      </c>
      <c r="G51" s="32">
        <v>131.72</v>
      </c>
      <c r="H51" s="32" t="s">
        <v>329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45412</v>
      </c>
      <c r="B52" s="32">
        <v>544163</v>
      </c>
      <c r="C52" s="31" t="s">
        <v>1100</v>
      </c>
      <c r="D52" s="31" t="s">
        <v>1219</v>
      </c>
      <c r="E52" s="31" t="s">
        <v>558</v>
      </c>
      <c r="F52" s="84">
        <v>33000</v>
      </c>
      <c r="G52" s="32">
        <v>132.22</v>
      </c>
      <c r="H52" s="32" t="s">
        <v>329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45412</v>
      </c>
      <c r="B53" s="32">
        <v>544163</v>
      </c>
      <c r="C53" s="31" t="s">
        <v>1100</v>
      </c>
      <c r="D53" s="31" t="s">
        <v>1220</v>
      </c>
      <c r="E53" s="31" t="s">
        <v>559</v>
      </c>
      <c r="F53" s="84">
        <v>87000</v>
      </c>
      <c r="G53" s="32">
        <v>132.94999999999999</v>
      </c>
      <c r="H53" s="32" t="s">
        <v>329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45412</v>
      </c>
      <c r="B54" s="32">
        <v>544163</v>
      </c>
      <c r="C54" s="31" t="s">
        <v>1100</v>
      </c>
      <c r="D54" s="31" t="s">
        <v>1220</v>
      </c>
      <c r="E54" s="31" t="s">
        <v>558</v>
      </c>
      <c r="F54" s="84">
        <v>15000</v>
      </c>
      <c r="G54" s="32">
        <v>131.31</v>
      </c>
      <c r="H54" s="32" t="s">
        <v>329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45412</v>
      </c>
      <c r="B55" s="32">
        <v>544163</v>
      </c>
      <c r="C55" s="31" t="s">
        <v>1100</v>
      </c>
      <c r="D55" s="31" t="s">
        <v>1202</v>
      </c>
      <c r="E55" s="31" t="s">
        <v>558</v>
      </c>
      <c r="F55" s="84">
        <v>24000</v>
      </c>
      <c r="G55" s="32">
        <v>124.74</v>
      </c>
      <c r="H55" s="32" t="s">
        <v>329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45412</v>
      </c>
      <c r="B56" s="32">
        <v>544163</v>
      </c>
      <c r="C56" s="31" t="s">
        <v>1100</v>
      </c>
      <c r="D56" s="31" t="s">
        <v>1202</v>
      </c>
      <c r="E56" s="31" t="s">
        <v>559</v>
      </c>
      <c r="F56" s="84">
        <v>18000</v>
      </c>
      <c r="G56" s="32">
        <v>132.94999999999999</v>
      </c>
      <c r="H56" s="32" t="s">
        <v>329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45412</v>
      </c>
      <c r="B57" s="32">
        <v>544163</v>
      </c>
      <c r="C57" s="31" t="s">
        <v>1100</v>
      </c>
      <c r="D57" s="31" t="s">
        <v>890</v>
      </c>
      <c r="E57" s="31" t="s">
        <v>559</v>
      </c>
      <c r="F57" s="84">
        <v>162000</v>
      </c>
      <c r="G57" s="32">
        <v>132.94999999999999</v>
      </c>
      <c r="H57" s="32" t="s">
        <v>329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45412</v>
      </c>
      <c r="B58" s="32">
        <v>544163</v>
      </c>
      <c r="C58" s="31" t="s">
        <v>1100</v>
      </c>
      <c r="D58" s="31" t="s">
        <v>1221</v>
      </c>
      <c r="E58" s="31" t="s">
        <v>559</v>
      </c>
      <c r="F58" s="84">
        <v>150000</v>
      </c>
      <c r="G58" s="32">
        <v>132.94999999999999</v>
      </c>
      <c r="H58" s="32" t="s">
        <v>329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45412</v>
      </c>
      <c r="B59" s="32">
        <v>544163</v>
      </c>
      <c r="C59" s="31" t="s">
        <v>1100</v>
      </c>
      <c r="D59" s="31" t="s">
        <v>1222</v>
      </c>
      <c r="E59" s="31" t="s">
        <v>558</v>
      </c>
      <c r="F59" s="84">
        <v>39000</v>
      </c>
      <c r="G59" s="32">
        <v>132.94999999999999</v>
      </c>
      <c r="H59" s="32" t="s">
        <v>329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45412</v>
      </c>
      <c r="B60" s="32">
        <v>544163</v>
      </c>
      <c r="C60" s="31" t="s">
        <v>1100</v>
      </c>
      <c r="D60" s="31" t="s">
        <v>1223</v>
      </c>
      <c r="E60" s="31" t="s">
        <v>558</v>
      </c>
      <c r="F60" s="84">
        <v>30000</v>
      </c>
      <c r="G60" s="32">
        <v>132.94999999999999</v>
      </c>
      <c r="H60" s="32" t="s">
        <v>329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45412</v>
      </c>
      <c r="B61" s="32">
        <v>544163</v>
      </c>
      <c r="C61" s="31" t="s">
        <v>1100</v>
      </c>
      <c r="D61" s="31" t="s">
        <v>1224</v>
      </c>
      <c r="E61" s="31" t="s">
        <v>558</v>
      </c>
      <c r="F61" s="84">
        <v>30000</v>
      </c>
      <c r="G61" s="32">
        <v>132.94999999999999</v>
      </c>
      <c r="H61" s="32" t="s">
        <v>329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45412</v>
      </c>
      <c r="B62" s="32">
        <v>544163</v>
      </c>
      <c r="C62" s="31" t="s">
        <v>1100</v>
      </c>
      <c r="D62" s="31" t="s">
        <v>1225</v>
      </c>
      <c r="E62" s="31" t="s">
        <v>558</v>
      </c>
      <c r="F62" s="84">
        <v>33000</v>
      </c>
      <c r="G62" s="32">
        <v>132.94999999999999</v>
      </c>
      <c r="H62" s="32" t="s">
        <v>329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45412</v>
      </c>
      <c r="B63" s="32">
        <v>543546</v>
      </c>
      <c r="C63" s="31" t="s">
        <v>1226</v>
      </c>
      <c r="D63" s="31" t="s">
        <v>1163</v>
      </c>
      <c r="E63" s="31" t="s">
        <v>558</v>
      </c>
      <c r="F63" s="84">
        <v>440000</v>
      </c>
      <c r="G63" s="32">
        <v>6.77</v>
      </c>
      <c r="H63" s="32" t="s">
        <v>329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45412</v>
      </c>
      <c r="B64" s="32">
        <v>543546</v>
      </c>
      <c r="C64" s="31" t="s">
        <v>1226</v>
      </c>
      <c r="D64" s="31" t="s">
        <v>1227</v>
      </c>
      <c r="E64" s="31" t="s">
        <v>558</v>
      </c>
      <c r="F64" s="84">
        <v>200000</v>
      </c>
      <c r="G64" s="32">
        <v>6.99</v>
      </c>
      <c r="H64" s="32" t="s">
        <v>329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45412</v>
      </c>
      <c r="B65" s="32">
        <v>543546</v>
      </c>
      <c r="C65" s="31" t="s">
        <v>1226</v>
      </c>
      <c r="D65" s="31" t="s">
        <v>1228</v>
      </c>
      <c r="E65" s="31" t="s">
        <v>559</v>
      </c>
      <c r="F65" s="84">
        <v>140000</v>
      </c>
      <c r="G65" s="32">
        <v>6.91</v>
      </c>
      <c r="H65" s="32" t="s">
        <v>329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45412</v>
      </c>
      <c r="B66" s="32">
        <v>539175</v>
      </c>
      <c r="C66" s="31" t="s">
        <v>1229</v>
      </c>
      <c r="D66" s="31" t="s">
        <v>1205</v>
      </c>
      <c r="E66" s="31" t="s">
        <v>558</v>
      </c>
      <c r="F66" s="84">
        <v>75000</v>
      </c>
      <c r="G66" s="32">
        <v>12.11</v>
      </c>
      <c r="H66" s="32" t="s">
        <v>329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45412</v>
      </c>
      <c r="B67" s="32">
        <v>539175</v>
      </c>
      <c r="C67" s="31" t="s">
        <v>1229</v>
      </c>
      <c r="D67" s="31" t="s">
        <v>1230</v>
      </c>
      <c r="E67" s="31" t="s">
        <v>558</v>
      </c>
      <c r="F67" s="84">
        <v>50000</v>
      </c>
      <c r="G67" s="32">
        <v>12.11</v>
      </c>
      <c r="H67" s="32" t="s">
        <v>329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45412</v>
      </c>
      <c r="B68" s="32">
        <v>539175</v>
      </c>
      <c r="C68" s="31" t="s">
        <v>1229</v>
      </c>
      <c r="D68" s="31" t="s">
        <v>1231</v>
      </c>
      <c r="E68" s="31" t="s">
        <v>559</v>
      </c>
      <c r="F68" s="84">
        <v>393963</v>
      </c>
      <c r="G68" s="32">
        <v>12.11</v>
      </c>
      <c r="H68" s="32" t="s">
        <v>329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45412</v>
      </c>
      <c r="B69" s="32">
        <v>539175</v>
      </c>
      <c r="C69" s="31" t="s">
        <v>1229</v>
      </c>
      <c r="D69" s="31" t="s">
        <v>1232</v>
      </c>
      <c r="E69" s="31" t="s">
        <v>559</v>
      </c>
      <c r="F69" s="84">
        <v>76900</v>
      </c>
      <c r="G69" s="32">
        <v>12.11</v>
      </c>
      <c r="H69" s="32" t="s">
        <v>329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45412</v>
      </c>
      <c r="B70" s="32">
        <v>539175</v>
      </c>
      <c r="C70" s="31" t="s">
        <v>1229</v>
      </c>
      <c r="D70" s="31" t="s">
        <v>1232</v>
      </c>
      <c r="E70" s="31" t="s">
        <v>558</v>
      </c>
      <c r="F70" s="84">
        <v>31269</v>
      </c>
      <c r="G70" s="32">
        <v>12.1</v>
      </c>
      <c r="H70" s="32" t="s">
        <v>329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45412</v>
      </c>
      <c r="B71" s="32">
        <v>539175</v>
      </c>
      <c r="C71" s="31" t="s">
        <v>1229</v>
      </c>
      <c r="D71" s="31" t="s">
        <v>1233</v>
      </c>
      <c r="E71" s="31" t="s">
        <v>558</v>
      </c>
      <c r="F71" s="84">
        <v>43270</v>
      </c>
      <c r="G71" s="32">
        <v>12.1</v>
      </c>
      <c r="H71" s="32" t="s">
        <v>329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45412</v>
      </c>
      <c r="B72" s="32">
        <v>539175</v>
      </c>
      <c r="C72" s="31" t="s">
        <v>1229</v>
      </c>
      <c r="D72" s="31" t="s">
        <v>1234</v>
      </c>
      <c r="E72" s="31" t="s">
        <v>558</v>
      </c>
      <c r="F72" s="84">
        <v>34500</v>
      </c>
      <c r="G72" s="32">
        <v>12.11</v>
      </c>
      <c r="H72" s="32" t="s">
        <v>329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45412</v>
      </c>
      <c r="B73" s="32">
        <v>539175</v>
      </c>
      <c r="C73" s="31" t="s">
        <v>1229</v>
      </c>
      <c r="D73" s="31" t="s">
        <v>1235</v>
      </c>
      <c r="E73" s="31" t="s">
        <v>558</v>
      </c>
      <c r="F73" s="84">
        <v>66000</v>
      </c>
      <c r="G73" s="32">
        <v>12.11</v>
      </c>
      <c r="H73" s="32" t="s">
        <v>329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45412</v>
      </c>
      <c r="B74" s="32">
        <v>536709</v>
      </c>
      <c r="C74" s="31" t="s">
        <v>1074</v>
      </c>
      <c r="D74" s="31" t="s">
        <v>1236</v>
      </c>
      <c r="E74" s="31" t="s">
        <v>559</v>
      </c>
      <c r="F74" s="84">
        <v>155000</v>
      </c>
      <c r="G74" s="32">
        <v>13.95</v>
      </c>
      <c r="H74" s="32" t="s">
        <v>329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45412</v>
      </c>
      <c r="B75" s="32">
        <v>536709</v>
      </c>
      <c r="C75" s="31" t="s">
        <v>1074</v>
      </c>
      <c r="D75" s="31" t="s">
        <v>1167</v>
      </c>
      <c r="E75" s="31" t="s">
        <v>559</v>
      </c>
      <c r="F75" s="84">
        <v>84800</v>
      </c>
      <c r="G75" s="32">
        <v>14.24</v>
      </c>
      <c r="H75" s="32" t="s">
        <v>329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45412</v>
      </c>
      <c r="B76" s="32">
        <v>502901</v>
      </c>
      <c r="C76" s="31" t="s">
        <v>1237</v>
      </c>
      <c r="D76" s="31" t="s">
        <v>1238</v>
      </c>
      <c r="E76" s="31" t="s">
        <v>558</v>
      </c>
      <c r="F76" s="84">
        <v>661</v>
      </c>
      <c r="G76" s="32">
        <v>7280.12</v>
      </c>
      <c r="H76" s="32" t="s">
        <v>329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45412</v>
      </c>
      <c r="B77" s="32">
        <v>502901</v>
      </c>
      <c r="C77" s="31" t="s">
        <v>1237</v>
      </c>
      <c r="D77" s="31" t="s">
        <v>1239</v>
      </c>
      <c r="E77" s="31" t="s">
        <v>559</v>
      </c>
      <c r="F77" s="84">
        <v>1059</v>
      </c>
      <c r="G77" s="32">
        <v>7236.95</v>
      </c>
      <c r="H77" s="32" t="s">
        <v>329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45412</v>
      </c>
      <c r="B78" s="32">
        <v>544160</v>
      </c>
      <c r="C78" s="31" t="s">
        <v>1240</v>
      </c>
      <c r="D78" s="31" t="s">
        <v>1241</v>
      </c>
      <c r="E78" s="31" t="s">
        <v>559</v>
      </c>
      <c r="F78" s="84">
        <v>25600</v>
      </c>
      <c r="G78" s="32">
        <v>76</v>
      </c>
      <c r="H78" s="32" t="s">
        <v>329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45412</v>
      </c>
      <c r="B79" s="32">
        <v>541161</v>
      </c>
      <c r="C79" s="31" t="s">
        <v>1242</v>
      </c>
      <c r="D79" s="31" t="s">
        <v>1243</v>
      </c>
      <c r="E79" s="31" t="s">
        <v>558</v>
      </c>
      <c r="F79" s="84">
        <v>10000000</v>
      </c>
      <c r="G79" s="32">
        <v>2.1</v>
      </c>
      <c r="H79" s="32" t="s">
        <v>329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45412</v>
      </c>
      <c r="B80" s="32">
        <v>544106</v>
      </c>
      <c r="C80" s="31" t="s">
        <v>1244</v>
      </c>
      <c r="D80" s="31" t="s">
        <v>1245</v>
      </c>
      <c r="E80" s="31" t="s">
        <v>559</v>
      </c>
      <c r="F80" s="84">
        <v>25200</v>
      </c>
      <c r="G80" s="32">
        <v>152.26</v>
      </c>
      <c r="H80" s="32" t="s">
        <v>329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45412</v>
      </c>
      <c r="B81" s="32">
        <v>544106</v>
      </c>
      <c r="C81" s="31" t="s">
        <v>1244</v>
      </c>
      <c r="D81" s="31" t="s">
        <v>1245</v>
      </c>
      <c r="E81" s="31" t="s">
        <v>558</v>
      </c>
      <c r="F81" s="84">
        <v>28800</v>
      </c>
      <c r="G81" s="32">
        <v>156.5</v>
      </c>
      <c r="H81" s="32" t="s">
        <v>329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45412</v>
      </c>
      <c r="B82" s="32">
        <v>509040</v>
      </c>
      <c r="C82" s="31" t="s">
        <v>1132</v>
      </c>
      <c r="D82" s="31" t="s">
        <v>890</v>
      </c>
      <c r="E82" s="31" t="s">
        <v>559</v>
      </c>
      <c r="F82" s="84">
        <v>31038</v>
      </c>
      <c r="G82" s="32">
        <v>233</v>
      </c>
      <c r="H82" s="32" t="s">
        <v>329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45412</v>
      </c>
      <c r="B83" s="32">
        <v>509040</v>
      </c>
      <c r="C83" s="31" t="s">
        <v>1132</v>
      </c>
      <c r="D83" s="31" t="s">
        <v>1246</v>
      </c>
      <c r="E83" s="31" t="s">
        <v>559</v>
      </c>
      <c r="F83" s="84">
        <v>50000</v>
      </c>
      <c r="G83" s="32">
        <v>228.73</v>
      </c>
      <c r="H83" s="32" t="s">
        <v>329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45412</v>
      </c>
      <c r="B84" s="32">
        <v>500307</v>
      </c>
      <c r="C84" s="31" t="s">
        <v>1247</v>
      </c>
      <c r="D84" s="31" t="s">
        <v>1248</v>
      </c>
      <c r="E84" s="31" t="s">
        <v>558</v>
      </c>
      <c r="F84" s="84">
        <v>1778744</v>
      </c>
      <c r="G84" s="32">
        <v>430</v>
      </c>
      <c r="H84" s="32" t="s">
        <v>329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45412</v>
      </c>
      <c r="B85" s="32">
        <v>500307</v>
      </c>
      <c r="C85" s="31" t="s">
        <v>1247</v>
      </c>
      <c r="D85" s="31" t="s">
        <v>1248</v>
      </c>
      <c r="E85" s="31" t="s">
        <v>558</v>
      </c>
      <c r="F85" s="84">
        <v>800000</v>
      </c>
      <c r="G85" s="32">
        <v>430</v>
      </c>
      <c r="H85" s="32" t="s">
        <v>329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45412</v>
      </c>
      <c r="B86" s="32">
        <v>500307</v>
      </c>
      <c r="C86" s="31" t="s">
        <v>1247</v>
      </c>
      <c r="D86" s="31" t="s">
        <v>1248</v>
      </c>
      <c r="E86" s="31" t="s">
        <v>558</v>
      </c>
      <c r="F86" s="84">
        <v>800000</v>
      </c>
      <c r="G86" s="32">
        <v>430</v>
      </c>
      <c r="H86" s="32" t="s">
        <v>329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45412</v>
      </c>
      <c r="B87" s="32">
        <v>500307</v>
      </c>
      <c r="C87" s="31" t="s">
        <v>1247</v>
      </c>
      <c r="D87" s="31" t="s">
        <v>1249</v>
      </c>
      <c r="E87" s="31" t="s">
        <v>559</v>
      </c>
      <c r="F87" s="84">
        <v>3000000</v>
      </c>
      <c r="G87" s="32">
        <v>430</v>
      </c>
      <c r="H87" s="32" t="s">
        <v>329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45412</v>
      </c>
      <c r="B88" s="32">
        <v>543400</v>
      </c>
      <c r="C88" s="31" t="s">
        <v>1250</v>
      </c>
      <c r="D88" s="31" t="s">
        <v>1251</v>
      </c>
      <c r="E88" s="31" t="s">
        <v>558</v>
      </c>
      <c r="F88" s="84">
        <v>32000</v>
      </c>
      <c r="G88" s="32">
        <v>9.84</v>
      </c>
      <c r="H88" s="32" t="s">
        <v>329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45412</v>
      </c>
      <c r="B89" s="32">
        <v>530095</v>
      </c>
      <c r="C89" s="31" t="s">
        <v>1252</v>
      </c>
      <c r="D89" s="31" t="s">
        <v>1253</v>
      </c>
      <c r="E89" s="31" t="s">
        <v>559</v>
      </c>
      <c r="F89" s="84">
        <v>50000</v>
      </c>
      <c r="G89" s="32">
        <v>48</v>
      </c>
      <c r="H89" s="32" t="s">
        <v>329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45412</v>
      </c>
      <c r="B90" s="32">
        <v>530095</v>
      </c>
      <c r="C90" s="31" t="s">
        <v>1252</v>
      </c>
      <c r="D90" s="31" t="s">
        <v>1133</v>
      </c>
      <c r="E90" s="31" t="s">
        <v>558</v>
      </c>
      <c r="F90" s="84">
        <v>20100</v>
      </c>
      <c r="G90" s="32">
        <v>48</v>
      </c>
      <c r="H90" s="32" t="s">
        <v>329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45412</v>
      </c>
      <c r="B91" s="32">
        <v>530095</v>
      </c>
      <c r="C91" s="31" t="s">
        <v>1252</v>
      </c>
      <c r="D91" s="31" t="s">
        <v>1254</v>
      </c>
      <c r="E91" s="31" t="s">
        <v>558</v>
      </c>
      <c r="F91" s="84">
        <v>20000</v>
      </c>
      <c r="G91" s="32">
        <v>48</v>
      </c>
      <c r="H91" s="32" t="s">
        <v>329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45412</v>
      </c>
      <c r="B92" s="32">
        <v>538452</v>
      </c>
      <c r="C92" s="31" t="s">
        <v>1255</v>
      </c>
      <c r="D92" s="31" t="s">
        <v>1256</v>
      </c>
      <c r="E92" s="31" t="s">
        <v>559</v>
      </c>
      <c r="F92" s="84">
        <v>32482</v>
      </c>
      <c r="G92" s="32">
        <v>13.73</v>
      </c>
      <c r="H92" s="32" t="s">
        <v>329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45412</v>
      </c>
      <c r="B93" s="32">
        <v>531893</v>
      </c>
      <c r="C93" s="31" t="s">
        <v>1257</v>
      </c>
      <c r="D93" s="31" t="s">
        <v>1202</v>
      </c>
      <c r="E93" s="31" t="s">
        <v>558</v>
      </c>
      <c r="F93" s="84">
        <v>1239501</v>
      </c>
      <c r="G93" s="32">
        <v>1.1599999999999999</v>
      </c>
      <c r="H93" s="32" t="s">
        <v>329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45412</v>
      </c>
      <c r="B94" s="32">
        <v>531893</v>
      </c>
      <c r="C94" s="31" t="s">
        <v>1257</v>
      </c>
      <c r="D94" s="31" t="s">
        <v>1202</v>
      </c>
      <c r="E94" s="31" t="s">
        <v>559</v>
      </c>
      <c r="F94" s="84">
        <v>339501</v>
      </c>
      <c r="G94" s="32">
        <v>1.23</v>
      </c>
      <c r="H94" s="32" t="s">
        <v>329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45412</v>
      </c>
      <c r="B95" s="32">
        <v>531893</v>
      </c>
      <c r="C95" s="31" t="s">
        <v>1257</v>
      </c>
      <c r="D95" s="31" t="s">
        <v>890</v>
      </c>
      <c r="E95" s="31" t="s">
        <v>559</v>
      </c>
      <c r="F95" s="84">
        <v>876047</v>
      </c>
      <c r="G95" s="32">
        <v>1.1399999999999999</v>
      </c>
      <c r="H95" s="32" t="s">
        <v>329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45412</v>
      </c>
      <c r="B96" s="32">
        <v>543537</v>
      </c>
      <c r="C96" s="31" t="s">
        <v>1258</v>
      </c>
      <c r="D96" s="31" t="s">
        <v>1259</v>
      </c>
      <c r="E96" s="31" t="s">
        <v>559</v>
      </c>
      <c r="F96" s="84">
        <v>18000</v>
      </c>
      <c r="G96" s="32">
        <v>172.16</v>
      </c>
      <c r="H96" s="32" t="s">
        <v>329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45412</v>
      </c>
      <c r="B97" s="32">
        <v>543537</v>
      </c>
      <c r="C97" s="31" t="s">
        <v>1258</v>
      </c>
      <c r="D97" s="31" t="s">
        <v>1260</v>
      </c>
      <c r="E97" s="31" t="s">
        <v>558</v>
      </c>
      <c r="F97" s="84">
        <v>20000</v>
      </c>
      <c r="G97" s="32">
        <v>170.52</v>
      </c>
      <c r="H97" s="32" t="s">
        <v>329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45412</v>
      </c>
      <c r="B98" s="32">
        <v>530433</v>
      </c>
      <c r="C98" s="31" t="s">
        <v>1261</v>
      </c>
      <c r="D98" s="31" t="s">
        <v>1262</v>
      </c>
      <c r="E98" s="31" t="s">
        <v>559</v>
      </c>
      <c r="F98" s="84">
        <v>88289</v>
      </c>
      <c r="G98" s="32">
        <v>42.63</v>
      </c>
      <c r="H98" s="32" t="s">
        <v>329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45412</v>
      </c>
      <c r="B99" s="32">
        <v>544165</v>
      </c>
      <c r="C99" s="31" t="s">
        <v>1263</v>
      </c>
      <c r="D99" s="31" t="s">
        <v>1264</v>
      </c>
      <c r="E99" s="31" t="s">
        <v>558</v>
      </c>
      <c r="F99" s="84">
        <v>6000</v>
      </c>
      <c r="G99" s="32">
        <v>48.7</v>
      </c>
      <c r="H99" s="32" t="s">
        <v>329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45412</v>
      </c>
      <c r="B100" s="32">
        <v>544165</v>
      </c>
      <c r="C100" s="31" t="s">
        <v>1263</v>
      </c>
      <c r="D100" s="31" t="s">
        <v>1264</v>
      </c>
      <c r="E100" s="31" t="s">
        <v>559</v>
      </c>
      <c r="F100" s="84">
        <v>195000</v>
      </c>
      <c r="G100" s="32">
        <v>50.33</v>
      </c>
      <c r="H100" s="32" t="s">
        <v>329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45412</v>
      </c>
      <c r="B101" s="32">
        <v>544165</v>
      </c>
      <c r="C101" s="31" t="s">
        <v>1263</v>
      </c>
      <c r="D101" s="31" t="s">
        <v>1265</v>
      </c>
      <c r="E101" s="31" t="s">
        <v>558</v>
      </c>
      <c r="F101" s="84">
        <v>111000</v>
      </c>
      <c r="G101" s="32">
        <v>48</v>
      </c>
      <c r="H101" s="32" t="s">
        <v>329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45412</v>
      </c>
      <c r="B102" s="32">
        <v>544165</v>
      </c>
      <c r="C102" s="31" t="s">
        <v>1263</v>
      </c>
      <c r="D102" s="31" t="s">
        <v>1266</v>
      </c>
      <c r="E102" s="31" t="s">
        <v>558</v>
      </c>
      <c r="F102" s="84">
        <v>90000</v>
      </c>
      <c r="G102" s="32">
        <v>48.03</v>
      </c>
      <c r="H102" s="32" t="s">
        <v>329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45412</v>
      </c>
      <c r="B103" s="32">
        <v>544165</v>
      </c>
      <c r="C103" s="31" t="s">
        <v>1263</v>
      </c>
      <c r="D103" s="31" t="s">
        <v>1267</v>
      </c>
      <c r="E103" s="31" t="s">
        <v>558</v>
      </c>
      <c r="F103" s="84">
        <v>111000</v>
      </c>
      <c r="G103" s="32">
        <v>48.98</v>
      </c>
      <c r="H103" s="32" t="s">
        <v>329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45412</v>
      </c>
      <c r="B104" s="32">
        <v>544165</v>
      </c>
      <c r="C104" s="31" t="s">
        <v>1263</v>
      </c>
      <c r="D104" s="31" t="s">
        <v>1268</v>
      </c>
      <c r="E104" s="31" t="s">
        <v>558</v>
      </c>
      <c r="F104" s="84">
        <v>111000</v>
      </c>
      <c r="G104" s="32">
        <v>48</v>
      </c>
      <c r="H104" s="32" t="s">
        <v>329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45412</v>
      </c>
      <c r="B105" s="32">
        <v>544165</v>
      </c>
      <c r="C105" s="31" t="s">
        <v>1263</v>
      </c>
      <c r="D105" s="31" t="s">
        <v>1269</v>
      </c>
      <c r="E105" s="31" t="s">
        <v>559</v>
      </c>
      <c r="F105" s="84">
        <v>105000</v>
      </c>
      <c r="G105" s="32">
        <v>48.74</v>
      </c>
      <c r="H105" s="32" t="s">
        <v>329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45412</v>
      </c>
      <c r="B106" s="32">
        <v>539584</v>
      </c>
      <c r="C106" s="31" t="s">
        <v>1270</v>
      </c>
      <c r="D106" s="31" t="s">
        <v>1130</v>
      </c>
      <c r="E106" s="31" t="s">
        <v>558</v>
      </c>
      <c r="F106" s="84">
        <v>86522</v>
      </c>
      <c r="G106" s="32">
        <v>0.93</v>
      </c>
      <c r="H106" s="32" t="s">
        <v>329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45412</v>
      </c>
      <c r="B107" s="32">
        <v>539584</v>
      </c>
      <c r="C107" s="31" t="s">
        <v>1270</v>
      </c>
      <c r="D107" s="31" t="s">
        <v>1130</v>
      </c>
      <c r="E107" s="31" t="s">
        <v>559</v>
      </c>
      <c r="F107" s="84">
        <v>2560000</v>
      </c>
      <c r="G107" s="32">
        <v>0.94</v>
      </c>
      <c r="H107" s="32" t="s">
        <v>329</v>
      </c>
    </row>
    <row r="108" spans="1:28" ht="15" customHeight="1">
      <c r="A108" s="83">
        <v>45412</v>
      </c>
      <c r="B108" s="32">
        <v>539584</v>
      </c>
      <c r="C108" s="31" t="s">
        <v>1270</v>
      </c>
      <c r="D108" s="31" t="s">
        <v>1271</v>
      </c>
      <c r="E108" s="31" t="s">
        <v>558</v>
      </c>
      <c r="F108" s="84">
        <v>700000</v>
      </c>
      <c r="G108" s="32">
        <v>0.94</v>
      </c>
      <c r="H108" s="32" t="s">
        <v>329</v>
      </c>
    </row>
    <row r="109" spans="1:28" ht="15" customHeight="1">
      <c r="A109" s="83">
        <v>45412</v>
      </c>
      <c r="B109" s="32">
        <v>531370</v>
      </c>
      <c r="C109" s="31" t="s">
        <v>1272</v>
      </c>
      <c r="D109" s="31" t="s">
        <v>1273</v>
      </c>
      <c r="E109" s="31" t="s">
        <v>559</v>
      </c>
      <c r="F109" s="84">
        <v>53085</v>
      </c>
      <c r="G109" s="32">
        <v>18.66</v>
      </c>
      <c r="H109" s="32" t="s">
        <v>329</v>
      </c>
    </row>
    <row r="110" spans="1:28" ht="15" customHeight="1">
      <c r="A110" s="83">
        <v>45412</v>
      </c>
      <c r="B110" s="32">
        <v>532975</v>
      </c>
      <c r="C110" s="31" t="s">
        <v>1274</v>
      </c>
      <c r="D110" s="31" t="s">
        <v>890</v>
      </c>
      <c r="E110" s="31" t="s">
        <v>559</v>
      </c>
      <c r="F110" s="84">
        <v>165116</v>
      </c>
      <c r="G110" s="32">
        <v>18.989999999999998</v>
      </c>
      <c r="H110" s="32" t="s">
        <v>329</v>
      </c>
    </row>
    <row r="111" spans="1:28" ht="15" customHeight="1">
      <c r="A111" s="83">
        <v>45412</v>
      </c>
      <c r="B111" s="32">
        <v>532975</v>
      </c>
      <c r="C111" s="31" t="s">
        <v>1274</v>
      </c>
      <c r="D111" s="31" t="s">
        <v>890</v>
      </c>
      <c r="E111" s="31" t="s">
        <v>558</v>
      </c>
      <c r="F111" s="84">
        <v>4684</v>
      </c>
      <c r="G111" s="32">
        <v>18.989999999999998</v>
      </c>
      <c r="H111" s="32" t="s">
        <v>329</v>
      </c>
    </row>
    <row r="112" spans="1:28" ht="15" customHeight="1">
      <c r="A112" s="83">
        <v>45412</v>
      </c>
      <c r="B112" s="32">
        <v>539097</v>
      </c>
      <c r="C112" s="31" t="s">
        <v>1275</v>
      </c>
      <c r="D112" s="31" t="s">
        <v>1156</v>
      </c>
      <c r="E112" s="31" t="s">
        <v>559</v>
      </c>
      <c r="F112" s="84">
        <v>21061</v>
      </c>
      <c r="G112" s="32">
        <v>17.559999999999999</v>
      </c>
      <c r="H112" s="32" t="s">
        <v>329</v>
      </c>
    </row>
    <row r="113" spans="1:8" ht="15" customHeight="1">
      <c r="A113" s="83">
        <v>45412</v>
      </c>
      <c r="B113" s="32">
        <v>539097</v>
      </c>
      <c r="C113" s="31" t="s">
        <v>1275</v>
      </c>
      <c r="D113" s="31" t="s">
        <v>1156</v>
      </c>
      <c r="E113" s="31" t="s">
        <v>558</v>
      </c>
      <c r="F113" s="84">
        <v>268004</v>
      </c>
      <c r="G113" s="32">
        <v>17.41</v>
      </c>
      <c r="H113" s="32" t="s">
        <v>329</v>
      </c>
    </row>
    <row r="114" spans="1:8" ht="15" customHeight="1">
      <c r="A114" s="83">
        <v>45412</v>
      </c>
      <c r="B114" s="32">
        <v>544168</v>
      </c>
      <c r="C114" s="31" t="s">
        <v>1276</v>
      </c>
      <c r="D114" s="31" t="s">
        <v>1130</v>
      </c>
      <c r="E114" s="31" t="s">
        <v>558</v>
      </c>
      <c r="F114" s="84">
        <v>27000</v>
      </c>
      <c r="G114" s="32">
        <v>282.36</v>
      </c>
      <c r="H114" s="32" t="s">
        <v>329</v>
      </c>
    </row>
    <row r="115" spans="1:8" ht="15" customHeight="1">
      <c r="A115" s="83">
        <v>45412</v>
      </c>
      <c r="B115" s="32">
        <v>544168</v>
      </c>
      <c r="C115" s="31" t="s">
        <v>1276</v>
      </c>
      <c r="D115" s="31" t="s">
        <v>1131</v>
      </c>
      <c r="E115" s="31" t="s">
        <v>558</v>
      </c>
      <c r="F115" s="84">
        <v>29000</v>
      </c>
      <c r="G115" s="32">
        <v>280.58</v>
      </c>
      <c r="H115" s="32" t="s">
        <v>329</v>
      </c>
    </row>
    <row r="116" spans="1:8" ht="15" customHeight="1">
      <c r="A116" s="83">
        <v>45412</v>
      </c>
      <c r="B116" s="32">
        <v>544168</v>
      </c>
      <c r="C116" s="31" t="s">
        <v>1276</v>
      </c>
      <c r="D116" s="31" t="s">
        <v>1277</v>
      </c>
      <c r="E116" s="31" t="s">
        <v>559</v>
      </c>
      <c r="F116" s="84">
        <v>37000</v>
      </c>
      <c r="G116" s="32">
        <v>295.92</v>
      </c>
      <c r="H116" s="32" t="s">
        <v>329</v>
      </c>
    </row>
    <row r="117" spans="1:8" ht="15" customHeight="1">
      <c r="A117" s="83">
        <v>45412</v>
      </c>
      <c r="B117" s="32">
        <v>544168</v>
      </c>
      <c r="C117" s="31" t="s">
        <v>1276</v>
      </c>
      <c r="D117" s="31" t="s">
        <v>1278</v>
      </c>
      <c r="E117" s="31" t="s">
        <v>558</v>
      </c>
      <c r="F117" s="84">
        <v>50000</v>
      </c>
      <c r="G117" s="32">
        <v>285</v>
      </c>
      <c r="H117" s="32" t="s">
        <v>329</v>
      </c>
    </row>
    <row r="118" spans="1:8" ht="15" customHeight="1">
      <c r="A118" s="83">
        <v>45412</v>
      </c>
      <c r="B118" s="32">
        <v>544168</v>
      </c>
      <c r="C118" s="31" t="s">
        <v>1276</v>
      </c>
      <c r="D118" s="31" t="s">
        <v>1279</v>
      </c>
      <c r="E118" s="31" t="s">
        <v>558</v>
      </c>
      <c r="F118" s="84">
        <v>26000</v>
      </c>
      <c r="G118" s="32">
        <v>285</v>
      </c>
      <c r="H118" s="32" t="s">
        <v>329</v>
      </c>
    </row>
    <row r="119" spans="1:8" ht="15" customHeight="1">
      <c r="A119" s="83">
        <v>45412</v>
      </c>
      <c r="B119" s="32">
        <v>544168</v>
      </c>
      <c r="C119" s="31" t="s">
        <v>1276</v>
      </c>
      <c r="D119" s="31" t="s">
        <v>1280</v>
      </c>
      <c r="E119" s="31" t="s">
        <v>559</v>
      </c>
      <c r="F119" s="84">
        <v>27000</v>
      </c>
      <c r="G119" s="32">
        <v>270.75</v>
      </c>
      <c r="H119" s="32" t="s">
        <v>329</v>
      </c>
    </row>
    <row r="120" spans="1:8" ht="15" customHeight="1">
      <c r="A120" s="83">
        <v>45412</v>
      </c>
      <c r="B120" s="32">
        <v>544157</v>
      </c>
      <c r="C120" s="31" t="s">
        <v>1101</v>
      </c>
      <c r="D120" s="31" t="s">
        <v>1281</v>
      </c>
      <c r="E120" s="31" t="s">
        <v>558</v>
      </c>
      <c r="F120" s="84">
        <v>20000</v>
      </c>
      <c r="G120" s="32">
        <v>132.19999999999999</v>
      </c>
      <c r="H120" s="32" t="s">
        <v>329</v>
      </c>
    </row>
    <row r="121" spans="1:8" ht="15" customHeight="1">
      <c r="A121" s="83">
        <v>45412</v>
      </c>
      <c r="B121" s="32">
        <v>544157</v>
      </c>
      <c r="C121" s="31" t="s">
        <v>1101</v>
      </c>
      <c r="D121" s="31" t="s">
        <v>1282</v>
      </c>
      <c r="E121" s="31" t="s">
        <v>559</v>
      </c>
      <c r="F121" s="84">
        <v>16000</v>
      </c>
      <c r="G121" s="32">
        <v>132.30000000000001</v>
      </c>
      <c r="H121" s="32" t="s">
        <v>329</v>
      </c>
    </row>
    <row r="122" spans="1:8" ht="15" customHeight="1">
      <c r="A122" s="83">
        <v>45412</v>
      </c>
      <c r="B122" s="32">
        <v>541445</v>
      </c>
      <c r="C122" s="31" t="s">
        <v>1283</v>
      </c>
      <c r="D122" s="31" t="s">
        <v>1284</v>
      </c>
      <c r="E122" s="31" t="s">
        <v>558</v>
      </c>
      <c r="F122" s="84">
        <v>81600</v>
      </c>
      <c r="G122" s="32">
        <v>187.46</v>
      </c>
      <c r="H122" s="32" t="s">
        <v>329</v>
      </c>
    </row>
    <row r="123" spans="1:8" ht="15" customHeight="1">
      <c r="A123" s="83">
        <v>45412</v>
      </c>
      <c r="B123" s="32">
        <v>541445</v>
      </c>
      <c r="C123" s="31" t="s">
        <v>1283</v>
      </c>
      <c r="D123" s="31" t="s">
        <v>1284</v>
      </c>
      <c r="E123" s="31" t="s">
        <v>559</v>
      </c>
      <c r="F123" s="84">
        <v>81600</v>
      </c>
      <c r="G123" s="32">
        <v>189.01</v>
      </c>
      <c r="H123" s="32" t="s">
        <v>329</v>
      </c>
    </row>
    <row r="124" spans="1:8" ht="15" customHeight="1">
      <c r="A124" s="83">
        <v>45412</v>
      </c>
      <c r="B124" s="32">
        <v>538970</v>
      </c>
      <c r="C124" s="31" t="s">
        <v>1285</v>
      </c>
      <c r="D124" s="31" t="s">
        <v>1286</v>
      </c>
      <c r="E124" s="31" t="s">
        <v>559</v>
      </c>
      <c r="F124" s="84">
        <v>2345000</v>
      </c>
      <c r="G124" s="32">
        <v>61.34</v>
      </c>
      <c r="H124" s="32" t="s">
        <v>329</v>
      </c>
    </row>
    <row r="125" spans="1:8" ht="15" customHeight="1">
      <c r="A125" s="83">
        <v>45412</v>
      </c>
      <c r="B125" s="32">
        <v>538970</v>
      </c>
      <c r="C125" s="31" t="s">
        <v>1285</v>
      </c>
      <c r="D125" s="31" t="s">
        <v>1287</v>
      </c>
      <c r="E125" s="31" t="s">
        <v>558</v>
      </c>
      <c r="F125" s="84">
        <v>1430000</v>
      </c>
      <c r="G125" s="32">
        <v>60.96</v>
      </c>
      <c r="H125" s="32" t="s">
        <v>329</v>
      </c>
    </row>
    <row r="126" spans="1:8" ht="15" customHeight="1">
      <c r="A126" s="83">
        <v>45412</v>
      </c>
      <c r="B126" s="32">
        <v>538970</v>
      </c>
      <c r="C126" s="31" t="s">
        <v>1285</v>
      </c>
      <c r="D126" s="31" t="s">
        <v>1287</v>
      </c>
      <c r="E126" s="31" t="s">
        <v>559</v>
      </c>
      <c r="F126" s="84">
        <v>1430000</v>
      </c>
      <c r="G126" s="32">
        <v>61.05</v>
      </c>
      <c r="H126" s="32" t="s">
        <v>329</v>
      </c>
    </row>
    <row r="127" spans="1:8" ht="15" customHeight="1">
      <c r="A127" s="83">
        <v>45412</v>
      </c>
      <c r="B127" s="32">
        <v>519224</v>
      </c>
      <c r="C127" s="31" t="s">
        <v>1288</v>
      </c>
      <c r="D127" s="31" t="s">
        <v>1289</v>
      </c>
      <c r="E127" s="31" t="s">
        <v>558</v>
      </c>
      <c r="F127" s="84">
        <v>55954</v>
      </c>
      <c r="G127" s="32">
        <v>41.1</v>
      </c>
      <c r="H127" s="32" t="s">
        <v>329</v>
      </c>
    </row>
    <row r="128" spans="1:8" ht="15" customHeight="1">
      <c r="A128" s="83">
        <v>45412</v>
      </c>
      <c r="B128" s="32" t="s">
        <v>1290</v>
      </c>
      <c r="C128" s="31" t="s">
        <v>1291</v>
      </c>
      <c r="D128" s="31" t="s">
        <v>1292</v>
      </c>
      <c r="E128" s="31" t="s">
        <v>558</v>
      </c>
      <c r="F128" s="84">
        <v>496591</v>
      </c>
      <c r="G128" s="32">
        <v>8.9700000000000006</v>
      </c>
      <c r="H128" s="32" t="s">
        <v>1142</v>
      </c>
    </row>
    <row r="129" spans="1:8" ht="15" customHeight="1">
      <c r="A129" s="83">
        <v>45412</v>
      </c>
      <c r="B129" s="32" t="s">
        <v>1293</v>
      </c>
      <c r="C129" s="31" t="s">
        <v>1294</v>
      </c>
      <c r="D129" s="31" t="s">
        <v>1135</v>
      </c>
      <c r="E129" s="31" t="s">
        <v>558</v>
      </c>
      <c r="F129" s="84">
        <v>243843</v>
      </c>
      <c r="G129" s="32">
        <v>854.58</v>
      </c>
      <c r="H129" s="32" t="s">
        <v>1142</v>
      </c>
    </row>
    <row r="130" spans="1:8" ht="15" customHeight="1">
      <c r="A130" s="83">
        <v>45412</v>
      </c>
      <c r="B130" s="32" t="s">
        <v>1295</v>
      </c>
      <c r="C130" s="31" t="s">
        <v>1296</v>
      </c>
      <c r="D130" s="31" t="s">
        <v>1297</v>
      </c>
      <c r="E130" s="31" t="s">
        <v>558</v>
      </c>
      <c r="F130" s="84">
        <v>770877</v>
      </c>
      <c r="G130" s="32">
        <v>17.73</v>
      </c>
      <c r="H130" s="32" t="s">
        <v>1142</v>
      </c>
    </row>
    <row r="131" spans="1:8" ht="15" customHeight="1">
      <c r="A131" s="83">
        <v>45412</v>
      </c>
      <c r="B131" s="32" t="s">
        <v>1191</v>
      </c>
      <c r="C131" s="31" t="s">
        <v>1298</v>
      </c>
      <c r="D131" s="31" t="s">
        <v>1299</v>
      </c>
      <c r="E131" s="31" t="s">
        <v>558</v>
      </c>
      <c r="F131" s="84">
        <v>500010</v>
      </c>
      <c r="G131" s="32">
        <v>402.36</v>
      </c>
      <c r="H131" s="32" t="s">
        <v>1142</v>
      </c>
    </row>
    <row r="132" spans="1:8" ht="15" customHeight="1">
      <c r="A132" s="83">
        <v>45412</v>
      </c>
      <c r="B132" s="32" t="s">
        <v>1191</v>
      </c>
      <c r="C132" s="31" t="s">
        <v>1298</v>
      </c>
      <c r="D132" s="31" t="s">
        <v>1166</v>
      </c>
      <c r="E132" s="31" t="s">
        <v>558</v>
      </c>
      <c r="F132" s="84">
        <v>52339</v>
      </c>
      <c r="G132" s="32">
        <v>405.32</v>
      </c>
      <c r="H132" s="32" t="s">
        <v>1142</v>
      </c>
    </row>
    <row r="133" spans="1:8" ht="15" customHeight="1">
      <c r="A133" s="83">
        <v>45412</v>
      </c>
      <c r="B133" s="32" t="s">
        <v>1300</v>
      </c>
      <c r="C133" s="31" t="s">
        <v>1301</v>
      </c>
      <c r="D133" s="31" t="s">
        <v>890</v>
      </c>
      <c r="E133" s="31" t="s">
        <v>558</v>
      </c>
      <c r="F133" s="84">
        <v>31000</v>
      </c>
      <c r="G133" s="32">
        <v>263.55</v>
      </c>
      <c r="H133" s="32" t="s">
        <v>1142</v>
      </c>
    </row>
    <row r="134" spans="1:8" ht="15" customHeight="1">
      <c r="A134" s="83">
        <v>45412</v>
      </c>
      <c r="B134" s="32" t="s">
        <v>1302</v>
      </c>
      <c r="C134" s="31" t="s">
        <v>1303</v>
      </c>
      <c r="D134" s="31" t="s">
        <v>1304</v>
      </c>
      <c r="E134" s="31" t="s">
        <v>558</v>
      </c>
      <c r="F134" s="84">
        <v>357576</v>
      </c>
      <c r="G134" s="32">
        <v>234.56</v>
      </c>
      <c r="H134" s="32" t="s">
        <v>1142</v>
      </c>
    </row>
    <row r="135" spans="1:8" ht="15" customHeight="1">
      <c r="A135" s="83">
        <v>45412</v>
      </c>
      <c r="B135" s="32" t="s">
        <v>1302</v>
      </c>
      <c r="C135" s="31" t="s">
        <v>1303</v>
      </c>
      <c r="D135" s="31" t="s">
        <v>1305</v>
      </c>
      <c r="E135" s="31" t="s">
        <v>558</v>
      </c>
      <c r="F135" s="84">
        <v>328142</v>
      </c>
      <c r="G135" s="32">
        <v>232.26</v>
      </c>
      <c r="H135" s="32" t="s">
        <v>1142</v>
      </c>
    </row>
    <row r="136" spans="1:8" ht="15" customHeight="1">
      <c r="A136" s="83">
        <v>45412</v>
      </c>
      <c r="B136" s="32" t="s">
        <v>1302</v>
      </c>
      <c r="C136" s="31" t="s">
        <v>1303</v>
      </c>
      <c r="D136" s="31" t="s">
        <v>1306</v>
      </c>
      <c r="E136" s="31" t="s">
        <v>558</v>
      </c>
      <c r="F136" s="84">
        <v>566352</v>
      </c>
      <c r="G136" s="32">
        <v>230.28</v>
      </c>
      <c r="H136" s="32" t="s">
        <v>1142</v>
      </c>
    </row>
    <row r="137" spans="1:8" ht="15" customHeight="1">
      <c r="A137" s="83">
        <v>45412</v>
      </c>
      <c r="B137" s="32" t="s">
        <v>1302</v>
      </c>
      <c r="C137" s="31" t="s">
        <v>1303</v>
      </c>
      <c r="D137" s="31" t="s">
        <v>1307</v>
      </c>
      <c r="E137" s="31" t="s">
        <v>558</v>
      </c>
      <c r="F137" s="84">
        <v>231376</v>
      </c>
      <c r="G137" s="32">
        <v>235.71</v>
      </c>
      <c r="H137" s="32" t="s">
        <v>1142</v>
      </c>
    </row>
    <row r="138" spans="1:8" ht="15" customHeight="1">
      <c r="A138" s="83">
        <v>45412</v>
      </c>
      <c r="B138" s="32" t="s">
        <v>1308</v>
      </c>
      <c r="C138" s="31" t="s">
        <v>1309</v>
      </c>
      <c r="D138" s="31" t="s">
        <v>1164</v>
      </c>
      <c r="E138" s="31" t="s">
        <v>558</v>
      </c>
      <c r="F138" s="84">
        <v>60000</v>
      </c>
      <c r="G138" s="32">
        <v>218.65</v>
      </c>
      <c r="H138" s="32" t="s">
        <v>1142</v>
      </c>
    </row>
    <row r="139" spans="1:8" ht="15" customHeight="1">
      <c r="A139" s="83">
        <v>45412</v>
      </c>
      <c r="B139" s="32" t="s">
        <v>1310</v>
      </c>
      <c r="C139" s="31" t="s">
        <v>1311</v>
      </c>
      <c r="D139" s="31" t="s">
        <v>1312</v>
      </c>
      <c r="E139" s="31" t="s">
        <v>558</v>
      </c>
      <c r="F139" s="84">
        <v>509981</v>
      </c>
      <c r="G139" s="32">
        <v>681.63</v>
      </c>
      <c r="H139" s="32" t="s">
        <v>1142</v>
      </c>
    </row>
    <row r="140" spans="1:8" ht="15" customHeight="1">
      <c r="A140" s="83">
        <v>45412</v>
      </c>
      <c r="B140" s="32" t="s">
        <v>1310</v>
      </c>
      <c r="C140" s="31" t="s">
        <v>1311</v>
      </c>
      <c r="D140" s="31" t="s">
        <v>1313</v>
      </c>
      <c r="E140" s="31" t="s">
        <v>558</v>
      </c>
      <c r="F140" s="84">
        <v>294222</v>
      </c>
      <c r="G140" s="32">
        <v>679.17</v>
      </c>
      <c r="H140" s="32" t="s">
        <v>1142</v>
      </c>
    </row>
    <row r="141" spans="1:8" ht="15" customHeight="1">
      <c r="A141" s="83">
        <v>45412</v>
      </c>
      <c r="B141" s="32" t="s">
        <v>1310</v>
      </c>
      <c r="C141" s="31" t="s">
        <v>1311</v>
      </c>
      <c r="D141" s="31" t="s">
        <v>1314</v>
      </c>
      <c r="E141" s="31" t="s">
        <v>558</v>
      </c>
      <c r="F141" s="84">
        <v>312051</v>
      </c>
      <c r="G141" s="32">
        <v>647.80999999999995</v>
      </c>
      <c r="H141" s="32" t="s">
        <v>1142</v>
      </c>
    </row>
    <row r="142" spans="1:8" ht="15" customHeight="1">
      <c r="A142" s="83">
        <v>45412</v>
      </c>
      <c r="B142" s="32" t="s">
        <v>1310</v>
      </c>
      <c r="C142" s="31" t="s">
        <v>1311</v>
      </c>
      <c r="D142" s="31" t="s">
        <v>1315</v>
      </c>
      <c r="E142" s="31" t="s">
        <v>558</v>
      </c>
      <c r="F142" s="84">
        <v>439575</v>
      </c>
      <c r="G142" s="32">
        <v>680.14</v>
      </c>
      <c r="H142" s="32" t="s">
        <v>1142</v>
      </c>
    </row>
    <row r="143" spans="1:8" ht="15" customHeight="1">
      <c r="A143" s="83">
        <v>45412</v>
      </c>
      <c r="B143" s="32" t="s">
        <v>1310</v>
      </c>
      <c r="C143" s="31" t="s">
        <v>1311</v>
      </c>
      <c r="D143" s="31" t="s">
        <v>1316</v>
      </c>
      <c r="E143" s="31" t="s">
        <v>558</v>
      </c>
      <c r="F143" s="84">
        <v>769636</v>
      </c>
      <c r="G143" s="32">
        <v>672.82</v>
      </c>
      <c r="H143" s="32" t="s">
        <v>1142</v>
      </c>
    </row>
    <row r="144" spans="1:8" ht="15" customHeight="1">
      <c r="A144" s="83">
        <v>45412</v>
      </c>
      <c r="B144" s="32" t="s">
        <v>1310</v>
      </c>
      <c r="C144" s="31" t="s">
        <v>1311</v>
      </c>
      <c r="D144" s="31" t="s">
        <v>1317</v>
      </c>
      <c r="E144" s="31" t="s">
        <v>558</v>
      </c>
      <c r="F144" s="84">
        <v>900000</v>
      </c>
      <c r="G144" s="32">
        <v>649.02</v>
      </c>
      <c r="H144" s="32" t="s">
        <v>1142</v>
      </c>
    </row>
    <row r="145" spans="1:8" ht="15" customHeight="1">
      <c r="A145" s="83">
        <v>45412</v>
      </c>
      <c r="B145" s="32" t="s">
        <v>1310</v>
      </c>
      <c r="C145" s="31" t="s">
        <v>1311</v>
      </c>
      <c r="D145" s="31" t="s">
        <v>1136</v>
      </c>
      <c r="E145" s="31" t="s">
        <v>558</v>
      </c>
      <c r="F145" s="84">
        <v>1001964</v>
      </c>
      <c r="G145" s="32">
        <v>673.22</v>
      </c>
      <c r="H145" s="32" t="s">
        <v>1142</v>
      </c>
    </row>
    <row r="146" spans="1:8" ht="15" customHeight="1">
      <c r="A146" s="83">
        <v>45412</v>
      </c>
      <c r="B146" s="32" t="s">
        <v>1310</v>
      </c>
      <c r="C146" s="31" t="s">
        <v>1311</v>
      </c>
      <c r="D146" s="31" t="s">
        <v>1318</v>
      </c>
      <c r="E146" s="31" t="s">
        <v>558</v>
      </c>
      <c r="F146" s="84">
        <v>500000</v>
      </c>
      <c r="G146" s="32">
        <v>621</v>
      </c>
      <c r="H146" s="32" t="s">
        <v>1142</v>
      </c>
    </row>
    <row r="147" spans="1:8" ht="15" customHeight="1">
      <c r="A147" s="83">
        <v>45412</v>
      </c>
      <c r="B147" s="32" t="s">
        <v>1319</v>
      </c>
      <c r="C147" s="31" t="s">
        <v>1320</v>
      </c>
      <c r="D147" s="31" t="s">
        <v>1321</v>
      </c>
      <c r="E147" s="31" t="s">
        <v>558</v>
      </c>
      <c r="F147" s="84">
        <v>80000</v>
      </c>
      <c r="G147" s="32">
        <v>30.75</v>
      </c>
      <c r="H147" s="32" t="s">
        <v>1142</v>
      </c>
    </row>
    <row r="148" spans="1:8" ht="15" customHeight="1">
      <c r="A148" s="83">
        <v>45412</v>
      </c>
      <c r="B148" s="32" t="s">
        <v>1322</v>
      </c>
      <c r="C148" s="31" t="s">
        <v>1323</v>
      </c>
      <c r="D148" s="31" t="s">
        <v>1135</v>
      </c>
      <c r="E148" s="31" t="s">
        <v>558</v>
      </c>
      <c r="F148" s="84">
        <v>372196</v>
      </c>
      <c r="G148" s="32">
        <v>137.69</v>
      </c>
      <c r="H148" s="32" t="s">
        <v>1142</v>
      </c>
    </row>
    <row r="149" spans="1:8" ht="15" customHeight="1">
      <c r="A149" s="83">
        <v>45412</v>
      </c>
      <c r="B149" s="32" t="s">
        <v>1324</v>
      </c>
      <c r="C149" s="31" t="s">
        <v>1325</v>
      </c>
      <c r="D149" s="31" t="s">
        <v>1326</v>
      </c>
      <c r="E149" s="31" t="s">
        <v>558</v>
      </c>
      <c r="F149" s="84">
        <v>24000</v>
      </c>
      <c r="G149" s="32">
        <v>36.520000000000003</v>
      </c>
      <c r="H149" s="32" t="s">
        <v>1142</v>
      </c>
    </row>
    <row r="150" spans="1:8" ht="15" customHeight="1">
      <c r="A150" s="83">
        <v>45412</v>
      </c>
      <c r="B150" s="32" t="s">
        <v>1327</v>
      </c>
      <c r="C150" s="31" t="s">
        <v>1328</v>
      </c>
      <c r="D150" s="31" t="s">
        <v>1165</v>
      </c>
      <c r="E150" s="31" t="s">
        <v>558</v>
      </c>
      <c r="F150" s="84">
        <v>3016310</v>
      </c>
      <c r="G150" s="32">
        <v>40.54</v>
      </c>
      <c r="H150" s="32" t="s">
        <v>1142</v>
      </c>
    </row>
    <row r="151" spans="1:8" ht="15" customHeight="1">
      <c r="A151" s="83">
        <v>45412</v>
      </c>
      <c r="B151" s="32" t="s">
        <v>1139</v>
      </c>
      <c r="C151" s="31" t="s">
        <v>1140</v>
      </c>
      <c r="D151" s="31" t="s">
        <v>1329</v>
      </c>
      <c r="E151" s="31" t="s">
        <v>558</v>
      </c>
      <c r="F151" s="84">
        <v>110400</v>
      </c>
      <c r="G151" s="32">
        <v>115.34</v>
      </c>
      <c r="H151" s="32" t="s">
        <v>1142</v>
      </c>
    </row>
    <row r="152" spans="1:8" ht="15" customHeight="1">
      <c r="A152" s="83">
        <v>45412</v>
      </c>
      <c r="B152" s="32" t="s">
        <v>1330</v>
      </c>
      <c r="C152" s="31" t="s">
        <v>1331</v>
      </c>
      <c r="D152" s="31" t="s">
        <v>1332</v>
      </c>
      <c r="E152" s="31" t="s">
        <v>558</v>
      </c>
      <c r="F152" s="84">
        <v>113652</v>
      </c>
      <c r="G152" s="32">
        <v>59.63</v>
      </c>
      <c r="H152" s="32" t="s">
        <v>1142</v>
      </c>
    </row>
    <row r="153" spans="1:8" ht="15" customHeight="1">
      <c r="A153" s="83">
        <v>45412</v>
      </c>
      <c r="B153" s="32" t="s">
        <v>1330</v>
      </c>
      <c r="C153" s="31" t="s">
        <v>1331</v>
      </c>
      <c r="D153" s="31" t="s">
        <v>1333</v>
      </c>
      <c r="E153" s="31" t="s">
        <v>558</v>
      </c>
      <c r="F153" s="84">
        <v>88764</v>
      </c>
      <c r="G153" s="32">
        <v>61.6</v>
      </c>
      <c r="H153" s="32" t="s">
        <v>1142</v>
      </c>
    </row>
    <row r="154" spans="1:8" ht="15" customHeight="1">
      <c r="A154" s="83">
        <v>45412</v>
      </c>
      <c r="B154" s="32" t="s">
        <v>1334</v>
      </c>
      <c r="C154" s="31" t="s">
        <v>1335</v>
      </c>
      <c r="D154" s="31" t="s">
        <v>1136</v>
      </c>
      <c r="E154" s="31" t="s">
        <v>558</v>
      </c>
      <c r="F154" s="84">
        <v>130452</v>
      </c>
      <c r="G154" s="32">
        <v>65.569999999999993</v>
      </c>
      <c r="H154" s="32" t="s">
        <v>1142</v>
      </c>
    </row>
    <row r="155" spans="1:8" ht="15" customHeight="1">
      <c r="A155" s="83">
        <v>45412</v>
      </c>
      <c r="B155" s="32" t="s">
        <v>1336</v>
      </c>
      <c r="C155" s="31" t="s">
        <v>1337</v>
      </c>
      <c r="D155" s="31" t="s">
        <v>1135</v>
      </c>
      <c r="E155" s="31" t="s">
        <v>558</v>
      </c>
      <c r="F155" s="84">
        <v>576653</v>
      </c>
      <c r="G155" s="32">
        <v>82.48</v>
      </c>
      <c r="H155" s="32" t="s">
        <v>1142</v>
      </c>
    </row>
    <row r="156" spans="1:8" ht="15" customHeight="1">
      <c r="A156" s="83">
        <v>45412</v>
      </c>
      <c r="B156" s="32" t="s">
        <v>1338</v>
      </c>
      <c r="C156" s="31" t="s">
        <v>1339</v>
      </c>
      <c r="D156" s="31" t="s">
        <v>1340</v>
      </c>
      <c r="E156" s="31" t="s">
        <v>558</v>
      </c>
      <c r="F156" s="84">
        <v>125000</v>
      </c>
      <c r="G156" s="32">
        <v>19.8</v>
      </c>
      <c r="H156" s="32" t="s">
        <v>1142</v>
      </c>
    </row>
    <row r="157" spans="1:8" ht="15" customHeight="1">
      <c r="A157" s="83">
        <v>45412</v>
      </c>
      <c r="B157" s="32" t="s">
        <v>1341</v>
      </c>
      <c r="C157" s="31" t="s">
        <v>1342</v>
      </c>
      <c r="D157" s="31" t="s">
        <v>1130</v>
      </c>
      <c r="E157" s="31" t="s">
        <v>558</v>
      </c>
      <c r="F157" s="84">
        <v>1292570</v>
      </c>
      <c r="G157" s="32">
        <v>28.32</v>
      </c>
      <c r="H157" s="32" t="s">
        <v>1142</v>
      </c>
    </row>
    <row r="158" spans="1:8" ht="15" customHeight="1">
      <c r="A158" s="83">
        <v>45412</v>
      </c>
      <c r="B158" s="32" t="s">
        <v>1343</v>
      </c>
      <c r="C158" s="31" t="s">
        <v>1344</v>
      </c>
      <c r="D158" s="31" t="s">
        <v>1345</v>
      </c>
      <c r="E158" s="31" t="s">
        <v>558</v>
      </c>
      <c r="F158" s="84">
        <v>19318181</v>
      </c>
      <c r="G158" s="32">
        <v>88</v>
      </c>
      <c r="H158" s="32" t="s">
        <v>1142</v>
      </c>
    </row>
    <row r="159" spans="1:8" ht="15" customHeight="1">
      <c r="A159" s="83">
        <v>45412</v>
      </c>
      <c r="B159" s="32" t="s">
        <v>1343</v>
      </c>
      <c r="C159" s="31" t="s">
        <v>1344</v>
      </c>
      <c r="D159" s="31" t="s">
        <v>1346</v>
      </c>
      <c r="E159" s="31" t="s">
        <v>558</v>
      </c>
      <c r="F159" s="84">
        <v>11363636</v>
      </c>
      <c r="G159" s="32">
        <v>88</v>
      </c>
      <c r="H159" s="32" t="s">
        <v>1142</v>
      </c>
    </row>
    <row r="160" spans="1:8" ht="15" customHeight="1">
      <c r="A160" s="83">
        <v>45412</v>
      </c>
      <c r="B160" s="32" t="s">
        <v>1343</v>
      </c>
      <c r="C160" s="31" t="s">
        <v>1344</v>
      </c>
      <c r="D160" s="31" t="s">
        <v>1347</v>
      </c>
      <c r="E160" s="31" t="s">
        <v>558</v>
      </c>
      <c r="F160" s="84">
        <v>6874257</v>
      </c>
      <c r="G160" s="32">
        <v>88</v>
      </c>
      <c r="H160" s="32" t="s">
        <v>1142</v>
      </c>
    </row>
    <row r="161" spans="1:8" ht="15" customHeight="1">
      <c r="A161" s="83">
        <v>45412</v>
      </c>
      <c r="B161" s="32" t="s">
        <v>1348</v>
      </c>
      <c r="C161" s="31" t="s">
        <v>1349</v>
      </c>
      <c r="D161" s="31" t="s">
        <v>1289</v>
      </c>
      <c r="E161" s="31" t="s">
        <v>558</v>
      </c>
      <c r="F161" s="84">
        <v>98000</v>
      </c>
      <c r="G161" s="32">
        <v>115.29</v>
      </c>
      <c r="H161" s="32" t="s">
        <v>1142</v>
      </c>
    </row>
    <row r="162" spans="1:8" ht="15" customHeight="1">
      <c r="A162" s="83">
        <v>45412</v>
      </c>
      <c r="B162" s="32" t="s">
        <v>1350</v>
      </c>
      <c r="C162" s="31" t="s">
        <v>1351</v>
      </c>
      <c r="D162" s="31" t="s">
        <v>1352</v>
      </c>
      <c r="E162" s="31" t="s">
        <v>558</v>
      </c>
      <c r="F162" s="84">
        <v>19537</v>
      </c>
      <c r="G162" s="32">
        <v>126.92</v>
      </c>
      <c r="H162" s="32" t="s">
        <v>1142</v>
      </c>
    </row>
    <row r="163" spans="1:8" ht="15" customHeight="1">
      <c r="A163" s="83">
        <v>45412</v>
      </c>
      <c r="B163" s="32" t="s">
        <v>1350</v>
      </c>
      <c r="C163" s="31" t="s">
        <v>1351</v>
      </c>
      <c r="D163" s="31" t="s">
        <v>1353</v>
      </c>
      <c r="E163" s="31" t="s">
        <v>558</v>
      </c>
      <c r="F163" s="84">
        <v>170036</v>
      </c>
      <c r="G163" s="32">
        <v>125.15</v>
      </c>
      <c r="H163" s="32" t="s">
        <v>1142</v>
      </c>
    </row>
    <row r="164" spans="1:8" ht="15" customHeight="1">
      <c r="A164" s="83">
        <v>45412</v>
      </c>
      <c r="B164" s="32" t="s">
        <v>1137</v>
      </c>
      <c r="C164" s="31" t="s">
        <v>1138</v>
      </c>
      <c r="D164" s="31" t="s">
        <v>1167</v>
      </c>
      <c r="E164" s="31" t="s">
        <v>558</v>
      </c>
      <c r="F164" s="84">
        <v>1000000</v>
      </c>
      <c r="G164" s="32">
        <v>2.15</v>
      </c>
      <c r="H164" s="32" t="s">
        <v>1142</v>
      </c>
    </row>
    <row r="165" spans="1:8" ht="15" customHeight="1">
      <c r="A165" s="83">
        <v>45412</v>
      </c>
      <c r="B165" s="32" t="s">
        <v>1168</v>
      </c>
      <c r="C165" s="31" t="s">
        <v>1169</v>
      </c>
      <c r="D165" s="31" t="s">
        <v>1354</v>
      </c>
      <c r="E165" s="31" t="s">
        <v>558</v>
      </c>
      <c r="F165" s="84">
        <v>1000000</v>
      </c>
      <c r="G165" s="32">
        <v>68.95</v>
      </c>
      <c r="H165" s="32" t="s">
        <v>1142</v>
      </c>
    </row>
    <row r="166" spans="1:8" ht="15" customHeight="1">
      <c r="A166" s="83">
        <v>45412</v>
      </c>
      <c r="B166" s="32" t="s">
        <v>1355</v>
      </c>
      <c r="C166" s="31" t="s">
        <v>1356</v>
      </c>
      <c r="D166" s="31" t="s">
        <v>1170</v>
      </c>
      <c r="E166" s="31" t="s">
        <v>558</v>
      </c>
      <c r="F166" s="84">
        <v>2538449</v>
      </c>
      <c r="G166" s="32">
        <v>77.349999999999994</v>
      </c>
      <c r="H166" s="32" t="s">
        <v>1142</v>
      </c>
    </row>
    <row r="167" spans="1:8" ht="15" customHeight="1">
      <c r="A167" s="83">
        <v>45412</v>
      </c>
      <c r="B167" s="32" t="s">
        <v>1290</v>
      </c>
      <c r="C167" s="31" t="s">
        <v>1291</v>
      </c>
      <c r="D167" s="31" t="s">
        <v>1292</v>
      </c>
      <c r="E167" s="31" t="s">
        <v>559</v>
      </c>
      <c r="F167" s="84">
        <v>239364</v>
      </c>
      <c r="G167" s="32">
        <v>9.2200000000000006</v>
      </c>
      <c r="H167" s="32" t="s">
        <v>1142</v>
      </c>
    </row>
    <row r="168" spans="1:8" ht="15" customHeight="1">
      <c r="A168" s="83">
        <v>45412</v>
      </c>
      <c r="B168" s="32" t="s">
        <v>1293</v>
      </c>
      <c r="C168" s="31" t="s">
        <v>1294</v>
      </c>
      <c r="D168" s="31" t="s">
        <v>1135</v>
      </c>
      <c r="E168" s="31" t="s">
        <v>559</v>
      </c>
      <c r="F168" s="84">
        <v>243843</v>
      </c>
      <c r="G168" s="32">
        <v>854.64</v>
      </c>
      <c r="H168" s="32" t="s">
        <v>1142</v>
      </c>
    </row>
    <row r="169" spans="1:8" ht="15" customHeight="1">
      <c r="A169" s="83">
        <v>45412</v>
      </c>
      <c r="B169" s="32" t="s">
        <v>1295</v>
      </c>
      <c r="C169" s="31" t="s">
        <v>1296</v>
      </c>
      <c r="D169" s="31" t="s">
        <v>1297</v>
      </c>
      <c r="E169" s="31" t="s">
        <v>559</v>
      </c>
      <c r="F169" s="84">
        <v>709322</v>
      </c>
      <c r="G169" s="32">
        <v>17.79</v>
      </c>
      <c r="H169" s="32" t="s">
        <v>1142</v>
      </c>
    </row>
    <row r="170" spans="1:8" ht="15" customHeight="1">
      <c r="A170" s="83">
        <v>45412</v>
      </c>
      <c r="B170" s="32" t="s">
        <v>1295</v>
      </c>
      <c r="C170" s="31" t="s">
        <v>1296</v>
      </c>
      <c r="D170" s="31" t="s">
        <v>1357</v>
      </c>
      <c r="E170" s="31" t="s">
        <v>559</v>
      </c>
      <c r="F170" s="84">
        <v>700000</v>
      </c>
      <c r="G170" s="32">
        <v>17.71</v>
      </c>
      <c r="H170" s="32" t="s">
        <v>1142</v>
      </c>
    </row>
    <row r="171" spans="1:8" ht="15" customHeight="1">
      <c r="A171" s="83">
        <v>45412</v>
      </c>
      <c r="B171" s="32" t="s">
        <v>1358</v>
      </c>
      <c r="C171" s="31" t="s">
        <v>1359</v>
      </c>
      <c r="D171" s="31" t="s">
        <v>1360</v>
      </c>
      <c r="E171" s="31" t="s">
        <v>559</v>
      </c>
      <c r="F171" s="84">
        <v>375000</v>
      </c>
      <c r="G171" s="32">
        <v>700.15</v>
      </c>
      <c r="H171" s="32" t="s">
        <v>1142</v>
      </c>
    </row>
    <row r="172" spans="1:8" ht="15" customHeight="1">
      <c r="A172" s="83">
        <v>45412</v>
      </c>
      <c r="B172" s="32" t="s">
        <v>1191</v>
      </c>
      <c r="C172" s="31" t="s">
        <v>1298</v>
      </c>
      <c r="D172" s="31" t="s">
        <v>1166</v>
      </c>
      <c r="E172" s="31" t="s">
        <v>559</v>
      </c>
      <c r="F172" s="84">
        <v>133483</v>
      </c>
      <c r="G172" s="32">
        <v>430.31</v>
      </c>
      <c r="H172" s="32" t="s">
        <v>1142</v>
      </c>
    </row>
    <row r="173" spans="1:8" ht="15" customHeight="1">
      <c r="A173" s="83">
        <v>45412</v>
      </c>
      <c r="B173" s="32" t="s">
        <v>1191</v>
      </c>
      <c r="C173" s="31" t="s">
        <v>1298</v>
      </c>
      <c r="D173" s="31" t="s">
        <v>1192</v>
      </c>
      <c r="E173" s="31" t="s">
        <v>559</v>
      </c>
      <c r="F173" s="84">
        <v>640000</v>
      </c>
      <c r="G173" s="32">
        <v>402.81</v>
      </c>
      <c r="H173" s="32" t="s">
        <v>1142</v>
      </c>
    </row>
    <row r="174" spans="1:8" ht="15" customHeight="1">
      <c r="A174" s="83">
        <v>45412</v>
      </c>
      <c r="B174" s="32" t="s">
        <v>1300</v>
      </c>
      <c r="C174" s="31" t="s">
        <v>1301</v>
      </c>
      <c r="D174" s="31" t="s">
        <v>890</v>
      </c>
      <c r="E174" s="31" t="s">
        <v>559</v>
      </c>
      <c r="F174" s="84">
        <v>96000</v>
      </c>
      <c r="G174" s="32">
        <v>263.55</v>
      </c>
      <c r="H174" s="32" t="s">
        <v>1142</v>
      </c>
    </row>
    <row r="175" spans="1:8" ht="15" customHeight="1">
      <c r="A175" s="83">
        <v>45412</v>
      </c>
      <c r="B175" s="32" t="s">
        <v>1302</v>
      </c>
      <c r="C175" s="31" t="s">
        <v>1303</v>
      </c>
      <c r="D175" s="31" t="s">
        <v>1306</v>
      </c>
      <c r="E175" s="31" t="s">
        <v>559</v>
      </c>
      <c r="F175" s="84">
        <v>540498</v>
      </c>
      <c r="G175" s="32">
        <v>234.29</v>
      </c>
      <c r="H175" s="32" t="s">
        <v>1142</v>
      </c>
    </row>
    <row r="176" spans="1:8" ht="15" customHeight="1">
      <c r="A176" s="83">
        <v>45412</v>
      </c>
      <c r="B176" s="32" t="s">
        <v>1302</v>
      </c>
      <c r="C176" s="31" t="s">
        <v>1303</v>
      </c>
      <c r="D176" s="31" t="s">
        <v>1305</v>
      </c>
      <c r="E176" s="31" t="s">
        <v>559</v>
      </c>
      <c r="F176" s="84">
        <v>328142</v>
      </c>
      <c r="G176" s="32">
        <v>235.72</v>
      </c>
      <c r="H176" s="32" t="s">
        <v>1142</v>
      </c>
    </row>
    <row r="177" spans="1:8" ht="15" customHeight="1">
      <c r="A177" s="83">
        <v>45412</v>
      </c>
      <c r="B177" s="32" t="s">
        <v>1302</v>
      </c>
      <c r="C177" s="31" t="s">
        <v>1303</v>
      </c>
      <c r="D177" s="31" t="s">
        <v>1304</v>
      </c>
      <c r="E177" s="31" t="s">
        <v>559</v>
      </c>
      <c r="F177" s="84">
        <v>278825</v>
      </c>
      <c r="G177" s="32">
        <v>227.93</v>
      </c>
      <c r="H177" s="32" t="s">
        <v>1142</v>
      </c>
    </row>
    <row r="178" spans="1:8" ht="15" customHeight="1">
      <c r="A178" s="83">
        <v>45412</v>
      </c>
      <c r="B178" s="32" t="s">
        <v>1302</v>
      </c>
      <c r="C178" s="31" t="s">
        <v>1303</v>
      </c>
      <c r="D178" s="31" t="s">
        <v>1307</v>
      </c>
      <c r="E178" s="31" t="s">
        <v>559</v>
      </c>
      <c r="F178" s="84">
        <v>231376</v>
      </c>
      <c r="G178" s="32">
        <v>229.61</v>
      </c>
      <c r="H178" s="32" t="s">
        <v>1142</v>
      </c>
    </row>
    <row r="179" spans="1:8" ht="15" customHeight="1">
      <c r="A179" s="83">
        <v>45412</v>
      </c>
      <c r="B179" s="32" t="s">
        <v>1308</v>
      </c>
      <c r="C179" s="31" t="s">
        <v>1309</v>
      </c>
      <c r="D179" s="31" t="s">
        <v>1164</v>
      </c>
      <c r="E179" s="31" t="s">
        <v>559</v>
      </c>
      <c r="F179" s="84">
        <v>60000</v>
      </c>
      <c r="G179" s="32">
        <v>221.28</v>
      </c>
      <c r="H179" s="32" t="s">
        <v>1142</v>
      </c>
    </row>
    <row r="180" spans="1:8" ht="15" customHeight="1">
      <c r="A180" s="83">
        <v>45412</v>
      </c>
      <c r="B180" s="32" t="s">
        <v>1310</v>
      </c>
      <c r="C180" s="31" t="s">
        <v>1311</v>
      </c>
      <c r="D180" s="31" t="s">
        <v>1312</v>
      </c>
      <c r="E180" s="31" t="s">
        <v>559</v>
      </c>
      <c r="F180" s="84">
        <v>504027</v>
      </c>
      <c r="G180" s="32">
        <v>680.94</v>
      </c>
      <c r="H180" s="32" t="s">
        <v>1142</v>
      </c>
    </row>
    <row r="181" spans="1:8" ht="15" customHeight="1">
      <c r="A181" s="83">
        <v>45412</v>
      </c>
      <c r="B181" s="32" t="s">
        <v>1310</v>
      </c>
      <c r="C181" s="31" t="s">
        <v>1311</v>
      </c>
      <c r="D181" s="31" t="s">
        <v>1136</v>
      </c>
      <c r="E181" s="31" t="s">
        <v>559</v>
      </c>
      <c r="F181" s="84">
        <v>1001964</v>
      </c>
      <c r="G181" s="32">
        <v>673.55</v>
      </c>
      <c r="H181" s="32" t="s">
        <v>1142</v>
      </c>
    </row>
    <row r="182" spans="1:8" ht="15" customHeight="1">
      <c r="A182" s="83">
        <v>45412</v>
      </c>
      <c r="B182" s="32" t="s">
        <v>1310</v>
      </c>
      <c r="C182" s="31" t="s">
        <v>1311</v>
      </c>
      <c r="D182" s="31" t="s">
        <v>1313</v>
      </c>
      <c r="E182" s="31" t="s">
        <v>559</v>
      </c>
      <c r="F182" s="84">
        <v>287222</v>
      </c>
      <c r="G182" s="32">
        <v>681.74</v>
      </c>
      <c r="H182" s="32" t="s">
        <v>1142</v>
      </c>
    </row>
    <row r="183" spans="1:8" ht="15" customHeight="1">
      <c r="A183" s="83">
        <v>45412</v>
      </c>
      <c r="B183" s="32" t="s">
        <v>1310</v>
      </c>
      <c r="C183" s="31" t="s">
        <v>1311</v>
      </c>
      <c r="D183" s="31" t="s">
        <v>1316</v>
      </c>
      <c r="E183" s="31" t="s">
        <v>559</v>
      </c>
      <c r="F183" s="84">
        <v>769636</v>
      </c>
      <c r="G183" s="32">
        <v>673.13</v>
      </c>
      <c r="H183" s="32" t="s">
        <v>1142</v>
      </c>
    </row>
    <row r="184" spans="1:8" ht="15" customHeight="1">
      <c r="A184" s="83">
        <v>45412</v>
      </c>
      <c r="B184" s="32" t="s">
        <v>1310</v>
      </c>
      <c r="C184" s="31" t="s">
        <v>1311</v>
      </c>
      <c r="D184" s="31" t="s">
        <v>1315</v>
      </c>
      <c r="E184" s="31" t="s">
        <v>559</v>
      </c>
      <c r="F184" s="84">
        <v>439575</v>
      </c>
      <c r="G184" s="32">
        <v>681.39</v>
      </c>
      <c r="H184" s="32" t="s">
        <v>1142</v>
      </c>
    </row>
    <row r="185" spans="1:8" ht="15" customHeight="1">
      <c r="A185" s="83">
        <v>45412</v>
      </c>
      <c r="B185" s="32" t="s">
        <v>1319</v>
      </c>
      <c r="C185" s="31" t="s">
        <v>1320</v>
      </c>
      <c r="D185" s="31" t="s">
        <v>1321</v>
      </c>
      <c r="E185" s="31" t="s">
        <v>559</v>
      </c>
      <c r="F185" s="84">
        <v>84000</v>
      </c>
      <c r="G185" s="32">
        <v>31.45</v>
      </c>
      <c r="H185" s="32" t="s">
        <v>1142</v>
      </c>
    </row>
    <row r="186" spans="1:8" ht="15" customHeight="1">
      <c r="A186" s="83">
        <v>45412</v>
      </c>
      <c r="B186" s="32" t="s">
        <v>1322</v>
      </c>
      <c r="C186" s="31" t="s">
        <v>1323</v>
      </c>
      <c r="D186" s="31" t="s">
        <v>1135</v>
      </c>
      <c r="E186" s="31" t="s">
        <v>559</v>
      </c>
      <c r="F186" s="84">
        <v>372196</v>
      </c>
      <c r="G186" s="32">
        <v>137.69</v>
      </c>
      <c r="H186" s="32" t="s">
        <v>1142</v>
      </c>
    </row>
    <row r="187" spans="1:8" ht="15" customHeight="1">
      <c r="A187" s="83">
        <v>45412</v>
      </c>
      <c r="B187" s="32" t="s">
        <v>1327</v>
      </c>
      <c r="C187" s="31" t="s">
        <v>1328</v>
      </c>
      <c r="D187" s="31" t="s">
        <v>1165</v>
      </c>
      <c r="E187" s="31" t="s">
        <v>559</v>
      </c>
      <c r="F187" s="84">
        <v>2216310</v>
      </c>
      <c r="G187" s="32">
        <v>39.9</v>
      </c>
      <c r="H187" s="32" t="s">
        <v>1142</v>
      </c>
    </row>
    <row r="188" spans="1:8" ht="15" customHeight="1">
      <c r="A188" s="83">
        <v>45412</v>
      </c>
      <c r="B188" s="32" t="s">
        <v>1139</v>
      </c>
      <c r="C188" s="31" t="s">
        <v>1140</v>
      </c>
      <c r="D188" s="31" t="s">
        <v>1361</v>
      </c>
      <c r="E188" s="31" t="s">
        <v>559</v>
      </c>
      <c r="F188" s="84">
        <v>115200</v>
      </c>
      <c r="G188" s="32">
        <v>115.32</v>
      </c>
      <c r="H188" s="32" t="s">
        <v>1142</v>
      </c>
    </row>
    <row r="189" spans="1:8" ht="15" customHeight="1">
      <c r="A189" s="83">
        <v>45412</v>
      </c>
      <c r="B189" s="32" t="s">
        <v>1139</v>
      </c>
      <c r="C189" s="31" t="s">
        <v>1140</v>
      </c>
      <c r="D189" s="31" t="s">
        <v>1329</v>
      </c>
      <c r="E189" s="31" t="s">
        <v>559</v>
      </c>
      <c r="F189" s="84">
        <v>1600</v>
      </c>
      <c r="G189" s="32">
        <v>115.5</v>
      </c>
      <c r="H189" s="32" t="s">
        <v>1142</v>
      </c>
    </row>
    <row r="190" spans="1:8" ht="15" customHeight="1">
      <c r="A190" s="83">
        <v>45412</v>
      </c>
      <c r="B190" s="32" t="s">
        <v>1330</v>
      </c>
      <c r="C190" s="31" t="s">
        <v>1331</v>
      </c>
      <c r="D190" s="31" t="s">
        <v>1332</v>
      </c>
      <c r="E190" s="31" t="s">
        <v>559</v>
      </c>
      <c r="F190" s="84">
        <v>105524</v>
      </c>
      <c r="G190" s="32">
        <v>60.78</v>
      </c>
      <c r="H190" s="32" t="s">
        <v>1142</v>
      </c>
    </row>
    <row r="191" spans="1:8" ht="15" customHeight="1">
      <c r="A191" s="83">
        <v>45412</v>
      </c>
      <c r="B191" s="32" t="s">
        <v>1330</v>
      </c>
      <c r="C191" s="31" t="s">
        <v>1331</v>
      </c>
      <c r="D191" s="31" t="s">
        <v>1333</v>
      </c>
      <c r="E191" s="31" t="s">
        <v>559</v>
      </c>
      <c r="F191" s="84">
        <v>88764</v>
      </c>
      <c r="G191" s="32">
        <v>60.53</v>
      </c>
      <c r="H191" s="32" t="s">
        <v>1142</v>
      </c>
    </row>
    <row r="192" spans="1:8" ht="15" customHeight="1">
      <c r="A192" s="83">
        <v>45412</v>
      </c>
      <c r="B192" s="32" t="s">
        <v>1334</v>
      </c>
      <c r="C192" s="31" t="s">
        <v>1335</v>
      </c>
      <c r="D192" s="31" t="s">
        <v>1136</v>
      </c>
      <c r="E192" s="31" t="s">
        <v>559</v>
      </c>
      <c r="F192" s="84">
        <v>130452</v>
      </c>
      <c r="G192" s="32">
        <v>65.59</v>
      </c>
      <c r="H192" s="32" t="s">
        <v>1142</v>
      </c>
    </row>
    <row r="193" spans="1:8" ht="15" customHeight="1">
      <c r="A193" s="83">
        <v>45412</v>
      </c>
      <c r="B193" s="32" t="s">
        <v>1336</v>
      </c>
      <c r="C193" s="31" t="s">
        <v>1337</v>
      </c>
      <c r="D193" s="31" t="s">
        <v>1135</v>
      </c>
      <c r="E193" s="31" t="s">
        <v>559</v>
      </c>
      <c r="F193" s="84">
        <v>576653</v>
      </c>
      <c r="G193" s="32">
        <v>82.37</v>
      </c>
      <c r="H193" s="32" t="s">
        <v>1142</v>
      </c>
    </row>
    <row r="194" spans="1:8" ht="15" customHeight="1">
      <c r="A194" s="83">
        <v>45412</v>
      </c>
      <c r="B194" s="32" t="s">
        <v>1338</v>
      </c>
      <c r="C194" s="31" t="s">
        <v>1339</v>
      </c>
      <c r="D194" s="31" t="s">
        <v>1362</v>
      </c>
      <c r="E194" s="31" t="s">
        <v>559</v>
      </c>
      <c r="F194" s="84">
        <v>125000</v>
      </c>
      <c r="G194" s="32">
        <v>19.8</v>
      </c>
      <c r="H194" s="32" t="s">
        <v>1142</v>
      </c>
    </row>
    <row r="195" spans="1:8" ht="15" customHeight="1">
      <c r="A195" s="83">
        <v>45412</v>
      </c>
      <c r="B195" s="32" t="s">
        <v>1341</v>
      </c>
      <c r="C195" s="31" t="s">
        <v>1342</v>
      </c>
      <c r="D195" s="31" t="s">
        <v>1130</v>
      </c>
      <c r="E195" s="31" t="s">
        <v>559</v>
      </c>
      <c r="F195" s="84">
        <v>900000</v>
      </c>
      <c r="G195" s="32">
        <v>28.3</v>
      </c>
      <c r="H195" s="32" t="s">
        <v>1142</v>
      </c>
    </row>
    <row r="196" spans="1:8" ht="15" customHeight="1">
      <c r="A196" s="83">
        <v>45412</v>
      </c>
      <c r="B196" s="32" t="s">
        <v>1343</v>
      </c>
      <c r="C196" s="31" t="s">
        <v>1344</v>
      </c>
      <c r="D196" s="31" t="s">
        <v>1363</v>
      </c>
      <c r="E196" s="31" t="s">
        <v>559</v>
      </c>
      <c r="F196" s="84">
        <v>45109526</v>
      </c>
      <c r="G196" s="32">
        <v>88</v>
      </c>
      <c r="H196" s="32" t="s">
        <v>1142</v>
      </c>
    </row>
    <row r="197" spans="1:8" ht="15" customHeight="1">
      <c r="A197" s="83">
        <v>45412</v>
      </c>
      <c r="B197" s="32" t="s">
        <v>1343</v>
      </c>
      <c r="C197" s="31" t="s">
        <v>1344</v>
      </c>
      <c r="D197" s="31" t="s">
        <v>1364</v>
      </c>
      <c r="E197" s="31" t="s">
        <v>559</v>
      </c>
      <c r="F197" s="84">
        <v>11071022</v>
      </c>
      <c r="G197" s="32">
        <v>88.03</v>
      </c>
      <c r="H197" s="32" t="s">
        <v>1142</v>
      </c>
    </row>
    <row r="198" spans="1:8" ht="15" customHeight="1">
      <c r="A198" s="83">
        <v>45412</v>
      </c>
      <c r="B198" s="32" t="s">
        <v>1348</v>
      </c>
      <c r="C198" s="31" t="s">
        <v>1349</v>
      </c>
      <c r="D198" s="31" t="s">
        <v>1289</v>
      </c>
      <c r="E198" s="31" t="s">
        <v>559</v>
      </c>
      <c r="F198" s="84">
        <v>66000</v>
      </c>
      <c r="G198" s="32">
        <v>114.33</v>
      </c>
      <c r="H198" s="32" t="s">
        <v>1142</v>
      </c>
    </row>
    <row r="199" spans="1:8" ht="15" customHeight="1">
      <c r="A199" s="83">
        <v>45412</v>
      </c>
      <c r="B199" s="32" t="s">
        <v>1365</v>
      </c>
      <c r="C199" s="31" t="s">
        <v>1366</v>
      </c>
      <c r="D199" s="31" t="s">
        <v>1367</v>
      </c>
      <c r="E199" s="31" t="s">
        <v>559</v>
      </c>
      <c r="F199" s="84">
        <v>38000</v>
      </c>
      <c r="G199" s="32">
        <v>147.9</v>
      </c>
      <c r="H199" s="32" t="s">
        <v>1142</v>
      </c>
    </row>
    <row r="200" spans="1:8" ht="15" customHeight="1">
      <c r="A200" s="83">
        <v>45412</v>
      </c>
      <c r="B200" s="32" t="s">
        <v>1350</v>
      </c>
      <c r="C200" s="31" t="s">
        <v>1351</v>
      </c>
      <c r="D200" s="31" t="s">
        <v>1352</v>
      </c>
      <c r="E200" s="31" t="s">
        <v>559</v>
      </c>
      <c r="F200" s="84">
        <v>220702</v>
      </c>
      <c r="G200" s="32">
        <v>125.58</v>
      </c>
      <c r="H200" s="32" t="s">
        <v>1142</v>
      </c>
    </row>
    <row r="201" spans="1:8" ht="15" customHeight="1">
      <c r="A201" s="83">
        <v>45412</v>
      </c>
      <c r="B201" s="32" t="s">
        <v>1137</v>
      </c>
      <c r="C201" s="31" t="s">
        <v>1138</v>
      </c>
      <c r="D201" s="31" t="s">
        <v>1141</v>
      </c>
      <c r="E201" s="31" t="s">
        <v>559</v>
      </c>
      <c r="F201" s="84">
        <v>1569924</v>
      </c>
      <c r="G201" s="32">
        <v>2.13</v>
      </c>
      <c r="H201" s="32" t="s">
        <v>1142</v>
      </c>
    </row>
    <row r="202" spans="1:8" ht="15" customHeight="1">
      <c r="A202" s="83">
        <v>45412</v>
      </c>
      <c r="B202" s="32" t="s">
        <v>1355</v>
      </c>
      <c r="C202" s="31" t="s">
        <v>1356</v>
      </c>
      <c r="D202" s="31" t="s">
        <v>1170</v>
      </c>
      <c r="E202" s="31" t="s">
        <v>559</v>
      </c>
      <c r="F202" s="84">
        <v>2152265</v>
      </c>
      <c r="G202" s="32">
        <v>77.23</v>
      </c>
      <c r="H202" s="32" t="s">
        <v>1142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61"/>
  <sheetViews>
    <sheetView zoomScale="80" zoomScaleNormal="80" workbookViewId="0">
      <selection activeCell="M43" sqref="M43:M7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307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916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45414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550</v>
      </c>
      <c r="C9" s="93"/>
      <c r="D9" s="94" t="s">
        <v>561</v>
      </c>
      <c r="E9" s="93" t="s">
        <v>562</v>
      </c>
      <c r="F9" s="93" t="s">
        <v>563</v>
      </c>
      <c r="G9" s="93" t="s">
        <v>564</v>
      </c>
      <c r="H9" s="93" t="s">
        <v>565</v>
      </c>
      <c r="I9" s="93" t="s">
        <v>566</v>
      </c>
      <c r="J9" s="92" t="s">
        <v>567</v>
      </c>
      <c r="K9" s="93" t="s">
        <v>568</v>
      </c>
      <c r="L9" s="95" t="s">
        <v>569</v>
      </c>
      <c r="M9" s="95" t="s">
        <v>570</v>
      </c>
      <c r="N9" s="93" t="s">
        <v>571</v>
      </c>
      <c r="O9" s="245" t="s">
        <v>572</v>
      </c>
      <c r="P9" s="199" t="s">
        <v>573</v>
      </c>
      <c r="Q9" s="199" t="s">
        <v>848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191">
        <v>1</v>
      </c>
      <c r="B10" s="188">
        <v>45362</v>
      </c>
      <c r="C10" s="192"/>
      <c r="D10" s="196" t="s">
        <v>185</v>
      </c>
      <c r="E10" s="193" t="s">
        <v>574</v>
      </c>
      <c r="F10" s="187" t="s">
        <v>886</v>
      </c>
      <c r="G10" s="189">
        <v>2390</v>
      </c>
      <c r="H10" s="187"/>
      <c r="I10" s="187" t="s">
        <v>887</v>
      </c>
      <c r="J10" s="189" t="s">
        <v>575</v>
      </c>
      <c r="K10" s="189"/>
      <c r="L10" s="190"/>
      <c r="M10" s="194"/>
      <c r="N10" s="189"/>
      <c r="O10" s="195"/>
      <c r="P10" s="190">
        <f>VLOOKUP(D10,'MidCap Intra'!$B$11:$C$568,2,0)</f>
        <v>2507.4</v>
      </c>
      <c r="Q10" s="233"/>
      <c r="S10" s="37" t="s">
        <v>576</v>
      </c>
    </row>
    <row r="11" spans="1:27" ht="15" customHeight="1">
      <c r="A11" s="287">
        <v>2</v>
      </c>
      <c r="B11" s="288">
        <v>45369</v>
      </c>
      <c r="C11" s="289"/>
      <c r="D11" s="290" t="s">
        <v>117</v>
      </c>
      <c r="E11" s="291" t="s">
        <v>574</v>
      </c>
      <c r="F11" s="280">
        <v>617.5</v>
      </c>
      <c r="G11" s="281">
        <v>590</v>
      </c>
      <c r="H11" s="280">
        <v>651</v>
      </c>
      <c r="I11" s="280" t="s">
        <v>888</v>
      </c>
      <c r="J11" s="274" t="s">
        <v>917</v>
      </c>
      <c r="K11" s="274">
        <f t="shared" ref="K11" si="0">H11-F11</f>
        <v>33.5</v>
      </c>
      <c r="L11" s="283">
        <f t="shared" ref="L11" si="1">(F11*-0.3)/100</f>
        <v>-1.8525</v>
      </c>
      <c r="M11" s="284">
        <f t="shared" ref="M11" si="2">(K11+L11)/F11</f>
        <v>5.1251012145748988E-2</v>
      </c>
      <c r="N11" s="274" t="s">
        <v>577</v>
      </c>
      <c r="O11" s="285">
        <v>45384</v>
      </c>
      <c r="P11" s="286"/>
      <c r="Q11" s="233"/>
      <c r="S11" s="37" t="s">
        <v>576</v>
      </c>
    </row>
    <row r="12" spans="1:27" ht="15" customHeight="1">
      <c r="A12" s="287">
        <v>3</v>
      </c>
      <c r="B12" s="288">
        <v>45371</v>
      </c>
      <c r="C12" s="289"/>
      <c r="D12" s="290" t="s">
        <v>112</v>
      </c>
      <c r="E12" s="291" t="s">
        <v>574</v>
      </c>
      <c r="F12" s="280">
        <v>147</v>
      </c>
      <c r="G12" s="281">
        <v>136</v>
      </c>
      <c r="H12" s="280">
        <v>155</v>
      </c>
      <c r="I12" s="280" t="s">
        <v>889</v>
      </c>
      <c r="J12" s="274" t="s">
        <v>947</v>
      </c>
      <c r="K12" s="274">
        <f t="shared" ref="K12" si="3">H12-F12</f>
        <v>8</v>
      </c>
      <c r="L12" s="283">
        <f t="shared" ref="L12" si="4">(F12*-0.3)/100</f>
        <v>-0.441</v>
      </c>
      <c r="M12" s="284">
        <f t="shared" ref="M12" si="5">(K12+L12)/F12</f>
        <v>5.1421768707482995E-2</v>
      </c>
      <c r="N12" s="274" t="s">
        <v>577</v>
      </c>
      <c r="O12" s="285">
        <v>45386</v>
      </c>
      <c r="P12" s="286"/>
      <c r="Q12" s="233"/>
      <c r="S12" s="37" t="s">
        <v>768</v>
      </c>
    </row>
    <row r="13" spans="1:27" ht="15" customHeight="1">
      <c r="A13" s="191">
        <v>4</v>
      </c>
      <c r="B13" s="188">
        <v>45373</v>
      </c>
      <c r="C13" s="192"/>
      <c r="D13" s="196" t="s">
        <v>226</v>
      </c>
      <c r="E13" s="193" t="s">
        <v>574</v>
      </c>
      <c r="F13" s="187" t="s">
        <v>891</v>
      </c>
      <c r="G13" s="189">
        <v>3640</v>
      </c>
      <c r="H13" s="187"/>
      <c r="I13" s="187" t="s">
        <v>892</v>
      </c>
      <c r="J13" s="189" t="s">
        <v>575</v>
      </c>
      <c r="K13" s="189"/>
      <c r="L13" s="190"/>
      <c r="M13" s="194"/>
      <c r="N13" s="189"/>
      <c r="O13" s="195"/>
      <c r="P13" s="190">
        <f>VLOOKUP(D13,'MidCap Intra'!$B$11:$C$568,2,0)</f>
        <v>3820.65</v>
      </c>
      <c r="Q13" s="233"/>
      <c r="S13" s="37" t="s">
        <v>576</v>
      </c>
    </row>
    <row r="14" spans="1:27" ht="15" customHeight="1">
      <c r="A14" s="287">
        <v>5</v>
      </c>
      <c r="B14" s="288">
        <v>45373</v>
      </c>
      <c r="C14" s="289"/>
      <c r="D14" s="290" t="s">
        <v>385</v>
      </c>
      <c r="E14" s="291" t="s">
        <v>574</v>
      </c>
      <c r="F14" s="280">
        <v>1945</v>
      </c>
      <c r="G14" s="281">
        <v>1740</v>
      </c>
      <c r="H14" s="280">
        <v>2085</v>
      </c>
      <c r="I14" s="280" t="s">
        <v>893</v>
      </c>
      <c r="J14" s="274" t="s">
        <v>724</v>
      </c>
      <c r="K14" s="274">
        <f t="shared" ref="K14" si="6">H14-F14</f>
        <v>140</v>
      </c>
      <c r="L14" s="283">
        <f t="shared" ref="L14" si="7">(F14*-0.3)/100</f>
        <v>-5.835</v>
      </c>
      <c r="M14" s="284">
        <f t="shared" ref="M14" si="8">(K14+L14)/F14</f>
        <v>6.8979434447300772E-2</v>
      </c>
      <c r="N14" s="274" t="s">
        <v>577</v>
      </c>
      <c r="O14" s="285">
        <v>45406</v>
      </c>
      <c r="P14" s="286"/>
      <c r="Q14" s="233"/>
      <c r="S14" s="37" t="s">
        <v>576</v>
      </c>
    </row>
    <row r="15" spans="1:27" ht="15" customHeight="1">
      <c r="A15" s="287">
        <v>6</v>
      </c>
      <c r="B15" s="288">
        <v>45377</v>
      </c>
      <c r="C15" s="289"/>
      <c r="D15" s="290" t="s">
        <v>230</v>
      </c>
      <c r="E15" s="291" t="s">
        <v>574</v>
      </c>
      <c r="F15" s="280">
        <v>3875</v>
      </c>
      <c r="G15" s="281">
        <v>3670</v>
      </c>
      <c r="H15" s="280">
        <v>4085</v>
      </c>
      <c r="I15" s="280" t="s">
        <v>896</v>
      </c>
      <c r="J15" s="274" t="s">
        <v>1004</v>
      </c>
      <c r="K15" s="274">
        <f t="shared" ref="K15" si="9">H15-F15</f>
        <v>210</v>
      </c>
      <c r="L15" s="283">
        <f t="shared" ref="L15" si="10">(F15*-0.3)/100</f>
        <v>-11.625</v>
      </c>
      <c r="M15" s="284">
        <f t="shared" ref="M15" si="11">(K15+L15)/F15</f>
        <v>5.1193548387096777E-2</v>
      </c>
      <c r="N15" s="274" t="s">
        <v>577</v>
      </c>
      <c r="O15" s="285">
        <v>45392</v>
      </c>
      <c r="P15" s="286"/>
      <c r="Q15" s="233"/>
      <c r="S15" s="37" t="s">
        <v>576</v>
      </c>
    </row>
    <row r="16" spans="1:27" ht="15" customHeight="1">
      <c r="A16" s="287">
        <v>7</v>
      </c>
      <c r="B16" s="288">
        <v>45378</v>
      </c>
      <c r="C16" s="289"/>
      <c r="D16" s="290" t="s">
        <v>353</v>
      </c>
      <c r="E16" s="291" t="s">
        <v>574</v>
      </c>
      <c r="F16" s="280">
        <v>1685</v>
      </c>
      <c r="G16" s="281">
        <v>1570</v>
      </c>
      <c r="H16" s="280">
        <v>1777</v>
      </c>
      <c r="I16" s="280" t="s">
        <v>897</v>
      </c>
      <c r="J16" s="274" t="s">
        <v>914</v>
      </c>
      <c r="K16" s="274">
        <f t="shared" ref="K16" si="12">H16-F16</f>
        <v>92</v>
      </c>
      <c r="L16" s="283">
        <f t="shared" ref="L16" si="13">(F16*-0.3)/100</f>
        <v>-5.0549999999999997</v>
      </c>
      <c r="M16" s="284">
        <f t="shared" ref="M16" si="14">(K16+L16)/F16</f>
        <v>5.1599406528189909E-2</v>
      </c>
      <c r="N16" s="274" t="s">
        <v>577</v>
      </c>
      <c r="O16" s="285">
        <v>45383</v>
      </c>
      <c r="P16" s="286"/>
      <c r="Q16" s="233"/>
      <c r="S16" s="37" t="s">
        <v>576</v>
      </c>
    </row>
    <row r="17" spans="1:19" ht="15" customHeight="1">
      <c r="A17" s="287">
        <v>8</v>
      </c>
      <c r="B17" s="288">
        <v>45379</v>
      </c>
      <c r="C17" s="289"/>
      <c r="D17" s="290" t="s">
        <v>300</v>
      </c>
      <c r="E17" s="291" t="s">
        <v>574</v>
      </c>
      <c r="F17" s="280">
        <v>1385</v>
      </c>
      <c r="G17" s="281">
        <v>1280</v>
      </c>
      <c r="H17" s="280">
        <v>1472</v>
      </c>
      <c r="I17" s="280" t="s">
        <v>898</v>
      </c>
      <c r="J17" s="274" t="s">
        <v>944</v>
      </c>
      <c r="K17" s="274">
        <f t="shared" ref="K17" si="15">H17-F17</f>
        <v>87</v>
      </c>
      <c r="L17" s="283">
        <f t="shared" ref="L17" si="16">(F17*-0.3)/100</f>
        <v>-4.1550000000000002</v>
      </c>
      <c r="M17" s="284">
        <f t="shared" ref="M17" si="17">(K17+L17)/F17</f>
        <v>5.9815884476534298E-2</v>
      </c>
      <c r="N17" s="274" t="s">
        <v>577</v>
      </c>
      <c r="O17" s="285">
        <v>45385</v>
      </c>
      <c r="P17" s="286"/>
      <c r="Q17" s="233"/>
      <c r="S17" s="37" t="s">
        <v>576</v>
      </c>
    </row>
    <row r="18" spans="1:19" ht="15" customHeight="1">
      <c r="A18" s="287">
        <v>9</v>
      </c>
      <c r="B18" s="288">
        <v>45379</v>
      </c>
      <c r="C18" s="289"/>
      <c r="D18" s="290" t="s">
        <v>64</v>
      </c>
      <c r="E18" s="291" t="s">
        <v>574</v>
      </c>
      <c r="F18" s="280">
        <v>1039</v>
      </c>
      <c r="G18" s="281">
        <v>985</v>
      </c>
      <c r="H18" s="280">
        <v>1100</v>
      </c>
      <c r="I18" s="280" t="s">
        <v>899</v>
      </c>
      <c r="J18" s="274" t="s">
        <v>1102</v>
      </c>
      <c r="K18" s="274">
        <f t="shared" ref="K18" si="18">H18-F18</f>
        <v>61</v>
      </c>
      <c r="L18" s="283">
        <f t="shared" ref="L18" si="19">(F18*-0.3)/100</f>
        <v>-3.117</v>
      </c>
      <c r="M18" s="284">
        <f t="shared" ref="M18" si="20">(K18+L18)/F18</f>
        <v>5.5710298363811361E-2</v>
      </c>
      <c r="N18" s="274" t="s">
        <v>577</v>
      </c>
      <c r="O18" s="285">
        <v>45407</v>
      </c>
      <c r="P18" s="286"/>
      <c r="Q18" s="233"/>
      <c r="S18" s="37" t="s">
        <v>576</v>
      </c>
    </row>
    <row r="19" spans="1:19" ht="15" customHeight="1">
      <c r="A19" s="287">
        <v>10</v>
      </c>
      <c r="B19" s="288">
        <v>45384</v>
      </c>
      <c r="C19" s="289"/>
      <c r="D19" s="290" t="s">
        <v>847</v>
      </c>
      <c r="E19" s="291" t="s">
        <v>574</v>
      </c>
      <c r="F19" s="280">
        <v>1280</v>
      </c>
      <c r="G19" s="281">
        <v>1220</v>
      </c>
      <c r="H19" s="280">
        <v>1352.5</v>
      </c>
      <c r="I19" s="280" t="s">
        <v>922</v>
      </c>
      <c r="J19" s="274" t="s">
        <v>1086</v>
      </c>
      <c r="K19" s="274">
        <f t="shared" ref="K19" si="21">H19-F19</f>
        <v>72.5</v>
      </c>
      <c r="L19" s="283">
        <f t="shared" ref="L19" si="22">(F19*-0.3)/100</f>
        <v>-3.84</v>
      </c>
      <c r="M19" s="284">
        <f t="shared" ref="M19" si="23">(K19+L19)/F19</f>
        <v>5.3640624999999997E-2</v>
      </c>
      <c r="N19" s="274" t="s">
        <v>577</v>
      </c>
      <c r="O19" s="285">
        <v>45405</v>
      </c>
      <c r="P19" s="286"/>
      <c r="Q19" s="233"/>
      <c r="S19" s="37" t="s">
        <v>576</v>
      </c>
    </row>
    <row r="20" spans="1:19" ht="15" customHeight="1">
      <c r="A20" s="287">
        <v>11</v>
      </c>
      <c r="B20" s="288">
        <v>45384</v>
      </c>
      <c r="C20" s="289"/>
      <c r="D20" s="290" t="s">
        <v>492</v>
      </c>
      <c r="E20" s="291" t="s">
        <v>574</v>
      </c>
      <c r="F20" s="280">
        <v>128.5</v>
      </c>
      <c r="G20" s="281">
        <v>124</v>
      </c>
      <c r="H20" s="280">
        <v>136.25</v>
      </c>
      <c r="I20" s="280" t="s">
        <v>931</v>
      </c>
      <c r="J20" s="274" t="s">
        <v>1125</v>
      </c>
      <c r="K20" s="274">
        <f t="shared" ref="K20" si="24">H20-F20</f>
        <v>7.75</v>
      </c>
      <c r="L20" s="283">
        <f t="shared" ref="L20" si="25">(F20*-0.3)/100</f>
        <v>-0.38549999999999995</v>
      </c>
      <c r="M20" s="284">
        <f t="shared" ref="M20" si="26">(K20+L20)/F20</f>
        <v>5.7311284046692605E-2</v>
      </c>
      <c r="N20" s="274" t="s">
        <v>577</v>
      </c>
      <c r="O20" s="285">
        <v>45408</v>
      </c>
      <c r="P20" s="286"/>
      <c r="Q20" s="233"/>
      <c r="S20" s="37" t="s">
        <v>576</v>
      </c>
    </row>
    <row r="21" spans="1:19" ht="15" customHeight="1">
      <c r="A21" s="191">
        <v>12</v>
      </c>
      <c r="B21" s="188">
        <v>45385</v>
      </c>
      <c r="C21" s="192"/>
      <c r="D21" s="196" t="s">
        <v>84</v>
      </c>
      <c r="E21" s="193" t="s">
        <v>574</v>
      </c>
      <c r="F21" s="187" t="s">
        <v>938</v>
      </c>
      <c r="G21" s="189">
        <v>4580</v>
      </c>
      <c r="H21" s="187"/>
      <c r="I21" s="187" t="s">
        <v>939</v>
      </c>
      <c r="J21" s="189" t="s">
        <v>575</v>
      </c>
      <c r="K21" s="189"/>
      <c r="L21" s="190"/>
      <c r="M21" s="194"/>
      <c r="N21" s="189"/>
      <c r="O21" s="195"/>
      <c r="P21" s="190">
        <f>VLOOKUP(D21,'MidCap Intra'!$B$11:$C$568,2,0)</f>
        <v>4775.95</v>
      </c>
      <c r="Q21" s="233"/>
      <c r="S21" s="37" t="s">
        <v>576</v>
      </c>
    </row>
    <row r="22" spans="1:19" ht="15" customHeight="1">
      <c r="A22" s="327">
        <v>13</v>
      </c>
      <c r="B22" s="328">
        <v>45386</v>
      </c>
      <c r="C22" s="329"/>
      <c r="D22" s="330" t="s">
        <v>956</v>
      </c>
      <c r="E22" s="331" t="s">
        <v>574</v>
      </c>
      <c r="F22" s="271">
        <v>37.299999999999997</v>
      </c>
      <c r="G22" s="272">
        <v>35.799999999999997</v>
      </c>
      <c r="H22" s="271">
        <v>35.700000000000003</v>
      </c>
      <c r="I22" s="271" t="s">
        <v>957</v>
      </c>
      <c r="J22" s="267" t="s">
        <v>1049</v>
      </c>
      <c r="K22" s="267">
        <f t="shared" ref="K22" si="27">H22-F22</f>
        <v>-1.5999999999999943</v>
      </c>
      <c r="L22" s="332">
        <f t="shared" ref="L22" si="28">(F22*-0.3)/100</f>
        <v>-0.1119</v>
      </c>
      <c r="M22" s="333">
        <f t="shared" ref="M22" si="29">(K22+L22)/F22</f>
        <v>-4.5895442359249181E-2</v>
      </c>
      <c r="N22" s="267" t="s">
        <v>587</v>
      </c>
      <c r="O22" s="334">
        <v>45398</v>
      </c>
      <c r="P22" s="335"/>
      <c r="Q22" s="233"/>
      <c r="S22" s="37" t="s">
        <v>576</v>
      </c>
    </row>
    <row r="23" spans="1:19" ht="15" customHeight="1">
      <c r="A23" s="327">
        <v>14</v>
      </c>
      <c r="B23" s="328">
        <v>45387</v>
      </c>
      <c r="C23" s="329"/>
      <c r="D23" s="330" t="s">
        <v>294</v>
      </c>
      <c r="E23" s="331" t="s">
        <v>574</v>
      </c>
      <c r="F23" s="271">
        <v>7837.5</v>
      </c>
      <c r="G23" s="272">
        <v>7490</v>
      </c>
      <c r="H23" s="271">
        <v>7450</v>
      </c>
      <c r="I23" s="271" t="s">
        <v>958</v>
      </c>
      <c r="J23" s="267" t="s">
        <v>1073</v>
      </c>
      <c r="K23" s="267">
        <f t="shared" ref="K23:K24" si="30">H23-F23</f>
        <v>-387.5</v>
      </c>
      <c r="L23" s="332">
        <f t="shared" ref="L23:L24" si="31">(F23*-0.3)/100</f>
        <v>-23.512499999999999</v>
      </c>
      <c r="M23" s="333">
        <f t="shared" ref="M23:M24" si="32">(K23+L23)/F23</f>
        <v>-5.2441786283891546E-2</v>
      </c>
      <c r="N23" s="267" t="s">
        <v>587</v>
      </c>
      <c r="O23" s="334">
        <v>45401</v>
      </c>
      <c r="P23" s="335"/>
      <c r="Q23" s="233"/>
      <c r="S23" s="37" t="s">
        <v>576</v>
      </c>
    </row>
    <row r="24" spans="1:19" ht="15" customHeight="1">
      <c r="A24" s="287">
        <v>15</v>
      </c>
      <c r="B24" s="288">
        <v>45390</v>
      </c>
      <c r="C24" s="289"/>
      <c r="D24" s="290" t="s">
        <v>300</v>
      </c>
      <c r="E24" s="291" t="s">
        <v>574</v>
      </c>
      <c r="F24" s="280">
        <v>1422.5</v>
      </c>
      <c r="G24" s="281">
        <v>1370</v>
      </c>
      <c r="H24" s="280">
        <v>1502.5</v>
      </c>
      <c r="I24" s="280" t="s">
        <v>969</v>
      </c>
      <c r="J24" s="274" t="s">
        <v>1173</v>
      </c>
      <c r="K24" s="274">
        <f t="shared" si="30"/>
        <v>80</v>
      </c>
      <c r="L24" s="283">
        <f t="shared" si="31"/>
        <v>-4.2675000000000001</v>
      </c>
      <c r="M24" s="284">
        <f t="shared" si="32"/>
        <v>5.3239015817223199E-2</v>
      </c>
      <c r="N24" s="274" t="s">
        <v>577</v>
      </c>
      <c r="O24" s="285">
        <v>45412</v>
      </c>
      <c r="P24" s="286"/>
      <c r="Q24" s="233"/>
      <c r="S24" s="37" t="s">
        <v>576</v>
      </c>
    </row>
    <row r="25" spans="1:19" ht="15" customHeight="1">
      <c r="A25" s="191">
        <v>16</v>
      </c>
      <c r="B25" s="188">
        <v>45394</v>
      </c>
      <c r="C25" s="192"/>
      <c r="D25" s="196" t="s">
        <v>274</v>
      </c>
      <c r="E25" s="193" t="s">
        <v>574</v>
      </c>
      <c r="F25" s="187" t="s">
        <v>1011</v>
      </c>
      <c r="G25" s="189">
        <v>1625</v>
      </c>
      <c r="H25" s="187"/>
      <c r="I25" s="187" t="s">
        <v>1012</v>
      </c>
      <c r="J25" s="189" t="s">
        <v>575</v>
      </c>
      <c r="K25" s="189"/>
      <c r="L25" s="190"/>
      <c r="M25" s="194"/>
      <c r="N25" s="189"/>
      <c r="O25" s="195"/>
      <c r="P25" s="190">
        <f>VLOOKUP(D25,'MidCap Intra'!$B$11:$C$568,2,0)</f>
        <v>1711.2</v>
      </c>
      <c r="Q25" s="233"/>
      <c r="S25" s="37" t="s">
        <v>768</v>
      </c>
    </row>
    <row r="26" spans="1:19" ht="15" customHeight="1">
      <c r="A26" s="191">
        <v>17</v>
      </c>
      <c r="B26" s="188">
        <v>45397</v>
      </c>
      <c r="C26" s="192"/>
      <c r="D26" s="196" t="s">
        <v>127</v>
      </c>
      <c r="E26" s="193" t="s">
        <v>574</v>
      </c>
      <c r="F26" s="187" t="s">
        <v>1028</v>
      </c>
      <c r="G26" s="189">
        <v>1377</v>
      </c>
      <c r="H26" s="187"/>
      <c r="I26" s="187" t="s">
        <v>1029</v>
      </c>
      <c r="J26" s="189" t="s">
        <v>575</v>
      </c>
      <c r="K26" s="189"/>
      <c r="L26" s="190"/>
      <c r="M26" s="194"/>
      <c r="N26" s="189"/>
      <c r="O26" s="195"/>
      <c r="P26" s="190">
        <f>VLOOKUP(D26,'MidCap Intra'!$B$11:$C$568,2,0)</f>
        <v>1520.1</v>
      </c>
      <c r="Q26" s="233"/>
      <c r="S26" s="37" t="s">
        <v>576</v>
      </c>
    </row>
    <row r="27" spans="1:19" ht="15" customHeight="1">
      <c r="A27" s="191">
        <v>18</v>
      </c>
      <c r="B27" s="188">
        <v>45405</v>
      </c>
      <c r="C27" s="192"/>
      <c r="D27" s="196" t="s">
        <v>474</v>
      </c>
      <c r="E27" s="193" t="s">
        <v>574</v>
      </c>
      <c r="F27" s="187" t="s">
        <v>1093</v>
      </c>
      <c r="G27" s="189">
        <v>149.5</v>
      </c>
      <c r="H27" s="187"/>
      <c r="I27" s="187" t="s">
        <v>1094</v>
      </c>
      <c r="J27" s="189" t="s">
        <v>575</v>
      </c>
      <c r="K27" s="189"/>
      <c r="L27" s="190"/>
      <c r="M27" s="194"/>
      <c r="N27" s="189"/>
      <c r="O27" s="195"/>
      <c r="P27" s="190">
        <f>VLOOKUP(D27,'MidCap Intra'!$B$11:$C$568,2,0)</f>
        <v>164.85</v>
      </c>
      <c r="Q27" s="233"/>
      <c r="S27" s="37" t="s">
        <v>576</v>
      </c>
    </row>
    <row r="28" spans="1:19" ht="15" customHeight="1">
      <c r="A28" s="191">
        <v>19</v>
      </c>
      <c r="B28" s="188">
        <v>45411</v>
      </c>
      <c r="C28" s="192"/>
      <c r="D28" s="196" t="s">
        <v>218</v>
      </c>
      <c r="E28" s="193" t="s">
        <v>574</v>
      </c>
      <c r="F28" s="187" t="s">
        <v>1150</v>
      </c>
      <c r="G28" s="189">
        <v>618</v>
      </c>
      <c r="H28" s="187"/>
      <c r="I28" s="187" t="s">
        <v>1151</v>
      </c>
      <c r="J28" s="189" t="s">
        <v>575</v>
      </c>
      <c r="K28" s="189"/>
      <c r="L28" s="190"/>
      <c r="M28" s="194"/>
      <c r="N28" s="189"/>
      <c r="O28" s="195"/>
      <c r="P28" s="190">
        <f>VLOOKUP(D28,'MidCap Intra'!$B$11:$C$568,2,0)</f>
        <v>655.4</v>
      </c>
      <c r="Q28" s="233"/>
      <c r="S28" s="37"/>
    </row>
    <row r="29" spans="1:19" ht="15" customHeight="1">
      <c r="A29" s="191">
        <v>20</v>
      </c>
      <c r="B29" s="188">
        <v>45412</v>
      </c>
      <c r="C29" s="192"/>
      <c r="D29" s="196" t="s">
        <v>1114</v>
      </c>
      <c r="E29" s="193" t="s">
        <v>574</v>
      </c>
      <c r="F29" s="187" t="s">
        <v>1171</v>
      </c>
      <c r="G29" s="189">
        <v>159</v>
      </c>
      <c r="H29" s="187"/>
      <c r="I29" s="187" t="s">
        <v>1172</v>
      </c>
      <c r="J29" s="189" t="s">
        <v>575</v>
      </c>
      <c r="K29" s="189"/>
      <c r="L29" s="190"/>
      <c r="M29" s="194"/>
      <c r="N29" s="189"/>
      <c r="O29" s="195"/>
      <c r="P29" s="190">
        <f>VLOOKUP(D29,'MidCap Intra'!$B$11:$C$568,2,0)</f>
        <v>166.65</v>
      </c>
      <c r="Q29" s="233"/>
      <c r="S29" s="37"/>
    </row>
    <row r="30" spans="1:19" ht="15" customHeight="1">
      <c r="A30" s="191">
        <v>21</v>
      </c>
      <c r="B30" s="188">
        <v>45412</v>
      </c>
      <c r="C30" s="192"/>
      <c r="D30" s="196" t="s">
        <v>428</v>
      </c>
      <c r="E30" s="193" t="s">
        <v>574</v>
      </c>
      <c r="F30" s="187" t="s">
        <v>1174</v>
      </c>
      <c r="G30" s="189">
        <v>1360</v>
      </c>
      <c r="H30" s="187"/>
      <c r="I30" s="187" t="s">
        <v>1175</v>
      </c>
      <c r="J30" s="189" t="s">
        <v>575</v>
      </c>
      <c r="K30" s="189"/>
      <c r="L30" s="190"/>
      <c r="M30" s="194"/>
      <c r="N30" s="189"/>
      <c r="O30" s="195"/>
      <c r="P30" s="190">
        <f>VLOOKUP(D30,'MidCap Intra'!$B$11:$C$568,2,0)</f>
        <v>1494.2</v>
      </c>
      <c r="Q30" s="233"/>
      <c r="S30" s="37"/>
    </row>
    <row r="31" spans="1:19" ht="15" customHeight="1">
      <c r="A31" s="191"/>
      <c r="B31" s="188"/>
      <c r="C31" s="192"/>
      <c r="D31" s="196"/>
      <c r="E31" s="193"/>
      <c r="F31" s="187"/>
      <c r="G31" s="189"/>
      <c r="H31" s="187"/>
      <c r="I31" s="187"/>
      <c r="J31" s="189"/>
      <c r="K31" s="189"/>
      <c r="L31" s="190"/>
      <c r="M31" s="194"/>
      <c r="N31" s="189"/>
      <c r="O31" s="195"/>
      <c r="P31" s="190"/>
      <c r="Q31" s="233"/>
      <c r="S31" s="37"/>
    </row>
    <row r="32" spans="1:19" ht="15" customHeight="1">
      <c r="A32" s="191"/>
      <c r="B32" s="188"/>
      <c r="C32" s="192"/>
      <c r="D32" s="196"/>
      <c r="E32" s="193"/>
      <c r="F32" s="187"/>
      <c r="G32" s="189"/>
      <c r="H32" s="187"/>
      <c r="I32" s="187"/>
      <c r="J32" s="189"/>
      <c r="K32" s="189"/>
      <c r="L32" s="190"/>
      <c r="M32" s="194"/>
      <c r="N32" s="189"/>
      <c r="O32" s="195"/>
      <c r="P32" s="190"/>
      <c r="Q32" s="233"/>
      <c r="S32" s="37"/>
    </row>
    <row r="33" spans="1:39" ht="15" customHeight="1"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39" ht="14.25" customHeight="1">
      <c r="A34" s="99"/>
      <c r="B34" s="100"/>
      <c r="C34" s="101"/>
      <c r="D34" s="102"/>
      <c r="E34" s="103"/>
      <c r="F34" s="10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105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06" t="s">
        <v>578</v>
      </c>
      <c r="B35" s="107"/>
      <c r="C35" s="108"/>
      <c r="E35" s="109"/>
      <c r="F35" s="109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0" t="s">
        <v>579</v>
      </c>
      <c r="B36" s="106"/>
      <c r="C36" s="106"/>
      <c r="D36" s="106"/>
      <c r="E36" s="37"/>
      <c r="F36" s="111" t="s">
        <v>580</v>
      </c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06" t="s">
        <v>581</v>
      </c>
      <c r="B37" s="106"/>
      <c r="C37" s="106"/>
      <c r="D37" s="106" t="s">
        <v>582</v>
      </c>
      <c r="E37" s="6"/>
      <c r="F37" s="111" t="s">
        <v>583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106"/>
      <c r="B38" s="106"/>
      <c r="C38" s="106"/>
      <c r="D38" s="106"/>
      <c r="E38" s="6"/>
      <c r="F38" s="6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" customHeight="1">
      <c r="A39" s="200"/>
      <c r="B39" s="200"/>
      <c r="C39" s="200"/>
      <c r="D39" s="200"/>
      <c r="E39" s="201"/>
      <c r="F39" s="201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4.25" customHeight="1">
      <c r="A40" s="106"/>
      <c r="B40" s="106"/>
      <c r="C40" s="106"/>
      <c r="D40" s="106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118" t="s">
        <v>588</v>
      </c>
      <c r="B41" s="118"/>
      <c r="C41" s="118"/>
      <c r="D41" s="118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38.25" customHeight="1">
      <c r="A42" s="93" t="s">
        <v>16</v>
      </c>
      <c r="B42" s="93" t="s">
        <v>550</v>
      </c>
      <c r="C42" s="93"/>
      <c r="D42" s="94" t="s">
        <v>561</v>
      </c>
      <c r="E42" s="93" t="s">
        <v>562</v>
      </c>
      <c r="F42" s="93" t="s">
        <v>563</v>
      </c>
      <c r="G42" s="93" t="s">
        <v>584</v>
      </c>
      <c r="H42" s="93" t="s">
        <v>565</v>
      </c>
      <c r="I42" s="197" t="s">
        <v>566</v>
      </c>
      <c r="J42" s="199" t="s">
        <v>567</v>
      </c>
      <c r="K42" s="198" t="s">
        <v>589</v>
      </c>
      <c r="L42" s="95" t="s">
        <v>569</v>
      </c>
      <c r="M42" s="119" t="s">
        <v>590</v>
      </c>
      <c r="N42" s="93" t="s">
        <v>591</v>
      </c>
      <c r="O42" s="92" t="s">
        <v>571</v>
      </c>
      <c r="P42" s="94" t="s">
        <v>572</v>
      </c>
      <c r="Q42" s="236"/>
      <c r="R42" s="37"/>
      <c r="S42" s="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.75" customHeight="1">
      <c r="A43" s="271">
        <v>1</v>
      </c>
      <c r="B43" s="269">
        <v>45379</v>
      </c>
      <c r="C43" s="270"/>
      <c r="D43" s="270" t="s">
        <v>900</v>
      </c>
      <c r="E43" s="271" t="s">
        <v>586</v>
      </c>
      <c r="F43" s="271">
        <v>3842.5</v>
      </c>
      <c r="G43" s="271">
        <v>3785</v>
      </c>
      <c r="H43" s="271">
        <v>3785</v>
      </c>
      <c r="I43" s="272" t="s">
        <v>901</v>
      </c>
      <c r="J43" s="261" t="s">
        <v>915</v>
      </c>
      <c r="K43" s="262">
        <f t="shared" ref="K43:K49" si="33">H43-F43</f>
        <v>-57.5</v>
      </c>
      <c r="L43" s="263">
        <f t="shared" ref="L43" si="34">(H43*N43)*0.03%</f>
        <v>198.71249999999998</v>
      </c>
      <c r="M43" s="264">
        <f>(K43*N43)-L43</f>
        <v>-10261.2125</v>
      </c>
      <c r="N43" s="262">
        <v>175</v>
      </c>
      <c r="O43" s="265" t="s">
        <v>587</v>
      </c>
      <c r="P43" s="266">
        <v>45352</v>
      </c>
      <c r="Q43" s="231"/>
      <c r="R43" s="120"/>
      <c r="S43" s="54" t="s">
        <v>576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21"/>
      <c r="AH43" s="122"/>
      <c r="AI43" s="120"/>
      <c r="AJ43" s="120"/>
      <c r="AK43" s="121"/>
      <c r="AL43" s="121"/>
      <c r="AM43" s="121"/>
    </row>
    <row r="44" spans="1:39" ht="12.75" customHeight="1">
      <c r="A44" s="271">
        <v>2</v>
      </c>
      <c r="B44" s="269">
        <v>45383</v>
      </c>
      <c r="C44" s="270"/>
      <c r="D44" s="270" t="s">
        <v>909</v>
      </c>
      <c r="E44" s="271" t="s">
        <v>586</v>
      </c>
      <c r="F44" s="271">
        <v>12605</v>
      </c>
      <c r="G44" s="271">
        <v>12400</v>
      </c>
      <c r="H44" s="271">
        <v>12445</v>
      </c>
      <c r="I44" s="272" t="s">
        <v>910</v>
      </c>
      <c r="J44" s="261" t="s">
        <v>954</v>
      </c>
      <c r="K44" s="262">
        <f t="shared" si="33"/>
        <v>-160</v>
      </c>
      <c r="L44" s="263">
        <f t="shared" ref="L44" si="35">(H44*N44)*0.03%</f>
        <v>186.67499999999998</v>
      </c>
      <c r="M44" s="264">
        <f t="shared" ref="M44" si="36">(K44*N44)-L44</f>
        <v>-8186.6750000000002</v>
      </c>
      <c r="N44" s="262">
        <v>50</v>
      </c>
      <c r="O44" s="265" t="s">
        <v>587</v>
      </c>
      <c r="P44" s="266">
        <v>45386</v>
      </c>
      <c r="Q44" s="231"/>
      <c r="R44" s="120"/>
      <c r="S44" s="54" t="s">
        <v>768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21"/>
      <c r="AH44" s="122"/>
      <c r="AI44" s="120"/>
      <c r="AJ44" s="120"/>
      <c r="AK44" s="121"/>
      <c r="AL44" s="121"/>
      <c r="AM44" s="121"/>
    </row>
    <row r="45" spans="1:39" ht="12.75" customHeight="1">
      <c r="A45" s="280">
        <v>3</v>
      </c>
      <c r="B45" s="277">
        <v>45293</v>
      </c>
      <c r="C45" s="279"/>
      <c r="D45" s="279" t="s">
        <v>918</v>
      </c>
      <c r="E45" s="280" t="s">
        <v>586</v>
      </c>
      <c r="F45" s="280">
        <v>1501</v>
      </c>
      <c r="G45" s="280">
        <v>1480</v>
      </c>
      <c r="H45" s="280">
        <v>1527.5</v>
      </c>
      <c r="I45" s="281" t="s">
        <v>919</v>
      </c>
      <c r="J45" s="298" t="s">
        <v>945</v>
      </c>
      <c r="K45" s="299">
        <f t="shared" si="33"/>
        <v>26.5</v>
      </c>
      <c r="L45" s="300">
        <f t="shared" ref="L45:L46" si="37">(H45*N45)*0.03%</f>
        <v>252.03749999999997</v>
      </c>
      <c r="M45" s="301">
        <f t="shared" ref="M45:M46" si="38">(K45*N45)-L45</f>
        <v>14322.9625</v>
      </c>
      <c r="N45" s="299">
        <v>550</v>
      </c>
      <c r="O45" s="302" t="s">
        <v>577</v>
      </c>
      <c r="P45" s="303">
        <v>45386</v>
      </c>
      <c r="Q45" s="231"/>
      <c r="R45" s="120"/>
      <c r="S45" s="54" t="s">
        <v>576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21"/>
      <c r="AH45" s="122"/>
      <c r="AI45" s="120"/>
      <c r="AJ45" s="120"/>
      <c r="AK45" s="121"/>
      <c r="AL45" s="121"/>
      <c r="AM45" s="121"/>
    </row>
    <row r="46" spans="1:39" ht="12.75" customHeight="1">
      <c r="A46" s="271">
        <v>4</v>
      </c>
      <c r="B46" s="269">
        <v>45384</v>
      </c>
      <c r="C46" s="270"/>
      <c r="D46" s="270" t="s">
        <v>926</v>
      </c>
      <c r="E46" s="271" t="s">
        <v>586</v>
      </c>
      <c r="F46" s="271">
        <v>3176</v>
      </c>
      <c r="G46" s="271">
        <v>3104</v>
      </c>
      <c r="H46" s="271">
        <v>3104</v>
      </c>
      <c r="I46" s="272" t="s">
        <v>927</v>
      </c>
      <c r="J46" s="261" t="s">
        <v>978</v>
      </c>
      <c r="K46" s="262">
        <f t="shared" si="33"/>
        <v>-72</v>
      </c>
      <c r="L46" s="263">
        <f t="shared" si="37"/>
        <v>139.67999999999998</v>
      </c>
      <c r="M46" s="264">
        <f t="shared" si="38"/>
        <v>-10939.68</v>
      </c>
      <c r="N46" s="262">
        <v>150</v>
      </c>
      <c r="O46" s="265" t="s">
        <v>587</v>
      </c>
      <c r="P46" s="266">
        <v>45390</v>
      </c>
      <c r="Q46" s="231"/>
      <c r="R46" s="120"/>
      <c r="S46" s="54" t="s">
        <v>863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21"/>
      <c r="AH46" s="122"/>
      <c r="AI46" s="120"/>
      <c r="AJ46" s="120"/>
      <c r="AK46" s="121"/>
      <c r="AL46" s="121"/>
      <c r="AM46" s="121"/>
    </row>
    <row r="47" spans="1:39" ht="12.75" customHeight="1">
      <c r="A47" s="280">
        <v>5</v>
      </c>
      <c r="B47" s="277">
        <v>45384</v>
      </c>
      <c r="C47" s="279"/>
      <c r="D47" s="279" t="s">
        <v>932</v>
      </c>
      <c r="E47" s="280" t="s">
        <v>586</v>
      </c>
      <c r="F47" s="280">
        <v>2013</v>
      </c>
      <c r="G47" s="280">
        <v>1975</v>
      </c>
      <c r="H47" s="280">
        <v>2050</v>
      </c>
      <c r="I47" s="281" t="s">
        <v>933</v>
      </c>
      <c r="J47" s="298" t="s">
        <v>943</v>
      </c>
      <c r="K47" s="299">
        <f t="shared" si="33"/>
        <v>37</v>
      </c>
      <c r="L47" s="300">
        <f t="shared" ref="L47" si="39">(H47*N47)*0.03%</f>
        <v>153.75</v>
      </c>
      <c r="M47" s="301">
        <f t="shared" ref="M47" si="40">(K47*N47)-L47</f>
        <v>9096.25</v>
      </c>
      <c r="N47" s="299">
        <v>250</v>
      </c>
      <c r="O47" s="302" t="s">
        <v>577</v>
      </c>
      <c r="P47" s="303">
        <v>45385</v>
      </c>
      <c r="Q47" s="231"/>
      <c r="R47" s="120"/>
      <c r="S47" s="54" t="s">
        <v>863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21"/>
      <c r="AH47" s="122"/>
      <c r="AI47" s="120"/>
      <c r="AJ47" s="120"/>
      <c r="AK47" s="121"/>
      <c r="AL47" s="121"/>
      <c r="AM47" s="121"/>
    </row>
    <row r="48" spans="1:39" ht="12.75" customHeight="1">
      <c r="A48" s="280">
        <v>6</v>
      </c>
      <c r="B48" s="277">
        <v>45384</v>
      </c>
      <c r="C48" s="279"/>
      <c r="D48" s="279" t="s">
        <v>934</v>
      </c>
      <c r="E48" s="280" t="s">
        <v>586</v>
      </c>
      <c r="F48" s="280">
        <v>10120</v>
      </c>
      <c r="G48" s="280">
        <v>10000</v>
      </c>
      <c r="H48" s="280">
        <v>10290</v>
      </c>
      <c r="I48" s="281" t="s">
        <v>935</v>
      </c>
      <c r="J48" s="298" t="s">
        <v>803</v>
      </c>
      <c r="K48" s="299">
        <f t="shared" si="33"/>
        <v>170</v>
      </c>
      <c r="L48" s="300">
        <f t="shared" ref="L48:L49" si="41">(H48*N48)*0.03%</f>
        <v>308.7</v>
      </c>
      <c r="M48" s="301">
        <f t="shared" ref="M48:M49" si="42">(K48*N48)-L48</f>
        <v>16691.3</v>
      </c>
      <c r="N48" s="299">
        <v>100</v>
      </c>
      <c r="O48" s="302" t="s">
        <v>577</v>
      </c>
      <c r="P48" s="303">
        <v>45385</v>
      </c>
      <c r="Q48" s="231"/>
      <c r="R48" s="120"/>
      <c r="S48" s="54" t="s">
        <v>576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21"/>
      <c r="AH48" s="122"/>
      <c r="AI48" s="120"/>
      <c r="AJ48" s="120"/>
      <c r="AK48" s="121"/>
      <c r="AL48" s="121"/>
      <c r="AM48" s="121"/>
    </row>
    <row r="49" spans="1:39" ht="12.75" customHeight="1">
      <c r="A49" s="271">
        <v>7</v>
      </c>
      <c r="B49" s="269">
        <v>45385</v>
      </c>
      <c r="C49" s="270"/>
      <c r="D49" s="270" t="s">
        <v>934</v>
      </c>
      <c r="E49" s="271" t="s">
        <v>586</v>
      </c>
      <c r="F49" s="271">
        <v>10100</v>
      </c>
      <c r="G49" s="271">
        <v>10000</v>
      </c>
      <c r="H49" s="271">
        <v>10000</v>
      </c>
      <c r="I49" s="272" t="s">
        <v>935</v>
      </c>
      <c r="J49" s="261" t="s">
        <v>946</v>
      </c>
      <c r="K49" s="262">
        <f t="shared" si="33"/>
        <v>-100</v>
      </c>
      <c r="L49" s="263">
        <f t="shared" si="41"/>
        <v>300</v>
      </c>
      <c r="M49" s="264">
        <f t="shared" si="42"/>
        <v>-10300</v>
      </c>
      <c r="N49" s="262">
        <v>100</v>
      </c>
      <c r="O49" s="265" t="s">
        <v>587</v>
      </c>
      <c r="P49" s="266">
        <v>45386</v>
      </c>
      <c r="Q49" s="231"/>
      <c r="R49" s="120"/>
      <c r="S49" s="54" t="s">
        <v>576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21"/>
      <c r="AH49" s="122"/>
      <c r="AI49" s="120"/>
      <c r="AJ49" s="120"/>
      <c r="AK49" s="121"/>
      <c r="AL49" s="121"/>
      <c r="AM49" s="121"/>
    </row>
    <row r="50" spans="1:39" ht="12.75" customHeight="1">
      <c r="A50" s="280">
        <v>8</v>
      </c>
      <c r="B50" s="277">
        <v>45386</v>
      </c>
      <c r="C50" s="279"/>
      <c r="D50" s="279" t="s">
        <v>955</v>
      </c>
      <c r="E50" s="280" t="s">
        <v>586</v>
      </c>
      <c r="F50" s="280">
        <v>1497</v>
      </c>
      <c r="G50" s="280">
        <v>1470</v>
      </c>
      <c r="H50" s="280">
        <v>1519</v>
      </c>
      <c r="I50" s="281" t="s">
        <v>919</v>
      </c>
      <c r="J50" s="298" t="s">
        <v>986</v>
      </c>
      <c r="K50" s="299">
        <f t="shared" ref="K50" si="43">H50-F50</f>
        <v>22</v>
      </c>
      <c r="L50" s="300">
        <f t="shared" ref="L50" si="44">(H50*N50)*0.03%</f>
        <v>182.27999999999997</v>
      </c>
      <c r="M50" s="301">
        <f t="shared" ref="M50" si="45">(K50*N50)-L50</f>
        <v>8617.7199999999993</v>
      </c>
      <c r="N50" s="299">
        <v>400</v>
      </c>
      <c r="O50" s="302" t="s">
        <v>577</v>
      </c>
      <c r="P50" s="303">
        <v>45391</v>
      </c>
      <c r="Q50" s="231"/>
      <c r="R50" s="120"/>
      <c r="S50" s="54" t="s">
        <v>768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21"/>
      <c r="AH50" s="122"/>
      <c r="AI50" s="120"/>
      <c r="AJ50" s="120"/>
      <c r="AK50" s="121"/>
      <c r="AL50" s="121"/>
      <c r="AM50" s="121"/>
    </row>
    <row r="51" spans="1:39" ht="12.75" customHeight="1">
      <c r="A51" s="280">
        <v>9</v>
      </c>
      <c r="B51" s="277">
        <v>45387</v>
      </c>
      <c r="C51" s="279"/>
      <c r="D51" s="279" t="s">
        <v>960</v>
      </c>
      <c r="E51" s="280" t="s">
        <v>586</v>
      </c>
      <c r="F51" s="280">
        <v>1553</v>
      </c>
      <c r="G51" s="280">
        <v>1532</v>
      </c>
      <c r="H51" s="280">
        <v>1571.5</v>
      </c>
      <c r="I51" s="281" t="s">
        <v>961</v>
      </c>
      <c r="J51" s="298" t="s">
        <v>966</v>
      </c>
      <c r="K51" s="299">
        <f>H51-F51</f>
        <v>18.5</v>
      </c>
      <c r="L51" s="300">
        <f t="shared" ref="L51" si="46">(H51*N51)*0.03%</f>
        <v>235.72499999999997</v>
      </c>
      <c r="M51" s="301">
        <f t="shared" ref="M51" si="47">(K51*N51)-L51</f>
        <v>9014.2749999999996</v>
      </c>
      <c r="N51" s="299">
        <v>500</v>
      </c>
      <c r="O51" s="302" t="s">
        <v>577</v>
      </c>
      <c r="P51" s="303">
        <v>45390</v>
      </c>
      <c r="Q51" s="231"/>
      <c r="R51" s="120"/>
      <c r="S51" s="54" t="s">
        <v>863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21"/>
      <c r="AH51" s="122"/>
      <c r="AI51" s="120"/>
      <c r="AJ51" s="120"/>
      <c r="AK51" s="121"/>
      <c r="AL51" s="121"/>
      <c r="AM51" s="121"/>
    </row>
    <row r="52" spans="1:39" ht="12.75" customHeight="1">
      <c r="A52" s="280">
        <v>10</v>
      </c>
      <c r="B52" s="277">
        <v>45390</v>
      </c>
      <c r="C52" s="279"/>
      <c r="D52" s="279" t="s">
        <v>970</v>
      </c>
      <c r="E52" s="280" t="s">
        <v>586</v>
      </c>
      <c r="F52" s="280">
        <v>728</v>
      </c>
      <c r="G52" s="280">
        <v>716</v>
      </c>
      <c r="H52" s="280">
        <v>739</v>
      </c>
      <c r="I52" s="281" t="s">
        <v>971</v>
      </c>
      <c r="J52" s="298" t="s">
        <v>984</v>
      </c>
      <c r="K52" s="299">
        <f>H52-F52</f>
        <v>11</v>
      </c>
      <c r="L52" s="300">
        <f t="shared" ref="L52" si="48">(H52*N52)*0.03%</f>
        <v>177.35999999999999</v>
      </c>
      <c r="M52" s="301">
        <f t="shared" ref="M52" si="49">(K52*N52)-L52</f>
        <v>8622.64</v>
      </c>
      <c r="N52" s="299">
        <v>800</v>
      </c>
      <c r="O52" s="302" t="s">
        <v>577</v>
      </c>
      <c r="P52" s="303">
        <v>45391</v>
      </c>
      <c r="Q52" s="231"/>
      <c r="R52" s="120"/>
      <c r="S52" s="54" t="s">
        <v>576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21"/>
      <c r="AH52" s="122"/>
      <c r="AI52" s="120"/>
      <c r="AJ52" s="120"/>
      <c r="AK52" s="121"/>
      <c r="AL52" s="121"/>
      <c r="AM52" s="121"/>
    </row>
    <row r="53" spans="1:39" ht="12.75" customHeight="1">
      <c r="A53" s="271">
        <v>11</v>
      </c>
      <c r="B53" s="269">
        <v>45390</v>
      </c>
      <c r="C53" s="270"/>
      <c r="D53" s="270" t="s">
        <v>960</v>
      </c>
      <c r="E53" s="271" t="s">
        <v>586</v>
      </c>
      <c r="F53" s="271">
        <v>1555</v>
      </c>
      <c r="G53" s="271">
        <v>1534</v>
      </c>
      <c r="H53" s="271">
        <v>1534</v>
      </c>
      <c r="I53" s="272" t="s">
        <v>974</v>
      </c>
      <c r="J53" s="261" t="s">
        <v>975</v>
      </c>
      <c r="K53" s="262">
        <f>H53-F53</f>
        <v>-21</v>
      </c>
      <c r="L53" s="263">
        <f t="shared" ref="L53:L54" si="50">(H53*N53)*0.03%</f>
        <v>230.09999999999997</v>
      </c>
      <c r="M53" s="264">
        <f t="shared" ref="M53:M54" si="51">(K53*N53)-L53</f>
        <v>-10730.1</v>
      </c>
      <c r="N53" s="262">
        <v>500</v>
      </c>
      <c r="O53" s="265" t="s">
        <v>587</v>
      </c>
      <c r="P53" s="266">
        <v>45390</v>
      </c>
      <c r="Q53" s="231"/>
      <c r="R53" s="120"/>
      <c r="S53" s="54" t="s">
        <v>863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21"/>
      <c r="AH53" s="122"/>
      <c r="AI53" s="120"/>
      <c r="AJ53" s="120"/>
      <c r="AK53" s="121"/>
      <c r="AL53" s="121"/>
      <c r="AM53" s="121"/>
    </row>
    <row r="54" spans="1:39" ht="12.75" customHeight="1">
      <c r="A54" s="280">
        <v>12</v>
      </c>
      <c r="B54" s="277">
        <v>45391</v>
      </c>
      <c r="C54" s="279"/>
      <c r="D54" s="279" t="s">
        <v>982</v>
      </c>
      <c r="E54" s="280" t="s">
        <v>586</v>
      </c>
      <c r="F54" s="280">
        <v>26475</v>
      </c>
      <c r="G54" s="280">
        <v>26200</v>
      </c>
      <c r="H54" s="280">
        <v>26725</v>
      </c>
      <c r="I54" s="281" t="s">
        <v>983</v>
      </c>
      <c r="J54" s="298" t="s">
        <v>985</v>
      </c>
      <c r="K54" s="299">
        <f>H54-F54</f>
        <v>250</v>
      </c>
      <c r="L54" s="300">
        <f t="shared" si="50"/>
        <v>320.7</v>
      </c>
      <c r="M54" s="301">
        <f t="shared" si="51"/>
        <v>9679.2999999999993</v>
      </c>
      <c r="N54" s="299">
        <v>40</v>
      </c>
      <c r="O54" s="302" t="s">
        <v>577</v>
      </c>
      <c r="P54" s="303">
        <v>45391</v>
      </c>
      <c r="Q54" s="231"/>
      <c r="R54" s="120"/>
      <c r="S54" s="54" t="s">
        <v>768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21"/>
      <c r="AH54" s="122"/>
      <c r="AI54" s="120"/>
      <c r="AJ54" s="120"/>
      <c r="AK54" s="121"/>
      <c r="AL54" s="121"/>
      <c r="AM54" s="121"/>
    </row>
    <row r="55" spans="1:39" ht="12.75" customHeight="1">
      <c r="A55" s="271">
        <v>13</v>
      </c>
      <c r="B55" s="269">
        <v>45392</v>
      </c>
      <c r="C55" s="270"/>
      <c r="D55" s="270" t="s">
        <v>992</v>
      </c>
      <c r="E55" s="271" t="s">
        <v>855</v>
      </c>
      <c r="F55" s="271">
        <v>2632.5</v>
      </c>
      <c r="G55" s="271">
        <v>2665</v>
      </c>
      <c r="H55" s="271">
        <v>2665</v>
      </c>
      <c r="I55" s="272" t="s">
        <v>993</v>
      </c>
      <c r="J55" s="261" t="s">
        <v>1008</v>
      </c>
      <c r="K55" s="262">
        <f>F55-H55</f>
        <v>-32.5</v>
      </c>
      <c r="L55" s="263">
        <f t="shared" ref="L55" si="52">(H55*N55)*0.03%</f>
        <v>279.82499999999999</v>
      </c>
      <c r="M55" s="264">
        <f t="shared" ref="M55" si="53">(K55*N55)-L55</f>
        <v>-11654.825000000001</v>
      </c>
      <c r="N55" s="262">
        <v>350</v>
      </c>
      <c r="O55" s="265" t="s">
        <v>587</v>
      </c>
      <c r="P55" s="266">
        <v>45392</v>
      </c>
      <c r="Q55" s="231"/>
      <c r="R55" s="120"/>
      <c r="S55" s="54" t="s">
        <v>768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21"/>
      <c r="AH55" s="122"/>
      <c r="AI55" s="120"/>
      <c r="AJ55" s="120"/>
      <c r="AK55" s="121"/>
      <c r="AL55" s="121"/>
      <c r="AM55" s="121"/>
    </row>
    <row r="56" spans="1:39" ht="12.75" customHeight="1">
      <c r="A56" s="271">
        <v>14</v>
      </c>
      <c r="B56" s="269">
        <v>45392</v>
      </c>
      <c r="C56" s="270"/>
      <c r="D56" s="270" t="s">
        <v>994</v>
      </c>
      <c r="E56" s="271" t="s">
        <v>855</v>
      </c>
      <c r="F56" s="271">
        <v>22790</v>
      </c>
      <c r="G56" s="271">
        <v>22890</v>
      </c>
      <c r="H56" s="271">
        <v>22810</v>
      </c>
      <c r="I56" s="271" t="s">
        <v>995</v>
      </c>
      <c r="J56" s="261" t="s">
        <v>1007</v>
      </c>
      <c r="K56" s="262">
        <f>F56-H56</f>
        <v>-20</v>
      </c>
      <c r="L56" s="263">
        <f t="shared" ref="L56:L59" si="54">(H56*N56)*0.03%</f>
        <v>342.15</v>
      </c>
      <c r="M56" s="264">
        <f t="shared" ref="M56:M59" si="55">(K56*N56)-L56</f>
        <v>-1342.15</v>
      </c>
      <c r="N56" s="262">
        <v>50</v>
      </c>
      <c r="O56" s="265" t="s">
        <v>587</v>
      </c>
      <c r="P56" s="266">
        <v>45392</v>
      </c>
      <c r="Q56" s="231"/>
      <c r="R56" s="120"/>
      <c r="S56" s="54" t="s">
        <v>576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21"/>
      <c r="AH56" s="122"/>
      <c r="AI56" s="120"/>
      <c r="AJ56" s="120"/>
      <c r="AK56" s="121"/>
      <c r="AL56" s="121"/>
      <c r="AM56" s="121"/>
    </row>
    <row r="57" spans="1:39" ht="12.75" customHeight="1">
      <c r="A57" s="280">
        <v>15</v>
      </c>
      <c r="B57" s="277">
        <v>45392</v>
      </c>
      <c r="C57" s="279"/>
      <c r="D57" s="279" t="s">
        <v>1002</v>
      </c>
      <c r="E57" s="280" t="s">
        <v>586</v>
      </c>
      <c r="F57" s="280">
        <v>3882.5</v>
      </c>
      <c r="G57" s="280">
        <v>3840</v>
      </c>
      <c r="H57" s="280">
        <v>3920</v>
      </c>
      <c r="I57" s="280" t="s">
        <v>1003</v>
      </c>
      <c r="J57" s="298" t="s">
        <v>950</v>
      </c>
      <c r="K57" s="299">
        <f t="shared" ref="K57:K62" si="56">H57-F57</f>
        <v>37.5</v>
      </c>
      <c r="L57" s="300">
        <f t="shared" si="54"/>
        <v>294</v>
      </c>
      <c r="M57" s="301">
        <f t="shared" si="55"/>
        <v>9081</v>
      </c>
      <c r="N57" s="299">
        <v>250</v>
      </c>
      <c r="O57" s="302" t="s">
        <v>577</v>
      </c>
      <c r="P57" s="303">
        <v>45394</v>
      </c>
      <c r="Q57" s="231"/>
      <c r="R57" s="120"/>
      <c r="S57" s="54" t="s">
        <v>863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21"/>
      <c r="AH57" s="122"/>
      <c r="AI57" s="120"/>
      <c r="AJ57" s="120"/>
      <c r="AK57" s="121"/>
      <c r="AL57" s="121"/>
      <c r="AM57" s="121"/>
    </row>
    <row r="58" spans="1:39" ht="12.75" customHeight="1">
      <c r="A58" s="271">
        <v>16</v>
      </c>
      <c r="B58" s="269">
        <v>45392</v>
      </c>
      <c r="C58" s="270"/>
      <c r="D58" s="270" t="s">
        <v>1009</v>
      </c>
      <c r="E58" s="271" t="s">
        <v>586</v>
      </c>
      <c r="F58" s="271">
        <v>1546</v>
      </c>
      <c r="G58" s="271">
        <v>1530</v>
      </c>
      <c r="H58" s="271">
        <v>1531</v>
      </c>
      <c r="I58" s="271" t="s">
        <v>1010</v>
      </c>
      <c r="J58" s="261" t="s">
        <v>991</v>
      </c>
      <c r="K58" s="262">
        <f t="shared" si="56"/>
        <v>-15</v>
      </c>
      <c r="L58" s="263">
        <f t="shared" si="54"/>
        <v>321.51</v>
      </c>
      <c r="M58" s="264">
        <f t="shared" si="55"/>
        <v>-10821.51</v>
      </c>
      <c r="N58" s="262">
        <v>700</v>
      </c>
      <c r="O58" s="265" t="s">
        <v>587</v>
      </c>
      <c r="P58" s="266">
        <v>45394</v>
      </c>
      <c r="Q58" s="231"/>
      <c r="R58" s="120"/>
      <c r="S58" s="54" t="s">
        <v>863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21"/>
      <c r="AH58" s="122"/>
      <c r="AI58" s="120"/>
      <c r="AJ58" s="120"/>
      <c r="AK58" s="121"/>
      <c r="AL58" s="121"/>
      <c r="AM58" s="121"/>
    </row>
    <row r="59" spans="1:39" ht="12.75" customHeight="1">
      <c r="A59" s="271">
        <v>17</v>
      </c>
      <c r="B59" s="269">
        <v>45394</v>
      </c>
      <c r="C59" s="270"/>
      <c r="D59" s="270" t="s">
        <v>909</v>
      </c>
      <c r="E59" s="271" t="s">
        <v>586</v>
      </c>
      <c r="F59" s="271">
        <v>12540</v>
      </c>
      <c r="G59" s="271">
        <v>12300</v>
      </c>
      <c r="H59" s="271">
        <v>12300</v>
      </c>
      <c r="I59" s="271" t="s">
        <v>1014</v>
      </c>
      <c r="J59" s="261" t="s">
        <v>1017</v>
      </c>
      <c r="K59" s="262">
        <f t="shared" si="56"/>
        <v>-240</v>
      </c>
      <c r="L59" s="263">
        <f t="shared" si="54"/>
        <v>184.49999999999997</v>
      </c>
      <c r="M59" s="264">
        <f t="shared" si="55"/>
        <v>-12184.5</v>
      </c>
      <c r="N59" s="262">
        <v>50</v>
      </c>
      <c r="O59" s="265" t="s">
        <v>587</v>
      </c>
      <c r="P59" s="266">
        <v>45394</v>
      </c>
      <c r="Q59" s="231"/>
      <c r="R59" s="120"/>
      <c r="S59" s="54" t="s">
        <v>768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21"/>
      <c r="AH59" s="122"/>
      <c r="AI59" s="120"/>
      <c r="AJ59" s="120"/>
      <c r="AK59" s="121"/>
      <c r="AL59" s="121"/>
      <c r="AM59" s="121"/>
    </row>
    <row r="60" spans="1:39" ht="12.75" customHeight="1">
      <c r="A60" s="271">
        <v>18</v>
      </c>
      <c r="B60" s="269">
        <v>45394</v>
      </c>
      <c r="C60" s="270"/>
      <c r="D60" s="270" t="s">
        <v>1015</v>
      </c>
      <c r="E60" s="271" t="s">
        <v>586</v>
      </c>
      <c r="F60" s="271">
        <v>441.25</v>
      </c>
      <c r="G60" s="271">
        <v>438</v>
      </c>
      <c r="H60" s="271">
        <v>438</v>
      </c>
      <c r="I60" s="271" t="s">
        <v>1016</v>
      </c>
      <c r="J60" s="261" t="s">
        <v>1024</v>
      </c>
      <c r="K60" s="262">
        <f t="shared" si="56"/>
        <v>-3.25</v>
      </c>
      <c r="L60" s="263">
        <f t="shared" ref="L60:L61" si="57">(H60*N60)*0.03%</f>
        <v>443.47499999999997</v>
      </c>
      <c r="M60" s="264">
        <f t="shared" ref="M60:M61" si="58">(K60*N60)-L60</f>
        <v>-11412.225</v>
      </c>
      <c r="N60" s="262">
        <v>3375</v>
      </c>
      <c r="O60" s="265" t="s">
        <v>587</v>
      </c>
      <c r="P60" s="266">
        <v>45394</v>
      </c>
      <c r="Q60" s="231"/>
      <c r="R60" s="120"/>
      <c r="S60" s="54" t="s">
        <v>768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21"/>
      <c r="AH60" s="122"/>
      <c r="AI60" s="120"/>
      <c r="AJ60" s="120"/>
      <c r="AK60" s="121"/>
      <c r="AL60" s="121"/>
      <c r="AM60" s="121"/>
    </row>
    <row r="61" spans="1:39" ht="12.75" customHeight="1">
      <c r="A61" s="293">
        <v>19</v>
      </c>
      <c r="B61" s="297">
        <v>45394</v>
      </c>
      <c r="C61" s="292"/>
      <c r="D61" s="292" t="s">
        <v>982</v>
      </c>
      <c r="E61" s="293" t="s">
        <v>586</v>
      </c>
      <c r="F61" s="293">
        <v>26470</v>
      </c>
      <c r="G61" s="293">
        <v>26200</v>
      </c>
      <c r="H61" s="293">
        <v>26490</v>
      </c>
      <c r="I61" s="293" t="s">
        <v>1022</v>
      </c>
      <c r="J61" s="321" t="s">
        <v>912</v>
      </c>
      <c r="K61" s="322">
        <f t="shared" si="56"/>
        <v>20</v>
      </c>
      <c r="L61" s="323">
        <f t="shared" si="57"/>
        <v>317.88</v>
      </c>
      <c r="M61" s="324">
        <f t="shared" si="58"/>
        <v>482.12</v>
      </c>
      <c r="N61" s="322">
        <v>40</v>
      </c>
      <c r="O61" s="325" t="s">
        <v>594</v>
      </c>
      <c r="P61" s="326">
        <v>45397</v>
      </c>
      <c r="Q61" s="231"/>
      <c r="R61" s="120"/>
      <c r="S61" s="54" t="s">
        <v>768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21"/>
      <c r="AH61" s="122"/>
      <c r="AI61" s="120"/>
      <c r="AJ61" s="120"/>
      <c r="AK61" s="121"/>
      <c r="AL61" s="121"/>
      <c r="AM61" s="121"/>
    </row>
    <row r="62" spans="1:39" ht="12.75" customHeight="1">
      <c r="A62" s="271">
        <v>20</v>
      </c>
      <c r="B62" s="269">
        <v>45394</v>
      </c>
      <c r="C62" s="270"/>
      <c r="D62" s="270" t="s">
        <v>1002</v>
      </c>
      <c r="E62" s="271" t="s">
        <v>586</v>
      </c>
      <c r="F62" s="271">
        <v>3862.5</v>
      </c>
      <c r="G62" s="271">
        <v>3820</v>
      </c>
      <c r="H62" s="271">
        <v>3817</v>
      </c>
      <c r="I62" s="271" t="s">
        <v>1023</v>
      </c>
      <c r="J62" s="261" t="s">
        <v>1026</v>
      </c>
      <c r="K62" s="262">
        <f t="shared" si="56"/>
        <v>-45.5</v>
      </c>
      <c r="L62" s="263">
        <f t="shared" ref="L62" si="59">(H62*N62)*0.03%</f>
        <v>286.27499999999998</v>
      </c>
      <c r="M62" s="264">
        <f t="shared" ref="M62" si="60">(K62*N62)-L62</f>
        <v>-11661.275</v>
      </c>
      <c r="N62" s="262">
        <v>250</v>
      </c>
      <c r="O62" s="265" t="s">
        <v>587</v>
      </c>
      <c r="P62" s="266">
        <v>45397</v>
      </c>
      <c r="Q62" s="231"/>
      <c r="R62" s="120"/>
      <c r="S62" s="54" t="s">
        <v>863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21"/>
      <c r="AH62" s="122"/>
      <c r="AI62" s="120"/>
      <c r="AJ62" s="120"/>
      <c r="AK62" s="121"/>
      <c r="AL62" s="121"/>
      <c r="AM62" s="121"/>
    </row>
    <row r="63" spans="1:39" ht="12.75" customHeight="1">
      <c r="A63" s="271">
        <v>21</v>
      </c>
      <c r="B63" s="269">
        <v>45397</v>
      </c>
      <c r="C63" s="270"/>
      <c r="D63" s="270" t="s">
        <v>900</v>
      </c>
      <c r="E63" s="271" t="s">
        <v>586</v>
      </c>
      <c r="F63" s="271">
        <v>3630</v>
      </c>
      <c r="G63" s="271">
        <v>3570</v>
      </c>
      <c r="H63" s="271">
        <v>3570</v>
      </c>
      <c r="I63" s="271" t="s">
        <v>1030</v>
      </c>
      <c r="J63" s="261" t="s">
        <v>1052</v>
      </c>
      <c r="K63" s="262">
        <f t="shared" ref="K63" si="61">H63-F63</f>
        <v>-60</v>
      </c>
      <c r="L63" s="263">
        <f t="shared" ref="L63" si="62">(H63*N63)*0.03%</f>
        <v>187.42499999999998</v>
      </c>
      <c r="M63" s="264">
        <f t="shared" ref="M63" si="63">(K63*N63)-L63</f>
        <v>-10687.424999999999</v>
      </c>
      <c r="N63" s="262">
        <v>175</v>
      </c>
      <c r="O63" s="265" t="s">
        <v>587</v>
      </c>
      <c r="P63" s="266">
        <v>45400</v>
      </c>
      <c r="Q63" s="231"/>
      <c r="R63" s="120"/>
      <c r="S63" s="54" t="s">
        <v>576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21"/>
      <c r="AH63" s="122"/>
      <c r="AI63" s="120"/>
      <c r="AJ63" s="120"/>
      <c r="AK63" s="121"/>
      <c r="AL63" s="121"/>
      <c r="AM63" s="121"/>
    </row>
    <row r="64" spans="1:39" ht="12.75" customHeight="1">
      <c r="A64" s="271">
        <v>22</v>
      </c>
      <c r="B64" s="269">
        <v>45397</v>
      </c>
      <c r="C64" s="270"/>
      <c r="D64" s="270" t="s">
        <v>1031</v>
      </c>
      <c r="E64" s="271" t="s">
        <v>586</v>
      </c>
      <c r="F64" s="271">
        <v>1161</v>
      </c>
      <c r="G64" s="271">
        <v>1145</v>
      </c>
      <c r="H64" s="271">
        <v>1151</v>
      </c>
      <c r="I64" s="271" t="s">
        <v>1032</v>
      </c>
      <c r="J64" s="261" t="s">
        <v>1046</v>
      </c>
      <c r="K64" s="262">
        <f t="shared" ref="K64:K65" si="64">H64-F64</f>
        <v>-10</v>
      </c>
      <c r="L64" s="263">
        <f t="shared" ref="L64:L65" si="65">(H64*N64)*0.03%</f>
        <v>241.70999999999998</v>
      </c>
      <c r="M64" s="264">
        <f t="shared" ref="M64:M65" si="66">(K64*N64)-L64</f>
        <v>-7241.71</v>
      </c>
      <c r="N64" s="262">
        <v>700</v>
      </c>
      <c r="O64" s="265" t="s">
        <v>587</v>
      </c>
      <c r="P64" s="266">
        <v>45398</v>
      </c>
      <c r="Q64" s="231"/>
      <c r="R64" s="120"/>
      <c r="S64" s="54" t="s">
        <v>576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21"/>
      <c r="AH64" s="122"/>
      <c r="AI64" s="120"/>
      <c r="AJ64" s="120"/>
      <c r="AK64" s="121"/>
      <c r="AL64" s="121"/>
      <c r="AM64" s="121"/>
    </row>
    <row r="65" spans="1:39" ht="12.75" customHeight="1">
      <c r="A65" s="271">
        <v>23</v>
      </c>
      <c r="B65" s="269">
        <v>45397</v>
      </c>
      <c r="C65" s="270"/>
      <c r="D65" s="270" t="s">
        <v>1034</v>
      </c>
      <c r="E65" s="271" t="s">
        <v>586</v>
      </c>
      <c r="F65" s="271">
        <v>1185</v>
      </c>
      <c r="G65" s="271">
        <v>1165</v>
      </c>
      <c r="H65" s="271">
        <v>1165</v>
      </c>
      <c r="I65" s="271" t="s">
        <v>1035</v>
      </c>
      <c r="J65" s="261" t="s">
        <v>1007</v>
      </c>
      <c r="K65" s="262">
        <f t="shared" si="64"/>
        <v>-20</v>
      </c>
      <c r="L65" s="263">
        <f t="shared" si="65"/>
        <v>174.74999999999997</v>
      </c>
      <c r="M65" s="264">
        <f t="shared" si="66"/>
        <v>-10174.75</v>
      </c>
      <c r="N65" s="262">
        <v>500</v>
      </c>
      <c r="O65" s="265" t="s">
        <v>587</v>
      </c>
      <c r="P65" s="266">
        <v>45400</v>
      </c>
      <c r="Q65" s="231"/>
      <c r="R65" s="120"/>
      <c r="S65" s="54" t="s">
        <v>768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21"/>
      <c r="AH65" s="122"/>
      <c r="AI65" s="120"/>
      <c r="AJ65" s="120"/>
      <c r="AK65" s="121"/>
      <c r="AL65" s="121"/>
      <c r="AM65" s="121"/>
    </row>
    <row r="66" spans="1:39" ht="12.75" customHeight="1">
      <c r="A66" s="271">
        <v>24</v>
      </c>
      <c r="B66" s="269">
        <v>45400</v>
      </c>
      <c r="C66" s="270"/>
      <c r="D66" s="270" t="s">
        <v>1054</v>
      </c>
      <c r="E66" s="271" t="s">
        <v>586</v>
      </c>
      <c r="F66" s="271">
        <v>6090</v>
      </c>
      <c r="G66" s="271">
        <v>5990</v>
      </c>
      <c r="H66" s="271">
        <v>5990</v>
      </c>
      <c r="I66" s="271" t="s">
        <v>1055</v>
      </c>
      <c r="J66" s="261" t="s">
        <v>946</v>
      </c>
      <c r="K66" s="262">
        <f t="shared" ref="K66" si="67">H66-F66</f>
        <v>-100</v>
      </c>
      <c r="L66" s="263">
        <f t="shared" ref="L66:L67" si="68">(H66*N66)*0.03%</f>
        <v>179.7</v>
      </c>
      <c r="M66" s="264">
        <f t="shared" ref="M66:M67" si="69">(K66*N66)-L66</f>
        <v>-10179.700000000001</v>
      </c>
      <c r="N66" s="262">
        <v>100</v>
      </c>
      <c r="O66" s="265" t="s">
        <v>587</v>
      </c>
      <c r="P66" s="266">
        <v>45400</v>
      </c>
      <c r="Q66" s="231"/>
      <c r="R66" s="120"/>
      <c r="S66" s="54" t="s">
        <v>863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21"/>
      <c r="AH66" s="122"/>
      <c r="AI66" s="120"/>
      <c r="AJ66" s="120"/>
      <c r="AK66" s="121"/>
      <c r="AL66" s="121"/>
      <c r="AM66" s="121"/>
    </row>
    <row r="67" spans="1:39" ht="12.75" customHeight="1">
      <c r="A67" s="280">
        <v>25</v>
      </c>
      <c r="B67" s="277">
        <v>45401</v>
      </c>
      <c r="C67" s="279"/>
      <c r="D67" s="279" t="s">
        <v>1063</v>
      </c>
      <c r="E67" s="280" t="s">
        <v>855</v>
      </c>
      <c r="F67" s="280">
        <v>8825</v>
      </c>
      <c r="G67" s="280">
        <v>8905</v>
      </c>
      <c r="H67" s="280">
        <v>8737.5</v>
      </c>
      <c r="I67" s="281" t="s">
        <v>1064</v>
      </c>
      <c r="J67" s="298" t="s">
        <v>1065</v>
      </c>
      <c r="K67" s="299">
        <f>F67-H67</f>
        <v>87.5</v>
      </c>
      <c r="L67" s="300">
        <f t="shared" si="68"/>
        <v>327.65624999999994</v>
      </c>
      <c r="M67" s="301">
        <f t="shared" si="69"/>
        <v>10609.84375</v>
      </c>
      <c r="N67" s="299">
        <v>125</v>
      </c>
      <c r="O67" s="302" t="s">
        <v>577</v>
      </c>
      <c r="P67" s="303">
        <v>45401</v>
      </c>
      <c r="Q67" s="231"/>
      <c r="R67" s="120"/>
      <c r="S67" s="54" t="s">
        <v>768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21"/>
      <c r="AH67" s="122"/>
      <c r="AI67" s="120"/>
      <c r="AJ67" s="120"/>
      <c r="AK67" s="121"/>
      <c r="AL67" s="121"/>
      <c r="AM67" s="121"/>
    </row>
    <row r="68" spans="1:39" ht="12.75" customHeight="1">
      <c r="A68" s="280">
        <v>26</v>
      </c>
      <c r="B68" s="277">
        <v>45401</v>
      </c>
      <c r="C68" s="279"/>
      <c r="D68" s="279" t="s">
        <v>1069</v>
      </c>
      <c r="E68" s="280" t="s">
        <v>586</v>
      </c>
      <c r="F68" s="280">
        <v>3532.5</v>
      </c>
      <c r="G68" s="280">
        <v>3495</v>
      </c>
      <c r="H68" s="280">
        <v>3567.5</v>
      </c>
      <c r="I68" s="281" t="s">
        <v>1070</v>
      </c>
      <c r="J68" s="298" t="s">
        <v>1075</v>
      </c>
      <c r="K68" s="299">
        <f>H68-F68</f>
        <v>35</v>
      </c>
      <c r="L68" s="300">
        <f t="shared" ref="L68" si="70">(H68*N68)*0.03%</f>
        <v>321.07499999999999</v>
      </c>
      <c r="M68" s="301">
        <f t="shared" ref="M68" si="71">(K68*N68)-L68</f>
        <v>10178.924999999999</v>
      </c>
      <c r="N68" s="299">
        <v>300</v>
      </c>
      <c r="O68" s="302" t="s">
        <v>577</v>
      </c>
      <c r="P68" s="303">
        <v>45404</v>
      </c>
      <c r="Q68" s="231"/>
      <c r="R68" s="120"/>
      <c r="S68" s="54" t="s">
        <v>576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21"/>
      <c r="AH68" s="122"/>
      <c r="AI68" s="120"/>
      <c r="AJ68" s="120"/>
      <c r="AK68" s="121"/>
      <c r="AL68" s="121"/>
      <c r="AM68" s="121"/>
    </row>
    <row r="69" spans="1:39" ht="12.75" customHeight="1">
      <c r="A69" s="280">
        <v>27</v>
      </c>
      <c r="B69" s="277">
        <v>45401</v>
      </c>
      <c r="C69" s="279"/>
      <c r="D69" s="279" t="s">
        <v>1071</v>
      </c>
      <c r="E69" s="280" t="s">
        <v>586</v>
      </c>
      <c r="F69" s="280">
        <v>5920</v>
      </c>
      <c r="G69" s="280">
        <v>5787</v>
      </c>
      <c r="H69" s="280">
        <v>5957.5</v>
      </c>
      <c r="I69" s="281" t="s">
        <v>1072</v>
      </c>
      <c r="J69" s="298" t="s">
        <v>950</v>
      </c>
      <c r="K69" s="299">
        <f>H69-F69</f>
        <v>37.5</v>
      </c>
      <c r="L69" s="300">
        <f t="shared" ref="L69:L70" si="72">(H69*N69)*0.03%</f>
        <v>134.04374999999999</v>
      </c>
      <c r="M69" s="301">
        <f t="shared" ref="M69:M70" si="73">(K69*N69)-L69</f>
        <v>2678.4562500000002</v>
      </c>
      <c r="N69" s="299">
        <v>75</v>
      </c>
      <c r="O69" s="302" t="s">
        <v>577</v>
      </c>
      <c r="P69" s="303">
        <v>45405</v>
      </c>
      <c r="Q69" s="231"/>
      <c r="R69" s="120"/>
      <c r="S69" s="54" t="s">
        <v>863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21"/>
      <c r="AH69" s="122"/>
      <c r="AI69" s="120"/>
      <c r="AJ69" s="120"/>
      <c r="AK69" s="121"/>
      <c r="AL69" s="121"/>
      <c r="AM69" s="121"/>
    </row>
    <row r="70" spans="1:39" ht="12.75" customHeight="1">
      <c r="A70" s="280">
        <v>28</v>
      </c>
      <c r="B70" s="277">
        <v>45404</v>
      </c>
      <c r="C70" s="279"/>
      <c r="D70" s="279" t="s">
        <v>1078</v>
      </c>
      <c r="E70" s="280" t="s">
        <v>855</v>
      </c>
      <c r="F70" s="280">
        <v>8855</v>
      </c>
      <c r="G70" s="280">
        <v>8935</v>
      </c>
      <c r="H70" s="280">
        <v>8797.5</v>
      </c>
      <c r="I70" s="281" t="s">
        <v>1079</v>
      </c>
      <c r="J70" s="298" t="s">
        <v>1098</v>
      </c>
      <c r="K70" s="299">
        <f>F70-H70</f>
        <v>57.5</v>
      </c>
      <c r="L70" s="300">
        <f t="shared" si="72"/>
        <v>329.90624999999994</v>
      </c>
      <c r="M70" s="301">
        <f t="shared" si="73"/>
        <v>6857.59375</v>
      </c>
      <c r="N70" s="299">
        <v>125</v>
      </c>
      <c r="O70" s="302" t="s">
        <v>577</v>
      </c>
      <c r="P70" s="303">
        <v>45406</v>
      </c>
      <c r="Q70" s="231"/>
      <c r="R70" s="120"/>
      <c r="S70" s="54" t="s">
        <v>768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21"/>
      <c r="AH70" s="122"/>
      <c r="AI70" s="120"/>
      <c r="AJ70" s="120"/>
      <c r="AK70" s="121"/>
      <c r="AL70" s="121"/>
      <c r="AM70" s="121"/>
    </row>
    <row r="71" spans="1:39" ht="12.75" customHeight="1">
      <c r="A71" s="280">
        <v>29</v>
      </c>
      <c r="B71" s="277">
        <v>45404</v>
      </c>
      <c r="C71" s="279"/>
      <c r="D71" s="279" t="s">
        <v>1080</v>
      </c>
      <c r="E71" s="280" t="s">
        <v>586</v>
      </c>
      <c r="F71" s="280">
        <v>1970</v>
      </c>
      <c r="G71" s="280">
        <v>1940</v>
      </c>
      <c r="H71" s="280">
        <v>1994</v>
      </c>
      <c r="I71" s="281" t="s">
        <v>1081</v>
      </c>
      <c r="J71" s="298" t="s">
        <v>1097</v>
      </c>
      <c r="K71" s="299">
        <f>H71-F71</f>
        <v>24</v>
      </c>
      <c r="L71" s="300">
        <f t="shared" ref="L71" si="74">(H71*N71)*0.03%</f>
        <v>219.53939999999997</v>
      </c>
      <c r="M71" s="301">
        <f t="shared" ref="M71" si="75">(K71*N71)-L71</f>
        <v>8588.4606000000003</v>
      </c>
      <c r="N71" s="299">
        <v>367</v>
      </c>
      <c r="O71" s="302" t="s">
        <v>577</v>
      </c>
      <c r="P71" s="303">
        <v>45406</v>
      </c>
      <c r="Q71" s="231"/>
      <c r="R71" s="120"/>
      <c r="S71" s="54" t="s">
        <v>863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21"/>
      <c r="AH71" s="122"/>
      <c r="AI71" s="120"/>
      <c r="AJ71" s="120"/>
      <c r="AK71" s="121"/>
      <c r="AL71" s="121"/>
      <c r="AM71" s="121"/>
    </row>
    <row r="72" spans="1:39" ht="12.75" customHeight="1">
      <c r="A72" s="271">
        <v>30</v>
      </c>
      <c r="B72" s="269">
        <v>45405</v>
      </c>
      <c r="C72" s="270"/>
      <c r="D72" s="270" t="s">
        <v>1091</v>
      </c>
      <c r="E72" s="271" t="s">
        <v>586</v>
      </c>
      <c r="F72" s="271">
        <v>26000</v>
      </c>
      <c r="G72" s="271">
        <v>25700</v>
      </c>
      <c r="H72" s="271">
        <v>25700</v>
      </c>
      <c r="I72" s="272" t="s">
        <v>1092</v>
      </c>
      <c r="J72" s="261" t="s">
        <v>1096</v>
      </c>
      <c r="K72" s="262">
        <f t="shared" ref="K72" si="76">H72-F72</f>
        <v>-300</v>
      </c>
      <c r="L72" s="263">
        <f t="shared" ref="L72" si="77">(H72*N72)*0.03%</f>
        <v>308.39999999999998</v>
      </c>
      <c r="M72" s="264">
        <f t="shared" ref="M72" si="78">(K72*N72)-L72</f>
        <v>-12308.4</v>
      </c>
      <c r="N72" s="262">
        <v>40</v>
      </c>
      <c r="O72" s="265" t="s">
        <v>587</v>
      </c>
      <c r="P72" s="266">
        <v>45406</v>
      </c>
      <c r="Q72" s="231"/>
      <c r="R72" s="120"/>
      <c r="S72" s="54" t="s">
        <v>768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21"/>
      <c r="AH72" s="122"/>
      <c r="AI72" s="120"/>
      <c r="AJ72" s="120"/>
      <c r="AK72" s="121"/>
      <c r="AL72" s="121"/>
      <c r="AM72" s="121"/>
    </row>
    <row r="73" spans="1:39" ht="12.75" customHeight="1">
      <c r="A73" s="271">
        <v>31</v>
      </c>
      <c r="B73" s="269">
        <v>45407</v>
      </c>
      <c r="C73" s="270"/>
      <c r="D73" s="270" t="s">
        <v>1107</v>
      </c>
      <c r="E73" s="271" t="s">
        <v>586</v>
      </c>
      <c r="F73" s="271">
        <v>22670</v>
      </c>
      <c r="G73" s="271">
        <v>22570</v>
      </c>
      <c r="H73" s="271">
        <v>22570</v>
      </c>
      <c r="I73" s="272" t="s">
        <v>1108</v>
      </c>
      <c r="J73" s="261" t="s">
        <v>946</v>
      </c>
      <c r="K73" s="262">
        <f t="shared" ref="K73" si="79">H73-F73</f>
        <v>-100</v>
      </c>
      <c r="L73" s="263">
        <f t="shared" ref="L73:L74" si="80">(H73*N73)*0.03%</f>
        <v>338.54999999999995</v>
      </c>
      <c r="M73" s="264">
        <f t="shared" ref="M73:M74" si="81">(K73*N73)-L73</f>
        <v>-5338.55</v>
      </c>
      <c r="N73" s="262">
        <v>50</v>
      </c>
      <c r="O73" s="265" t="s">
        <v>587</v>
      </c>
      <c r="P73" s="266">
        <v>45408</v>
      </c>
      <c r="Q73" s="231"/>
      <c r="R73" s="120"/>
      <c r="S73" s="54" t="s">
        <v>576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21"/>
      <c r="AH73" s="122"/>
      <c r="AI73" s="120"/>
      <c r="AJ73" s="120"/>
      <c r="AK73" s="121"/>
      <c r="AL73" s="121"/>
      <c r="AM73" s="121"/>
    </row>
    <row r="74" spans="1:39" ht="12.75" customHeight="1">
      <c r="A74" s="280">
        <v>32</v>
      </c>
      <c r="B74" s="277">
        <v>45407</v>
      </c>
      <c r="C74" s="279"/>
      <c r="D74" s="279" t="s">
        <v>1109</v>
      </c>
      <c r="E74" s="280" t="s">
        <v>586</v>
      </c>
      <c r="F74" s="280">
        <v>1419</v>
      </c>
      <c r="G74" s="280">
        <v>1402</v>
      </c>
      <c r="H74" s="280">
        <v>1423</v>
      </c>
      <c r="I74" s="281" t="s">
        <v>1110</v>
      </c>
      <c r="J74" s="298" t="s">
        <v>1152</v>
      </c>
      <c r="K74" s="299">
        <f>H74-F74</f>
        <v>4</v>
      </c>
      <c r="L74" s="300">
        <f t="shared" si="80"/>
        <v>277.48499999999996</v>
      </c>
      <c r="M74" s="301">
        <f t="shared" si="81"/>
        <v>2322.5149999999999</v>
      </c>
      <c r="N74" s="299">
        <v>650</v>
      </c>
      <c r="O74" s="302" t="s">
        <v>577</v>
      </c>
      <c r="P74" s="303">
        <v>45411</v>
      </c>
      <c r="Q74" s="231"/>
      <c r="R74" s="120"/>
      <c r="S74" s="54" t="s">
        <v>863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21"/>
      <c r="AH74" s="122"/>
      <c r="AI74" s="120"/>
      <c r="AJ74" s="120"/>
      <c r="AK74" s="121"/>
      <c r="AL74" s="121"/>
      <c r="AM74" s="121"/>
    </row>
    <row r="75" spans="1:39" ht="12.75" customHeight="1">
      <c r="A75" s="280">
        <v>33</v>
      </c>
      <c r="B75" s="277">
        <v>45408</v>
      </c>
      <c r="C75" s="279"/>
      <c r="D75" s="279" t="s">
        <v>1115</v>
      </c>
      <c r="E75" s="280" t="s">
        <v>586</v>
      </c>
      <c r="F75" s="280">
        <v>805.5</v>
      </c>
      <c r="G75" s="280">
        <v>790</v>
      </c>
      <c r="H75" s="280">
        <v>814</v>
      </c>
      <c r="I75" s="281" t="s">
        <v>1116</v>
      </c>
      <c r="J75" s="298" t="s">
        <v>1149</v>
      </c>
      <c r="K75" s="299">
        <f>H75-F75</f>
        <v>8.5</v>
      </c>
      <c r="L75" s="300">
        <f t="shared" ref="L75" si="82">(H75*N75)*0.03%</f>
        <v>183.14999999999998</v>
      </c>
      <c r="M75" s="301">
        <f t="shared" ref="M75" si="83">(K75*N75)-L75</f>
        <v>6191.85</v>
      </c>
      <c r="N75" s="299">
        <v>750</v>
      </c>
      <c r="O75" s="302" t="s">
        <v>577</v>
      </c>
      <c r="P75" s="303">
        <v>45411</v>
      </c>
      <c r="Q75" s="231"/>
      <c r="R75" s="120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21"/>
      <c r="AH75" s="122"/>
      <c r="AI75" s="120"/>
      <c r="AJ75" s="120"/>
      <c r="AK75" s="121"/>
      <c r="AL75" s="121"/>
      <c r="AM75" s="121"/>
    </row>
    <row r="76" spans="1:39" ht="12.75" customHeight="1">
      <c r="A76" s="187">
        <v>34</v>
      </c>
      <c r="B76" s="237">
        <v>45408</v>
      </c>
      <c r="C76" s="232"/>
      <c r="D76" s="232" t="s">
        <v>1122</v>
      </c>
      <c r="E76" s="187" t="s">
        <v>586</v>
      </c>
      <c r="F76" s="187" t="s">
        <v>1123</v>
      </c>
      <c r="G76" s="187">
        <v>1078</v>
      </c>
      <c r="H76" s="187"/>
      <c r="I76" s="189" t="s">
        <v>1124</v>
      </c>
      <c r="J76" s="186" t="s">
        <v>575</v>
      </c>
      <c r="K76" s="96"/>
      <c r="L76" s="98"/>
      <c r="M76" s="234"/>
      <c r="N76" s="96"/>
      <c r="O76" s="97"/>
      <c r="P76" s="238"/>
      <c r="Q76" s="231"/>
      <c r="R76" s="120"/>
      <c r="S76" s="5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21"/>
      <c r="AH76" s="122"/>
      <c r="AI76" s="120"/>
      <c r="AJ76" s="120"/>
      <c r="AK76" s="121"/>
      <c r="AL76" s="121"/>
      <c r="AM76" s="121"/>
    </row>
    <row r="77" spans="1:39" ht="12.75" customHeight="1">
      <c r="A77" s="187"/>
      <c r="B77" s="237"/>
      <c r="C77" s="232"/>
      <c r="D77" s="232"/>
      <c r="E77" s="187"/>
      <c r="F77" s="187"/>
      <c r="G77" s="187"/>
      <c r="H77" s="187"/>
      <c r="I77" s="189"/>
      <c r="J77" s="186"/>
      <c r="K77" s="96"/>
      <c r="L77" s="98"/>
      <c r="M77" s="234"/>
      <c r="N77" s="96"/>
      <c r="O77" s="97"/>
      <c r="P77" s="238"/>
      <c r="Q77" s="231"/>
      <c r="R77" s="120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21"/>
      <c r="AH77" s="122"/>
      <c r="AI77" s="120"/>
      <c r="AJ77" s="120"/>
      <c r="AK77" s="121"/>
      <c r="AL77" s="121"/>
      <c r="AM77" s="121"/>
    </row>
    <row r="78" spans="1:39" ht="12.75" customHeight="1">
      <c r="A78" s="187"/>
      <c r="B78" s="237"/>
      <c r="C78" s="232"/>
      <c r="D78" s="232"/>
      <c r="E78" s="187"/>
      <c r="F78" s="187"/>
      <c r="G78" s="187"/>
      <c r="H78" s="187"/>
      <c r="I78" s="189"/>
      <c r="J78" s="186"/>
      <c r="K78" s="96"/>
      <c r="L78" s="98"/>
      <c r="M78" s="234"/>
      <c r="N78" s="96"/>
      <c r="O78" s="97"/>
      <c r="P78" s="238"/>
      <c r="Q78" s="231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121"/>
      <c r="AL78" s="121"/>
      <c r="AM78" s="121"/>
    </row>
    <row r="79" spans="1:39" ht="15" customHeight="1"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</row>
    <row r="80" spans="1:39" ht="12.75" customHeight="1">
      <c r="A80" s="121"/>
      <c r="B80" s="123"/>
      <c r="C80" s="120"/>
      <c r="D80" s="120"/>
      <c r="E80" s="121"/>
      <c r="F80" s="121"/>
      <c r="G80" s="121"/>
      <c r="H80" s="124"/>
      <c r="I80" s="124"/>
      <c r="J80" s="124"/>
      <c r="K80" s="120"/>
      <c r="L80" s="121"/>
      <c r="M80" s="121"/>
      <c r="N80" s="121"/>
      <c r="O80" s="124"/>
      <c r="P80" s="124"/>
      <c r="Q80" s="12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121"/>
      <c r="AL80" s="121"/>
      <c r="AM80" s="121"/>
    </row>
    <row r="81" spans="1:39">
      <c r="A81" s="125" t="s">
        <v>592</v>
      </c>
      <c r="B81" s="125"/>
      <c r="C81" s="125"/>
      <c r="D81" s="125"/>
      <c r="E81" s="126"/>
      <c r="F81" s="104"/>
      <c r="G81" s="104"/>
      <c r="H81" s="104"/>
      <c r="I81" s="104"/>
      <c r="J81" s="1"/>
      <c r="K81" s="6"/>
      <c r="L81" s="6"/>
      <c r="M81" s="6"/>
      <c r="N81" s="1"/>
      <c r="O81" s="1"/>
      <c r="P81" s="37"/>
      <c r="Q81" s="37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37"/>
      <c r="AL81" s="37"/>
      <c r="AM81" s="37"/>
    </row>
    <row r="82" spans="1:39" ht="38.25">
      <c r="A82" s="93" t="s">
        <v>16</v>
      </c>
      <c r="B82" s="93" t="s">
        <v>550</v>
      </c>
      <c r="C82" s="93"/>
      <c r="D82" s="94" t="s">
        <v>561</v>
      </c>
      <c r="E82" s="93" t="s">
        <v>562</v>
      </c>
      <c r="F82" s="93" t="s">
        <v>563</v>
      </c>
      <c r="G82" s="93" t="s">
        <v>584</v>
      </c>
      <c r="H82" s="93" t="s">
        <v>565</v>
      </c>
      <c r="I82" s="93" t="s">
        <v>566</v>
      </c>
      <c r="J82" s="92" t="s">
        <v>567</v>
      </c>
      <c r="K82" s="92" t="s">
        <v>593</v>
      </c>
      <c r="L82" s="95" t="s">
        <v>569</v>
      </c>
      <c r="M82" s="119" t="s">
        <v>590</v>
      </c>
      <c r="N82" s="93" t="s">
        <v>591</v>
      </c>
      <c r="O82" s="93" t="s">
        <v>571</v>
      </c>
      <c r="P82" s="94" t="s">
        <v>572</v>
      </c>
      <c r="Q82" s="235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37"/>
      <c r="AL82" s="37"/>
      <c r="AM82" s="37"/>
    </row>
    <row r="83" spans="1:39" ht="12.75" customHeight="1">
      <c r="A83" s="357">
        <v>1</v>
      </c>
      <c r="B83" s="355">
        <v>45373</v>
      </c>
      <c r="C83" s="279"/>
      <c r="D83" s="279" t="s">
        <v>894</v>
      </c>
      <c r="E83" s="280" t="s">
        <v>586</v>
      </c>
      <c r="F83" s="280">
        <v>49</v>
      </c>
      <c r="G83" s="280"/>
      <c r="H83" s="280">
        <v>57.5</v>
      </c>
      <c r="I83" s="281"/>
      <c r="J83" s="359" t="s">
        <v>923</v>
      </c>
      <c r="K83" s="274">
        <f>H83-F83</f>
        <v>8.5</v>
      </c>
      <c r="L83" s="275">
        <v>50</v>
      </c>
      <c r="M83" s="369">
        <v>1400</v>
      </c>
      <c r="N83" s="274">
        <v>200</v>
      </c>
      <c r="O83" s="359" t="s">
        <v>577</v>
      </c>
      <c r="P83" s="355">
        <v>45384</v>
      </c>
      <c r="Q83" s="231"/>
      <c r="R83" s="54"/>
      <c r="S83" s="54" t="s">
        <v>576</v>
      </c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121"/>
      <c r="AL83" s="121"/>
      <c r="AM83" s="121"/>
    </row>
    <row r="84" spans="1:39" ht="12.75" customHeight="1">
      <c r="A84" s="358"/>
      <c r="B84" s="356"/>
      <c r="C84" s="279"/>
      <c r="D84" s="279" t="s">
        <v>895</v>
      </c>
      <c r="E84" s="280" t="s">
        <v>855</v>
      </c>
      <c r="F84" s="280">
        <v>19.5</v>
      </c>
      <c r="G84" s="280"/>
      <c r="H84" s="280">
        <v>20.5</v>
      </c>
      <c r="I84" s="281"/>
      <c r="J84" s="360"/>
      <c r="K84" s="274">
        <f>F84-H84</f>
        <v>-1</v>
      </c>
      <c r="L84" s="275">
        <v>50</v>
      </c>
      <c r="M84" s="370"/>
      <c r="N84" s="274">
        <v>200</v>
      </c>
      <c r="O84" s="360"/>
      <c r="P84" s="356"/>
      <c r="Q84" s="231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121"/>
      <c r="AL84" s="121"/>
      <c r="AM84" s="121"/>
    </row>
    <row r="85" spans="1:39" ht="12.75" customHeight="1">
      <c r="A85" s="357">
        <v>2</v>
      </c>
      <c r="B85" s="355">
        <v>45379</v>
      </c>
      <c r="C85" s="279"/>
      <c r="D85" s="279" t="s">
        <v>902</v>
      </c>
      <c r="E85" s="280" t="s">
        <v>586</v>
      </c>
      <c r="F85" s="280">
        <v>325</v>
      </c>
      <c r="G85" s="280"/>
      <c r="H85" s="280">
        <v>475</v>
      </c>
      <c r="I85" s="281"/>
      <c r="J85" s="359" t="s">
        <v>908</v>
      </c>
      <c r="K85" s="274">
        <f t="shared" ref="K85" si="84">H85-F85</f>
        <v>150</v>
      </c>
      <c r="L85" s="275">
        <v>50</v>
      </c>
      <c r="M85" s="369">
        <v>1175</v>
      </c>
      <c r="N85" s="274">
        <v>15</v>
      </c>
      <c r="O85" s="359" t="s">
        <v>577</v>
      </c>
      <c r="P85" s="355">
        <v>45383</v>
      </c>
      <c r="Q85" s="231"/>
      <c r="R85" s="54"/>
      <c r="S85" s="54" t="s">
        <v>576</v>
      </c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121"/>
      <c r="AL85" s="121"/>
      <c r="AM85" s="121"/>
    </row>
    <row r="86" spans="1:39" ht="12.75" customHeight="1">
      <c r="A86" s="358"/>
      <c r="B86" s="356"/>
      <c r="C86" s="279"/>
      <c r="D86" s="279" t="s">
        <v>903</v>
      </c>
      <c r="E86" s="280" t="s">
        <v>855</v>
      </c>
      <c r="F86" s="280">
        <v>130</v>
      </c>
      <c r="G86" s="280"/>
      <c r="H86" s="280">
        <v>195</v>
      </c>
      <c r="I86" s="281"/>
      <c r="J86" s="360"/>
      <c r="K86" s="274">
        <f>F86-H86</f>
        <v>-65</v>
      </c>
      <c r="L86" s="275">
        <v>50</v>
      </c>
      <c r="M86" s="370"/>
      <c r="N86" s="274">
        <v>15</v>
      </c>
      <c r="O86" s="360"/>
      <c r="P86" s="356"/>
      <c r="Q86" s="231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121"/>
      <c r="AL86" s="121"/>
      <c r="AM86" s="121"/>
    </row>
    <row r="87" spans="1:39" ht="12.75" customHeight="1">
      <c r="A87" s="373">
        <v>3</v>
      </c>
      <c r="B87" s="375">
        <v>45379</v>
      </c>
      <c r="C87" s="270"/>
      <c r="D87" s="270" t="s">
        <v>904</v>
      </c>
      <c r="E87" s="271" t="s">
        <v>855</v>
      </c>
      <c r="F87" s="271">
        <v>46</v>
      </c>
      <c r="G87" s="271"/>
      <c r="H87" s="271">
        <v>11</v>
      </c>
      <c r="I87" s="272"/>
      <c r="J87" s="371" t="s">
        <v>907</v>
      </c>
      <c r="K87" s="267">
        <f>F87-H87</f>
        <v>35</v>
      </c>
      <c r="L87" s="268">
        <v>50</v>
      </c>
      <c r="M87" s="377">
        <v>-2460</v>
      </c>
      <c r="N87" s="267">
        <v>40</v>
      </c>
      <c r="O87" s="371" t="s">
        <v>587</v>
      </c>
      <c r="P87" s="375">
        <v>45383</v>
      </c>
      <c r="Q87" s="231"/>
      <c r="R87" s="54"/>
      <c r="S87" s="54" t="s">
        <v>863</v>
      </c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121"/>
      <c r="AL87" s="121"/>
      <c r="AM87" s="121"/>
    </row>
    <row r="88" spans="1:39" ht="12.75" customHeight="1">
      <c r="A88" s="374"/>
      <c r="B88" s="376"/>
      <c r="C88" s="270"/>
      <c r="D88" s="270" t="s">
        <v>905</v>
      </c>
      <c r="E88" s="271" t="s">
        <v>855</v>
      </c>
      <c r="F88" s="271">
        <v>53.5</v>
      </c>
      <c r="G88" s="271"/>
      <c r="H88" s="271">
        <v>147.5</v>
      </c>
      <c r="I88" s="272"/>
      <c r="J88" s="372"/>
      <c r="K88" s="267">
        <f>F88-H88</f>
        <v>-94</v>
      </c>
      <c r="L88" s="268">
        <v>50</v>
      </c>
      <c r="M88" s="378"/>
      <c r="N88" s="267">
        <v>40</v>
      </c>
      <c r="O88" s="372"/>
      <c r="P88" s="376"/>
      <c r="Q88" s="231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121"/>
      <c r="AL88" s="121"/>
      <c r="AM88" s="121"/>
    </row>
    <row r="89" spans="1:39" ht="12.75" customHeight="1">
      <c r="A89" s="282">
        <v>4</v>
      </c>
      <c r="B89" s="278">
        <v>45383</v>
      </c>
      <c r="C89" s="279"/>
      <c r="D89" s="279" t="s">
        <v>913</v>
      </c>
      <c r="E89" s="280" t="s">
        <v>855</v>
      </c>
      <c r="F89" s="280">
        <v>124</v>
      </c>
      <c r="G89" s="280">
        <v>155</v>
      </c>
      <c r="H89" s="280">
        <v>104</v>
      </c>
      <c r="I89" s="281" t="s">
        <v>911</v>
      </c>
      <c r="J89" s="273" t="s">
        <v>912</v>
      </c>
      <c r="K89" s="274">
        <f>F89-H89</f>
        <v>20</v>
      </c>
      <c r="L89" s="275">
        <v>50</v>
      </c>
      <c r="M89" s="276">
        <f t="shared" ref="M89" si="85">(K89*N89)-L89</f>
        <v>950</v>
      </c>
      <c r="N89" s="274">
        <v>50</v>
      </c>
      <c r="O89" s="273" t="s">
        <v>577</v>
      </c>
      <c r="P89" s="277">
        <v>45383</v>
      </c>
      <c r="Q89" s="231"/>
      <c r="R89" s="120"/>
      <c r="S89" s="54" t="s">
        <v>576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21"/>
      <c r="AH89" s="122"/>
      <c r="AI89" s="120"/>
      <c r="AJ89" s="120"/>
      <c r="AK89" s="121"/>
      <c r="AL89" s="121"/>
      <c r="AM89" s="121"/>
    </row>
    <row r="90" spans="1:39" ht="12.75" customHeight="1">
      <c r="A90" s="282">
        <v>5</v>
      </c>
      <c r="B90" s="278">
        <v>45384</v>
      </c>
      <c r="C90" s="279"/>
      <c r="D90" s="279" t="s">
        <v>920</v>
      </c>
      <c r="E90" s="280" t="s">
        <v>586</v>
      </c>
      <c r="F90" s="280">
        <v>21.5</v>
      </c>
      <c r="G90" s="280">
        <v>0</v>
      </c>
      <c r="H90" s="280">
        <v>46.5</v>
      </c>
      <c r="I90" s="281" t="s">
        <v>921</v>
      </c>
      <c r="J90" s="273" t="s">
        <v>744</v>
      </c>
      <c r="K90" s="274">
        <f>H90-F90</f>
        <v>25</v>
      </c>
      <c r="L90" s="275">
        <v>50</v>
      </c>
      <c r="M90" s="276">
        <f t="shared" ref="M90" si="86">(K90*N90)-L90</f>
        <v>950</v>
      </c>
      <c r="N90" s="274">
        <v>40</v>
      </c>
      <c r="O90" s="273" t="s">
        <v>577</v>
      </c>
      <c r="P90" s="277">
        <v>45384</v>
      </c>
      <c r="Q90" s="231"/>
      <c r="R90" s="120"/>
      <c r="S90" s="54" t="s">
        <v>863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21"/>
      <c r="AH90" s="122"/>
      <c r="AI90" s="120"/>
      <c r="AJ90" s="120"/>
      <c r="AK90" s="121"/>
      <c r="AL90" s="121"/>
      <c r="AM90" s="121"/>
    </row>
    <row r="91" spans="1:39" ht="12.75" customHeight="1">
      <c r="A91" s="357">
        <v>6</v>
      </c>
      <c r="B91" s="355">
        <v>45384</v>
      </c>
      <c r="C91" s="279"/>
      <c r="D91" s="279" t="s">
        <v>924</v>
      </c>
      <c r="E91" s="280" t="s">
        <v>586</v>
      </c>
      <c r="F91" s="280">
        <v>24.5</v>
      </c>
      <c r="G91" s="280"/>
      <c r="H91" s="280">
        <v>40.5</v>
      </c>
      <c r="I91" s="281"/>
      <c r="J91" s="359" t="s">
        <v>928</v>
      </c>
      <c r="K91" s="274">
        <f>H91-F91</f>
        <v>16</v>
      </c>
      <c r="L91" s="275">
        <v>50</v>
      </c>
      <c r="M91" s="369">
        <v>4850</v>
      </c>
      <c r="N91" s="274">
        <v>900</v>
      </c>
      <c r="O91" s="359" t="s">
        <v>577</v>
      </c>
      <c r="P91" s="355">
        <v>45384</v>
      </c>
      <c r="Q91" s="231"/>
      <c r="R91" s="120"/>
      <c r="S91" s="54" t="s">
        <v>576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21"/>
      <c r="AH91" s="122"/>
      <c r="AI91" s="120"/>
      <c r="AJ91" s="120"/>
      <c r="AK91" s="121"/>
      <c r="AL91" s="121"/>
      <c r="AM91" s="121"/>
    </row>
    <row r="92" spans="1:39" ht="12.75" customHeight="1">
      <c r="A92" s="358"/>
      <c r="B92" s="356"/>
      <c r="C92" s="279"/>
      <c r="D92" s="279" t="s">
        <v>925</v>
      </c>
      <c r="E92" s="280" t="s">
        <v>855</v>
      </c>
      <c r="F92" s="280">
        <v>14</v>
      </c>
      <c r="G92" s="280"/>
      <c r="H92" s="280">
        <v>24.5</v>
      </c>
      <c r="I92" s="281"/>
      <c r="J92" s="360"/>
      <c r="K92" s="274">
        <f>F92-H92</f>
        <v>-10.5</v>
      </c>
      <c r="L92" s="275">
        <v>50</v>
      </c>
      <c r="M92" s="370"/>
      <c r="N92" s="274">
        <v>900</v>
      </c>
      <c r="O92" s="360"/>
      <c r="P92" s="356"/>
      <c r="Q92" s="231"/>
      <c r="R92" s="120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21"/>
      <c r="AH92" s="122"/>
      <c r="AI92" s="120"/>
      <c r="AJ92" s="120"/>
      <c r="AK92" s="121"/>
      <c r="AL92" s="121"/>
      <c r="AM92" s="121"/>
    </row>
    <row r="93" spans="1:39" ht="12.75" customHeight="1">
      <c r="A93" s="307">
        <v>7</v>
      </c>
      <c r="B93" s="306">
        <v>45384</v>
      </c>
      <c r="C93" s="270"/>
      <c r="D93" s="270" t="s">
        <v>920</v>
      </c>
      <c r="E93" s="271" t="s">
        <v>586</v>
      </c>
      <c r="F93" s="271">
        <v>6</v>
      </c>
      <c r="G93" s="271">
        <v>0</v>
      </c>
      <c r="H93" s="271">
        <v>0</v>
      </c>
      <c r="I93" s="272" t="s">
        <v>929</v>
      </c>
      <c r="J93" s="308" t="s">
        <v>930</v>
      </c>
      <c r="K93" s="267">
        <f>H93-F93</f>
        <v>-6</v>
      </c>
      <c r="L93" s="268">
        <v>25</v>
      </c>
      <c r="M93" s="309">
        <f t="shared" ref="M93" si="87">(K93*N93)-L93</f>
        <v>-265</v>
      </c>
      <c r="N93" s="267">
        <v>40</v>
      </c>
      <c r="O93" s="308" t="s">
        <v>587</v>
      </c>
      <c r="P93" s="269">
        <v>45384</v>
      </c>
      <c r="Q93" s="231"/>
      <c r="R93" s="120"/>
      <c r="S93" s="54" t="s">
        <v>863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21"/>
      <c r="AH93" s="122"/>
      <c r="AI93" s="120"/>
      <c r="AJ93" s="120"/>
      <c r="AK93" s="121"/>
      <c r="AL93" s="121"/>
      <c r="AM93" s="121"/>
    </row>
    <row r="94" spans="1:39" ht="12.75" customHeight="1">
      <c r="A94" s="357">
        <v>8</v>
      </c>
      <c r="B94" s="355">
        <v>45385</v>
      </c>
      <c r="C94" s="279"/>
      <c r="D94" s="279" t="s">
        <v>936</v>
      </c>
      <c r="E94" s="280" t="s">
        <v>586</v>
      </c>
      <c r="F94" s="280">
        <v>345</v>
      </c>
      <c r="G94" s="280"/>
      <c r="H94" s="280">
        <v>505</v>
      </c>
      <c r="I94" s="281"/>
      <c r="J94" s="359" t="s">
        <v>940</v>
      </c>
      <c r="K94" s="274">
        <f>H94-F94</f>
        <v>160</v>
      </c>
      <c r="L94" s="275">
        <v>50</v>
      </c>
      <c r="M94" s="369">
        <v>1025</v>
      </c>
      <c r="N94" s="274">
        <v>15</v>
      </c>
      <c r="O94" s="359" t="s">
        <v>577</v>
      </c>
      <c r="P94" s="355">
        <v>45385</v>
      </c>
      <c r="Q94" s="231"/>
      <c r="R94" s="120"/>
      <c r="S94" s="54" t="s">
        <v>576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21"/>
      <c r="AH94" s="122"/>
      <c r="AI94" s="120"/>
      <c r="AJ94" s="120"/>
      <c r="AK94" s="121"/>
      <c r="AL94" s="121"/>
      <c r="AM94" s="121"/>
    </row>
    <row r="95" spans="1:39" ht="12.75" customHeight="1">
      <c r="A95" s="358"/>
      <c r="B95" s="356"/>
      <c r="C95" s="279"/>
      <c r="D95" s="279" t="s">
        <v>937</v>
      </c>
      <c r="E95" s="280" t="s">
        <v>855</v>
      </c>
      <c r="F95" s="280">
        <v>155</v>
      </c>
      <c r="G95" s="280"/>
      <c r="H95" s="280">
        <v>240</v>
      </c>
      <c r="I95" s="281"/>
      <c r="J95" s="360"/>
      <c r="K95" s="274">
        <f>F95-H95</f>
        <v>-85</v>
      </c>
      <c r="L95" s="275">
        <v>50</v>
      </c>
      <c r="M95" s="370"/>
      <c r="N95" s="274">
        <v>15</v>
      </c>
      <c r="O95" s="360"/>
      <c r="P95" s="356"/>
      <c r="Q95" s="231"/>
      <c r="R95" s="120"/>
      <c r="S95" s="5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21"/>
      <c r="AH95" s="122"/>
      <c r="AI95" s="120"/>
      <c r="AJ95" s="120"/>
      <c r="AK95" s="121"/>
      <c r="AL95" s="121"/>
      <c r="AM95" s="121"/>
    </row>
    <row r="96" spans="1:39" ht="12.75" customHeight="1">
      <c r="A96" s="282">
        <v>9</v>
      </c>
      <c r="B96" s="278">
        <v>45385</v>
      </c>
      <c r="C96" s="279"/>
      <c r="D96" s="279" t="s">
        <v>941</v>
      </c>
      <c r="E96" s="280" t="s">
        <v>586</v>
      </c>
      <c r="F96" s="280">
        <v>43</v>
      </c>
      <c r="G96" s="280">
        <v>17</v>
      </c>
      <c r="H96" s="280">
        <v>63</v>
      </c>
      <c r="I96" s="281" t="s">
        <v>942</v>
      </c>
      <c r="J96" s="273" t="s">
        <v>912</v>
      </c>
      <c r="K96" s="274">
        <f>H96-F96</f>
        <v>20</v>
      </c>
      <c r="L96" s="275">
        <v>50</v>
      </c>
      <c r="M96" s="276">
        <f t="shared" ref="M96" si="88">(K96*N96)-L96</f>
        <v>950</v>
      </c>
      <c r="N96" s="274">
        <v>50</v>
      </c>
      <c r="O96" s="273" t="s">
        <v>577</v>
      </c>
      <c r="P96" s="277">
        <v>45385</v>
      </c>
      <c r="Q96" s="231"/>
      <c r="R96" s="120"/>
      <c r="S96" s="54" t="s">
        <v>576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21"/>
      <c r="AH96" s="122"/>
      <c r="AI96" s="120"/>
      <c r="AJ96" s="120"/>
      <c r="AK96" s="121"/>
      <c r="AL96" s="121"/>
      <c r="AM96" s="121"/>
    </row>
    <row r="97" spans="1:39" ht="12.75" customHeight="1">
      <c r="A97" s="282">
        <v>10</v>
      </c>
      <c r="B97" s="278">
        <v>45386</v>
      </c>
      <c r="C97" s="279"/>
      <c r="D97" s="279" t="s">
        <v>948</v>
      </c>
      <c r="E97" s="280" t="s">
        <v>586</v>
      </c>
      <c r="F97" s="280">
        <v>39</v>
      </c>
      <c r="G97" s="280">
        <v>5</v>
      </c>
      <c r="H97" s="280">
        <v>76.5</v>
      </c>
      <c r="I97" s="281" t="s">
        <v>949</v>
      </c>
      <c r="J97" s="273" t="s">
        <v>950</v>
      </c>
      <c r="K97" s="274">
        <f>H97-F97</f>
        <v>37.5</v>
      </c>
      <c r="L97" s="275">
        <v>50</v>
      </c>
      <c r="M97" s="276">
        <f t="shared" ref="M97" si="89">(K97*N97)-L97</f>
        <v>1825</v>
      </c>
      <c r="N97" s="274">
        <v>50</v>
      </c>
      <c r="O97" s="273" t="s">
        <v>577</v>
      </c>
      <c r="P97" s="277">
        <v>45386</v>
      </c>
      <c r="Q97" s="231"/>
      <c r="R97" s="120"/>
      <c r="S97" s="54" t="s">
        <v>576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21"/>
      <c r="AH97" s="122"/>
      <c r="AI97" s="120"/>
      <c r="AJ97" s="120"/>
      <c r="AK97" s="121"/>
      <c r="AL97" s="121"/>
      <c r="AM97" s="121"/>
    </row>
    <row r="98" spans="1:39" ht="12.75" customHeight="1">
      <c r="A98" s="373">
        <v>11</v>
      </c>
      <c r="B98" s="375">
        <v>45386</v>
      </c>
      <c r="C98" s="270"/>
      <c r="D98" s="270" t="s">
        <v>951</v>
      </c>
      <c r="E98" s="271" t="s">
        <v>586</v>
      </c>
      <c r="F98" s="271">
        <v>23.5</v>
      </c>
      <c r="G98" s="271"/>
      <c r="H98" s="271">
        <v>15</v>
      </c>
      <c r="I98" s="272"/>
      <c r="J98" s="371" t="s">
        <v>963</v>
      </c>
      <c r="K98" s="267">
        <f>H98-F98</f>
        <v>-8.5</v>
      </c>
      <c r="L98" s="268">
        <v>50</v>
      </c>
      <c r="M98" s="377">
        <v>-4707</v>
      </c>
      <c r="N98" s="267">
        <v>950</v>
      </c>
      <c r="O98" s="371" t="s">
        <v>587</v>
      </c>
      <c r="P98" s="375">
        <v>45387</v>
      </c>
      <c r="Q98" s="231"/>
      <c r="R98" s="120"/>
      <c r="S98" s="54" t="s">
        <v>576</v>
      </c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21"/>
      <c r="AH98" s="122"/>
      <c r="AI98" s="120"/>
      <c r="AJ98" s="120"/>
      <c r="AK98" s="121"/>
      <c r="AL98" s="121"/>
      <c r="AM98" s="121"/>
    </row>
    <row r="99" spans="1:39" ht="12.75" customHeight="1">
      <c r="A99" s="374"/>
      <c r="B99" s="376"/>
      <c r="C99" s="270"/>
      <c r="D99" s="270" t="s">
        <v>952</v>
      </c>
      <c r="E99" s="271" t="s">
        <v>855</v>
      </c>
      <c r="F99" s="304" t="s">
        <v>962</v>
      </c>
      <c r="G99" s="271"/>
      <c r="H99" s="271">
        <v>5.85</v>
      </c>
      <c r="I99" s="272"/>
      <c r="J99" s="372"/>
      <c r="K99" s="305">
        <f>F99-H99</f>
        <v>3.6500000000000004</v>
      </c>
      <c r="L99" s="268">
        <v>50</v>
      </c>
      <c r="M99" s="378"/>
      <c r="N99" s="267">
        <v>950</v>
      </c>
      <c r="O99" s="372"/>
      <c r="P99" s="376"/>
      <c r="Q99" s="231"/>
      <c r="R99" s="120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21"/>
      <c r="AH99" s="122"/>
      <c r="AI99" s="120"/>
      <c r="AJ99" s="120"/>
      <c r="AK99" s="121"/>
      <c r="AL99" s="121"/>
      <c r="AM99" s="121"/>
    </row>
    <row r="100" spans="1:39" ht="12.75" customHeight="1">
      <c r="A100" s="357">
        <v>12</v>
      </c>
      <c r="B100" s="355">
        <v>45386</v>
      </c>
      <c r="C100" s="279"/>
      <c r="D100" s="279" t="s">
        <v>925</v>
      </c>
      <c r="E100" s="280" t="s">
        <v>586</v>
      </c>
      <c r="F100" s="280">
        <v>25</v>
      </c>
      <c r="G100" s="280"/>
      <c r="H100" s="280">
        <v>30.5</v>
      </c>
      <c r="I100" s="281"/>
      <c r="J100" s="359" t="s">
        <v>968</v>
      </c>
      <c r="K100" s="274">
        <f>H100-F100</f>
        <v>5.5</v>
      </c>
      <c r="L100" s="275">
        <v>50</v>
      </c>
      <c r="M100" s="369">
        <v>2600</v>
      </c>
      <c r="N100" s="274">
        <v>900</v>
      </c>
      <c r="O100" s="359" t="s">
        <v>577</v>
      </c>
      <c r="P100" s="355">
        <v>45390</v>
      </c>
      <c r="Q100" s="231"/>
      <c r="R100" s="120"/>
      <c r="S100" s="54" t="s">
        <v>576</v>
      </c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21"/>
      <c r="AH100" s="122"/>
      <c r="AI100" s="120"/>
      <c r="AJ100" s="120"/>
      <c r="AK100" s="121"/>
      <c r="AL100" s="121"/>
      <c r="AM100" s="121"/>
    </row>
    <row r="101" spans="1:39" ht="12.75" customHeight="1">
      <c r="A101" s="358"/>
      <c r="B101" s="356"/>
      <c r="C101" s="279"/>
      <c r="D101" s="279" t="s">
        <v>953</v>
      </c>
      <c r="E101" s="280" t="s">
        <v>855</v>
      </c>
      <c r="F101" s="280">
        <v>15</v>
      </c>
      <c r="G101" s="280"/>
      <c r="H101" s="280">
        <v>17.5</v>
      </c>
      <c r="I101" s="281"/>
      <c r="J101" s="360"/>
      <c r="K101" s="274">
        <f>F101-H101</f>
        <v>-2.5</v>
      </c>
      <c r="L101" s="275">
        <v>50</v>
      </c>
      <c r="M101" s="370"/>
      <c r="N101" s="274">
        <v>900</v>
      </c>
      <c r="O101" s="360"/>
      <c r="P101" s="356"/>
      <c r="Q101" s="231"/>
      <c r="R101" s="120"/>
      <c r="S101" s="5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21"/>
      <c r="AH101" s="122"/>
      <c r="AI101" s="120"/>
      <c r="AJ101" s="120"/>
      <c r="AK101" s="121"/>
      <c r="AL101" s="121"/>
      <c r="AM101" s="121"/>
    </row>
    <row r="102" spans="1:39" ht="12.75" customHeight="1">
      <c r="A102" s="307">
        <v>13</v>
      </c>
      <c r="B102" s="306">
        <v>45387</v>
      </c>
      <c r="C102" s="270"/>
      <c r="D102" s="270" t="s">
        <v>959</v>
      </c>
      <c r="E102" s="271" t="s">
        <v>586</v>
      </c>
      <c r="F102" s="271">
        <v>81</v>
      </c>
      <c r="G102" s="271">
        <v>48</v>
      </c>
      <c r="H102" s="271">
        <v>48</v>
      </c>
      <c r="I102" s="272" t="s">
        <v>964</v>
      </c>
      <c r="J102" s="308" t="s">
        <v>965</v>
      </c>
      <c r="K102" s="267">
        <f>H102-F102</f>
        <v>-33</v>
      </c>
      <c r="L102" s="268">
        <v>50</v>
      </c>
      <c r="M102" s="309">
        <f t="shared" ref="M102" si="90">(K102*N102)-L102</f>
        <v>-1700</v>
      </c>
      <c r="N102" s="267">
        <v>50</v>
      </c>
      <c r="O102" s="308" t="s">
        <v>587</v>
      </c>
      <c r="P102" s="269">
        <v>45390</v>
      </c>
      <c r="Q102" s="231"/>
      <c r="R102" s="120"/>
      <c r="S102" s="54" t="s">
        <v>576</v>
      </c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21"/>
      <c r="AH102" s="122"/>
      <c r="AI102" s="120"/>
      <c r="AJ102" s="120"/>
      <c r="AK102" s="121"/>
      <c r="AL102" s="121"/>
      <c r="AM102" s="121"/>
    </row>
    <row r="103" spans="1:39" ht="12.75" customHeight="1">
      <c r="A103" s="307">
        <v>14</v>
      </c>
      <c r="B103" s="306">
        <v>45390</v>
      </c>
      <c r="C103" s="270"/>
      <c r="D103" s="270" t="s">
        <v>976</v>
      </c>
      <c r="E103" s="271" t="s">
        <v>586</v>
      </c>
      <c r="F103" s="271">
        <v>295</v>
      </c>
      <c r="G103" s="271">
        <v>200</v>
      </c>
      <c r="H103" s="271">
        <v>200</v>
      </c>
      <c r="I103" s="272" t="s">
        <v>977</v>
      </c>
      <c r="J103" s="308" t="s">
        <v>698</v>
      </c>
      <c r="K103" s="267">
        <f>H103-F103</f>
        <v>-95</v>
      </c>
      <c r="L103" s="268">
        <v>50</v>
      </c>
      <c r="M103" s="309">
        <f t="shared" ref="M103" si="91">(K103*N103)-L103</f>
        <v>-1475</v>
      </c>
      <c r="N103" s="267">
        <v>15</v>
      </c>
      <c r="O103" s="308" t="s">
        <v>587</v>
      </c>
      <c r="P103" s="269">
        <v>45390</v>
      </c>
      <c r="Q103" s="231"/>
      <c r="R103" s="120"/>
      <c r="S103" s="54" t="s">
        <v>863</v>
      </c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21"/>
      <c r="AH103" s="122"/>
      <c r="AI103" s="120"/>
      <c r="AJ103" s="120"/>
      <c r="AK103" s="121"/>
      <c r="AL103" s="121"/>
      <c r="AM103" s="121"/>
    </row>
    <row r="104" spans="1:39" ht="12.75" customHeight="1">
      <c r="A104" s="357">
        <v>15</v>
      </c>
      <c r="B104" s="355">
        <v>45390</v>
      </c>
      <c r="C104" s="279"/>
      <c r="D104" s="279" t="s">
        <v>979</v>
      </c>
      <c r="E104" s="280" t="s">
        <v>855</v>
      </c>
      <c r="F104" s="280">
        <v>25</v>
      </c>
      <c r="G104" s="280"/>
      <c r="H104" s="280">
        <v>26</v>
      </c>
      <c r="I104" s="281"/>
      <c r="J104" s="359" t="s">
        <v>981</v>
      </c>
      <c r="K104" s="274">
        <f>F104-H104</f>
        <v>-1</v>
      </c>
      <c r="L104" s="275">
        <v>50</v>
      </c>
      <c r="M104" s="369">
        <v>380</v>
      </c>
      <c r="N104" s="274">
        <v>40</v>
      </c>
      <c r="O104" s="359" t="s">
        <v>577</v>
      </c>
      <c r="P104" s="355">
        <v>45391</v>
      </c>
      <c r="Q104" s="231"/>
      <c r="R104" s="120"/>
      <c r="S104" s="54" t="s">
        <v>863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21"/>
      <c r="AH104" s="122"/>
      <c r="AI104" s="120"/>
      <c r="AJ104" s="120"/>
      <c r="AK104" s="121"/>
      <c r="AL104" s="121"/>
      <c r="AM104" s="121"/>
    </row>
    <row r="105" spans="1:39" ht="12.75" customHeight="1">
      <c r="A105" s="358"/>
      <c r="B105" s="356"/>
      <c r="C105" s="279"/>
      <c r="D105" s="279" t="s">
        <v>980</v>
      </c>
      <c r="E105" s="280" t="s">
        <v>855</v>
      </c>
      <c r="F105" s="280">
        <v>24</v>
      </c>
      <c r="G105" s="280"/>
      <c r="H105" s="280">
        <v>11</v>
      </c>
      <c r="I105" s="281"/>
      <c r="J105" s="360"/>
      <c r="K105" s="274">
        <f>F105-H105</f>
        <v>13</v>
      </c>
      <c r="L105" s="275">
        <v>50</v>
      </c>
      <c r="M105" s="370"/>
      <c r="N105" s="274">
        <v>40</v>
      </c>
      <c r="O105" s="360"/>
      <c r="P105" s="356"/>
      <c r="Q105" s="231"/>
      <c r="R105" s="120"/>
      <c r="S105" s="5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21"/>
      <c r="AH105" s="122"/>
      <c r="AI105" s="120"/>
      <c r="AJ105" s="120"/>
      <c r="AK105" s="121"/>
      <c r="AL105" s="121"/>
      <c r="AM105" s="121"/>
    </row>
    <row r="106" spans="1:39" ht="12.75" customHeight="1">
      <c r="A106" s="282">
        <v>16</v>
      </c>
      <c r="B106" s="278">
        <v>45513</v>
      </c>
      <c r="C106" s="279"/>
      <c r="D106" s="279" t="s">
        <v>987</v>
      </c>
      <c r="E106" s="280" t="s">
        <v>586</v>
      </c>
      <c r="F106" s="280">
        <v>20</v>
      </c>
      <c r="G106" s="280">
        <v>0</v>
      </c>
      <c r="H106" s="280">
        <v>30</v>
      </c>
      <c r="I106" s="281" t="s">
        <v>988</v>
      </c>
      <c r="J106" s="273" t="s">
        <v>989</v>
      </c>
      <c r="K106" s="274">
        <f>H106-F106</f>
        <v>10</v>
      </c>
      <c r="L106" s="275">
        <v>50</v>
      </c>
      <c r="M106" s="276">
        <f t="shared" ref="M106:M107" si="92">(K106*N106)-L106</f>
        <v>350</v>
      </c>
      <c r="N106" s="274">
        <v>40</v>
      </c>
      <c r="O106" s="273" t="s">
        <v>577</v>
      </c>
      <c r="P106" s="277">
        <v>45391</v>
      </c>
      <c r="Q106" s="231"/>
      <c r="R106" s="120"/>
      <c r="S106" s="54" t="s">
        <v>863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21"/>
      <c r="AH106" s="122"/>
      <c r="AI106" s="120"/>
      <c r="AJ106" s="120"/>
      <c r="AK106" s="121"/>
      <c r="AL106" s="121"/>
      <c r="AM106" s="121"/>
    </row>
    <row r="107" spans="1:39" ht="12.75" customHeight="1">
      <c r="A107" s="307">
        <v>17</v>
      </c>
      <c r="B107" s="306">
        <v>45391</v>
      </c>
      <c r="C107" s="270"/>
      <c r="D107" s="270" t="s">
        <v>979</v>
      </c>
      <c r="E107" s="271" t="s">
        <v>586</v>
      </c>
      <c r="F107" s="271">
        <v>15</v>
      </c>
      <c r="G107" s="271">
        <v>0</v>
      </c>
      <c r="H107" s="271">
        <v>0</v>
      </c>
      <c r="I107" s="272" t="s">
        <v>990</v>
      </c>
      <c r="J107" s="308" t="s">
        <v>991</v>
      </c>
      <c r="K107" s="267">
        <f>H107-F107</f>
        <v>-15</v>
      </c>
      <c r="L107" s="268">
        <v>25</v>
      </c>
      <c r="M107" s="309">
        <f t="shared" si="92"/>
        <v>-625</v>
      </c>
      <c r="N107" s="267">
        <v>40</v>
      </c>
      <c r="O107" s="308" t="s">
        <v>587</v>
      </c>
      <c r="P107" s="269">
        <v>45391</v>
      </c>
      <c r="Q107" s="231"/>
      <c r="R107" s="120"/>
      <c r="S107" s="54" t="s">
        <v>863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21"/>
      <c r="AH107" s="122"/>
      <c r="AI107" s="120"/>
      <c r="AJ107" s="120"/>
      <c r="AK107" s="121"/>
      <c r="AL107" s="121"/>
      <c r="AM107" s="121"/>
    </row>
    <row r="108" spans="1:39" ht="12.75" customHeight="1">
      <c r="A108" s="357">
        <v>18</v>
      </c>
      <c r="B108" s="355">
        <v>45392</v>
      </c>
      <c r="C108" s="279"/>
      <c r="D108" s="279" t="s">
        <v>996</v>
      </c>
      <c r="E108" s="280" t="s">
        <v>855</v>
      </c>
      <c r="F108" s="280">
        <v>392</v>
      </c>
      <c r="G108" s="280"/>
      <c r="H108" s="280">
        <v>279</v>
      </c>
      <c r="I108" s="281"/>
      <c r="J108" s="359" t="s">
        <v>1013</v>
      </c>
      <c r="K108" s="274">
        <f>F108-H108</f>
        <v>113</v>
      </c>
      <c r="L108" s="275">
        <v>50</v>
      </c>
      <c r="M108" s="369">
        <v>1300</v>
      </c>
      <c r="N108" s="274">
        <v>50</v>
      </c>
      <c r="O108" s="359" t="s">
        <v>577</v>
      </c>
      <c r="P108" s="355">
        <v>45394</v>
      </c>
      <c r="Q108" s="231"/>
      <c r="R108" s="120"/>
      <c r="S108" s="54" t="s">
        <v>576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21"/>
      <c r="AH108" s="122"/>
      <c r="AI108" s="120"/>
      <c r="AJ108" s="120"/>
      <c r="AK108" s="121"/>
      <c r="AL108" s="121"/>
      <c r="AM108" s="121"/>
    </row>
    <row r="109" spans="1:39" ht="12.75" customHeight="1">
      <c r="A109" s="358"/>
      <c r="B109" s="356"/>
      <c r="C109" s="279"/>
      <c r="D109" s="279" t="s">
        <v>997</v>
      </c>
      <c r="E109" s="280" t="s">
        <v>855</v>
      </c>
      <c r="F109" s="280">
        <v>290</v>
      </c>
      <c r="G109" s="280"/>
      <c r="H109" s="280">
        <v>375</v>
      </c>
      <c r="I109" s="281"/>
      <c r="J109" s="360"/>
      <c r="K109" s="274">
        <f>F109-H109</f>
        <v>-85</v>
      </c>
      <c r="L109" s="275">
        <v>50</v>
      </c>
      <c r="M109" s="370"/>
      <c r="N109" s="274">
        <v>50</v>
      </c>
      <c r="O109" s="360"/>
      <c r="P109" s="356"/>
      <c r="Q109" s="231"/>
      <c r="R109" s="120"/>
      <c r="S109" s="5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21"/>
      <c r="AH109" s="122"/>
      <c r="AI109" s="120"/>
      <c r="AJ109" s="120"/>
      <c r="AK109" s="121"/>
      <c r="AL109" s="121"/>
      <c r="AM109" s="121"/>
    </row>
    <row r="110" spans="1:39" ht="12.75" customHeight="1">
      <c r="A110" s="373">
        <v>19</v>
      </c>
      <c r="B110" s="375">
        <v>45392</v>
      </c>
      <c r="C110" s="270"/>
      <c r="D110" s="270" t="s">
        <v>998</v>
      </c>
      <c r="E110" s="271" t="s">
        <v>586</v>
      </c>
      <c r="F110" s="271">
        <v>11</v>
      </c>
      <c r="G110" s="271"/>
      <c r="H110" s="271">
        <v>4</v>
      </c>
      <c r="I110" s="272"/>
      <c r="J110" s="371" t="s">
        <v>1113</v>
      </c>
      <c r="K110" s="267">
        <f>H110-F110</f>
        <v>-7</v>
      </c>
      <c r="L110" s="268">
        <v>50</v>
      </c>
      <c r="M110" s="377">
        <v>-5350</v>
      </c>
      <c r="N110" s="267">
        <v>1400</v>
      </c>
      <c r="O110" s="371" t="s">
        <v>587</v>
      </c>
      <c r="P110" s="375">
        <v>45397</v>
      </c>
      <c r="Q110" s="231"/>
      <c r="R110" s="120"/>
      <c r="S110" s="54" t="s">
        <v>576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21"/>
      <c r="AH110" s="122"/>
      <c r="AI110" s="120"/>
      <c r="AJ110" s="120"/>
      <c r="AK110" s="121"/>
      <c r="AL110" s="121"/>
      <c r="AM110" s="121"/>
    </row>
    <row r="111" spans="1:39" ht="12.75" customHeight="1">
      <c r="A111" s="374"/>
      <c r="B111" s="376"/>
      <c r="C111" s="270"/>
      <c r="D111" s="270" t="s">
        <v>999</v>
      </c>
      <c r="E111" s="271" t="s">
        <v>855</v>
      </c>
      <c r="F111" s="271">
        <v>5</v>
      </c>
      <c r="G111" s="271"/>
      <c r="H111" s="271">
        <v>1.75</v>
      </c>
      <c r="I111" s="272"/>
      <c r="J111" s="372"/>
      <c r="K111" s="267">
        <f>F111-H111</f>
        <v>3.25</v>
      </c>
      <c r="L111" s="268">
        <v>50</v>
      </c>
      <c r="M111" s="378"/>
      <c r="N111" s="267">
        <v>1400</v>
      </c>
      <c r="O111" s="372"/>
      <c r="P111" s="376"/>
      <c r="Q111" s="231"/>
      <c r="R111" s="120"/>
      <c r="S111" s="5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21"/>
      <c r="AH111" s="122"/>
      <c r="AI111" s="120"/>
      <c r="AJ111" s="120"/>
      <c r="AK111" s="121"/>
      <c r="AL111" s="121"/>
      <c r="AM111" s="121"/>
    </row>
    <row r="112" spans="1:39" ht="12.75" customHeight="1">
      <c r="A112" s="282">
        <v>20</v>
      </c>
      <c r="B112" s="278">
        <v>45392</v>
      </c>
      <c r="C112" s="279"/>
      <c r="D112" s="279" t="s">
        <v>1000</v>
      </c>
      <c r="E112" s="280" t="s">
        <v>586</v>
      </c>
      <c r="F112" s="280">
        <v>95</v>
      </c>
      <c r="G112" s="280">
        <v>0</v>
      </c>
      <c r="H112" s="280">
        <v>150</v>
      </c>
      <c r="I112" s="281" t="s">
        <v>1001</v>
      </c>
      <c r="J112" s="273" t="s">
        <v>712</v>
      </c>
      <c r="K112" s="274">
        <f>H112-F112</f>
        <v>55</v>
      </c>
      <c r="L112" s="275">
        <v>50</v>
      </c>
      <c r="M112" s="276">
        <f t="shared" ref="M112" si="93">(K112*N112)-L112</f>
        <v>775</v>
      </c>
      <c r="N112" s="274">
        <v>15</v>
      </c>
      <c r="O112" s="273" t="s">
        <v>577</v>
      </c>
      <c r="P112" s="277">
        <v>45392</v>
      </c>
      <c r="Q112" s="231"/>
      <c r="R112" s="120"/>
      <c r="S112" s="54" t="s">
        <v>768</v>
      </c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21"/>
      <c r="AH112" s="122"/>
      <c r="AI112" s="120"/>
      <c r="AJ112" s="120"/>
      <c r="AK112" s="121"/>
      <c r="AL112" s="121"/>
      <c r="AM112" s="121"/>
    </row>
    <row r="113" spans="1:39" ht="12.75" customHeight="1">
      <c r="A113" s="357">
        <v>21</v>
      </c>
      <c r="B113" s="355">
        <v>45392</v>
      </c>
      <c r="C113" s="279"/>
      <c r="D113" s="279" t="s">
        <v>1005</v>
      </c>
      <c r="E113" s="280" t="s">
        <v>855</v>
      </c>
      <c r="F113" s="280">
        <v>358</v>
      </c>
      <c r="G113" s="280"/>
      <c r="H113" s="280">
        <v>220</v>
      </c>
      <c r="I113" s="281"/>
      <c r="J113" s="359" t="s">
        <v>912</v>
      </c>
      <c r="K113" s="274">
        <f>F113-H113</f>
        <v>138</v>
      </c>
      <c r="L113" s="275">
        <v>50</v>
      </c>
      <c r="M113" s="369">
        <v>700</v>
      </c>
      <c r="N113" s="274">
        <v>40</v>
      </c>
      <c r="O113" s="359" t="s">
        <v>577</v>
      </c>
      <c r="P113" s="355">
        <v>45394</v>
      </c>
      <c r="Q113" s="231"/>
      <c r="R113" s="120"/>
      <c r="S113" s="54" t="s">
        <v>863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21"/>
      <c r="AH113" s="122"/>
      <c r="AI113" s="120"/>
      <c r="AJ113" s="120"/>
      <c r="AK113" s="121"/>
      <c r="AL113" s="121"/>
      <c r="AM113" s="121"/>
    </row>
    <row r="114" spans="1:39" ht="12.75" customHeight="1">
      <c r="A114" s="358"/>
      <c r="B114" s="356"/>
      <c r="C114" s="279"/>
      <c r="D114" s="279" t="s">
        <v>1006</v>
      </c>
      <c r="E114" s="280" t="s">
        <v>855</v>
      </c>
      <c r="F114" s="280">
        <v>302</v>
      </c>
      <c r="G114" s="280"/>
      <c r="H114" s="280">
        <v>420</v>
      </c>
      <c r="I114" s="281"/>
      <c r="J114" s="360"/>
      <c r="K114" s="274">
        <f>F114-H114</f>
        <v>-118</v>
      </c>
      <c r="L114" s="275">
        <v>50</v>
      </c>
      <c r="M114" s="370"/>
      <c r="N114" s="274">
        <v>40</v>
      </c>
      <c r="O114" s="360"/>
      <c r="P114" s="356"/>
      <c r="Q114" s="231"/>
      <c r="R114" s="120"/>
      <c r="S114" s="5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21"/>
      <c r="AH114" s="122"/>
      <c r="AI114" s="120"/>
      <c r="AJ114" s="120"/>
      <c r="AK114" s="121"/>
      <c r="AL114" s="121"/>
      <c r="AM114" s="121"/>
    </row>
    <row r="115" spans="1:39" ht="12.75" customHeight="1">
      <c r="A115" s="357">
        <v>22</v>
      </c>
      <c r="B115" s="355">
        <v>45394</v>
      </c>
      <c r="C115" s="279"/>
      <c r="D115" s="279" t="s">
        <v>1018</v>
      </c>
      <c r="E115" s="280" t="s">
        <v>855</v>
      </c>
      <c r="F115" s="280">
        <v>442.5</v>
      </c>
      <c r="G115" s="280"/>
      <c r="H115" s="280">
        <v>212</v>
      </c>
      <c r="I115" s="281"/>
      <c r="J115" s="359" t="s">
        <v>1027</v>
      </c>
      <c r="K115" s="274">
        <f>F115-H115</f>
        <v>230.5</v>
      </c>
      <c r="L115" s="275">
        <v>50</v>
      </c>
      <c r="M115" s="369">
        <v>2425</v>
      </c>
      <c r="N115" s="274">
        <v>50</v>
      </c>
      <c r="O115" s="359" t="s">
        <v>577</v>
      </c>
      <c r="P115" s="355">
        <v>45397</v>
      </c>
      <c r="Q115" s="231"/>
      <c r="R115" s="120"/>
      <c r="S115" s="54" t="s">
        <v>863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21"/>
      <c r="AH115" s="122"/>
      <c r="AI115" s="120"/>
      <c r="AJ115" s="120"/>
      <c r="AK115" s="121"/>
      <c r="AL115" s="121"/>
      <c r="AM115" s="121"/>
    </row>
    <row r="116" spans="1:39" ht="12.75" customHeight="1">
      <c r="A116" s="358"/>
      <c r="B116" s="356"/>
      <c r="C116" s="279"/>
      <c r="D116" s="279" t="s">
        <v>1019</v>
      </c>
      <c r="E116" s="280" t="s">
        <v>855</v>
      </c>
      <c r="F116" s="280">
        <v>427.5</v>
      </c>
      <c r="G116" s="280"/>
      <c r="H116" s="280">
        <v>607.5</v>
      </c>
      <c r="I116" s="281"/>
      <c r="J116" s="360"/>
      <c r="K116" s="274">
        <f>F116-H116</f>
        <v>-180</v>
      </c>
      <c r="L116" s="275">
        <v>50</v>
      </c>
      <c r="M116" s="370"/>
      <c r="N116" s="274">
        <v>50</v>
      </c>
      <c r="O116" s="360"/>
      <c r="P116" s="356"/>
      <c r="Q116" s="231"/>
      <c r="R116" s="120"/>
      <c r="S116" s="5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21"/>
      <c r="AH116" s="122"/>
      <c r="AI116" s="120"/>
      <c r="AJ116" s="120"/>
      <c r="AK116" s="121"/>
      <c r="AL116" s="121"/>
      <c r="AM116" s="121"/>
    </row>
    <row r="117" spans="1:39" ht="12.75" customHeight="1">
      <c r="A117" s="357">
        <v>23</v>
      </c>
      <c r="B117" s="355">
        <v>45394</v>
      </c>
      <c r="C117" s="279"/>
      <c r="D117" s="279" t="s">
        <v>1020</v>
      </c>
      <c r="E117" s="280" t="s">
        <v>586</v>
      </c>
      <c r="F117" s="280">
        <v>55</v>
      </c>
      <c r="G117" s="280"/>
      <c r="H117" s="280">
        <v>17.5</v>
      </c>
      <c r="I117" s="281"/>
      <c r="J117" s="359" t="s">
        <v>1025</v>
      </c>
      <c r="K117" s="274">
        <f t="shared" ref="K117:K123" si="94">H117-F117</f>
        <v>-37.5</v>
      </c>
      <c r="L117" s="275">
        <v>50</v>
      </c>
      <c r="M117" s="369">
        <v>2040</v>
      </c>
      <c r="N117" s="274">
        <v>40</v>
      </c>
      <c r="O117" s="359" t="s">
        <v>577</v>
      </c>
      <c r="P117" s="355">
        <v>45397</v>
      </c>
      <c r="Q117" s="231"/>
      <c r="R117" s="120"/>
      <c r="S117" s="54" t="s">
        <v>863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21"/>
      <c r="AH117" s="122"/>
      <c r="AI117" s="120"/>
      <c r="AJ117" s="120"/>
      <c r="AK117" s="121"/>
      <c r="AL117" s="121"/>
      <c r="AM117" s="121"/>
    </row>
    <row r="118" spans="1:39" ht="12.75" customHeight="1">
      <c r="A118" s="358"/>
      <c r="B118" s="356"/>
      <c r="C118" s="279"/>
      <c r="D118" s="279" t="s">
        <v>1021</v>
      </c>
      <c r="E118" s="280" t="s">
        <v>586</v>
      </c>
      <c r="F118" s="280">
        <v>49</v>
      </c>
      <c r="G118" s="280"/>
      <c r="H118" s="280">
        <v>140</v>
      </c>
      <c r="I118" s="281"/>
      <c r="J118" s="360"/>
      <c r="K118" s="274">
        <f t="shared" si="94"/>
        <v>91</v>
      </c>
      <c r="L118" s="275">
        <v>50</v>
      </c>
      <c r="M118" s="370"/>
      <c r="N118" s="274">
        <v>40</v>
      </c>
      <c r="O118" s="360"/>
      <c r="P118" s="356"/>
      <c r="Q118" s="231"/>
      <c r="R118" s="120"/>
      <c r="S118" s="5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21"/>
      <c r="AH118" s="122"/>
      <c r="AI118" s="120"/>
      <c r="AJ118" s="120"/>
      <c r="AK118" s="121"/>
      <c r="AL118" s="121"/>
      <c r="AM118" s="121"/>
    </row>
    <row r="119" spans="1:39" ht="12.75" customHeight="1">
      <c r="A119" s="282">
        <v>24</v>
      </c>
      <c r="B119" s="278">
        <v>45397</v>
      </c>
      <c r="C119" s="279"/>
      <c r="D119" s="279" t="s">
        <v>1033</v>
      </c>
      <c r="E119" s="280" t="s">
        <v>586</v>
      </c>
      <c r="F119" s="280">
        <v>72</v>
      </c>
      <c r="G119" s="280">
        <v>30</v>
      </c>
      <c r="H119" s="280">
        <v>92</v>
      </c>
      <c r="I119" s="281" t="s">
        <v>964</v>
      </c>
      <c r="J119" s="273" t="s">
        <v>912</v>
      </c>
      <c r="K119" s="274">
        <f t="shared" si="94"/>
        <v>20</v>
      </c>
      <c r="L119" s="275">
        <v>50</v>
      </c>
      <c r="M119" s="276">
        <f t="shared" ref="M119:M120" si="95">(K119*N119)-L119</f>
        <v>750</v>
      </c>
      <c r="N119" s="274">
        <v>40</v>
      </c>
      <c r="O119" s="273" t="s">
        <v>577</v>
      </c>
      <c r="P119" s="277">
        <v>45397</v>
      </c>
      <c r="Q119" s="231"/>
      <c r="R119" s="120"/>
      <c r="S119" s="54" t="s">
        <v>863</v>
      </c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21"/>
      <c r="AH119" s="122"/>
      <c r="AI119" s="120"/>
      <c r="AJ119" s="120"/>
      <c r="AK119" s="121"/>
      <c r="AL119" s="121"/>
      <c r="AM119" s="121"/>
    </row>
    <row r="120" spans="1:39" ht="12.75" customHeight="1">
      <c r="A120" s="307">
        <v>25</v>
      </c>
      <c r="B120" s="306">
        <v>45397</v>
      </c>
      <c r="C120" s="270"/>
      <c r="D120" s="270" t="s">
        <v>1036</v>
      </c>
      <c r="E120" s="271" t="s">
        <v>586</v>
      </c>
      <c r="F120" s="271">
        <v>14</v>
      </c>
      <c r="G120" s="271">
        <v>0</v>
      </c>
      <c r="H120" s="271">
        <v>0</v>
      </c>
      <c r="I120" s="272" t="s">
        <v>1037</v>
      </c>
      <c r="J120" s="308" t="s">
        <v>1038</v>
      </c>
      <c r="K120" s="267">
        <f t="shared" si="94"/>
        <v>-14</v>
      </c>
      <c r="L120" s="268">
        <v>25</v>
      </c>
      <c r="M120" s="309">
        <f t="shared" si="95"/>
        <v>-1075</v>
      </c>
      <c r="N120" s="267">
        <v>75</v>
      </c>
      <c r="O120" s="308" t="s">
        <v>587</v>
      </c>
      <c r="P120" s="269">
        <v>45397</v>
      </c>
      <c r="Q120" s="231"/>
      <c r="R120" s="120"/>
      <c r="S120" s="54" t="s">
        <v>863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21"/>
      <c r="AH120" s="122"/>
      <c r="AI120" s="120"/>
      <c r="AJ120" s="120"/>
      <c r="AK120" s="121"/>
      <c r="AL120" s="121"/>
      <c r="AM120" s="121"/>
    </row>
    <row r="121" spans="1:39" ht="12.75" customHeight="1">
      <c r="A121" s="307">
        <v>26</v>
      </c>
      <c r="B121" s="306">
        <v>45397</v>
      </c>
      <c r="C121" s="270"/>
      <c r="D121" s="270" t="s">
        <v>1040</v>
      </c>
      <c r="E121" s="271" t="s">
        <v>586</v>
      </c>
      <c r="F121" s="271">
        <v>74</v>
      </c>
      <c r="G121" s="271">
        <v>30</v>
      </c>
      <c r="H121" s="271">
        <v>39</v>
      </c>
      <c r="I121" s="272" t="s">
        <v>1041</v>
      </c>
      <c r="J121" s="308" t="s">
        <v>1042</v>
      </c>
      <c r="K121" s="267">
        <f t="shared" si="94"/>
        <v>-35</v>
      </c>
      <c r="L121" s="268">
        <v>50</v>
      </c>
      <c r="M121" s="309">
        <f t="shared" ref="M121" si="96">(K121*N121)-L121</f>
        <v>-1450</v>
      </c>
      <c r="N121" s="267">
        <v>40</v>
      </c>
      <c r="O121" s="308" t="s">
        <v>587</v>
      </c>
      <c r="P121" s="269">
        <v>45397</v>
      </c>
      <c r="Q121" s="231"/>
      <c r="R121" s="120"/>
      <c r="S121" s="54" t="s">
        <v>863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21"/>
      <c r="AH121" s="122"/>
      <c r="AI121" s="120"/>
      <c r="AJ121" s="120"/>
      <c r="AK121" s="121"/>
      <c r="AL121" s="121"/>
      <c r="AM121" s="121"/>
    </row>
    <row r="122" spans="1:39" ht="12.75" customHeight="1">
      <c r="A122" s="357">
        <v>27</v>
      </c>
      <c r="B122" s="355">
        <v>45397</v>
      </c>
      <c r="C122" s="279"/>
      <c r="D122" s="279" t="s">
        <v>1043</v>
      </c>
      <c r="E122" s="280" t="s">
        <v>586</v>
      </c>
      <c r="F122" s="280">
        <v>117.5</v>
      </c>
      <c r="G122" s="280"/>
      <c r="H122" s="280">
        <v>30</v>
      </c>
      <c r="I122" s="281"/>
      <c r="J122" s="359" t="s">
        <v>1045</v>
      </c>
      <c r="K122" s="274">
        <f t="shared" si="94"/>
        <v>-87.5</v>
      </c>
      <c r="L122" s="275">
        <v>50</v>
      </c>
      <c r="M122" s="369">
        <v>650</v>
      </c>
      <c r="N122" s="274">
        <v>15</v>
      </c>
      <c r="O122" s="359" t="s">
        <v>577</v>
      </c>
      <c r="P122" s="355">
        <v>45398</v>
      </c>
      <c r="Q122" s="231"/>
      <c r="R122" s="120"/>
      <c r="S122" s="54" t="s">
        <v>576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21"/>
      <c r="AH122" s="122"/>
      <c r="AI122" s="120"/>
      <c r="AJ122" s="120"/>
      <c r="AK122" s="121"/>
      <c r="AL122" s="121"/>
      <c r="AM122" s="121"/>
    </row>
    <row r="123" spans="1:39" ht="12.75" customHeight="1">
      <c r="A123" s="358"/>
      <c r="B123" s="356"/>
      <c r="C123" s="279"/>
      <c r="D123" s="279" t="s">
        <v>1044</v>
      </c>
      <c r="E123" s="280" t="s">
        <v>586</v>
      </c>
      <c r="F123" s="280">
        <v>132.5</v>
      </c>
      <c r="G123" s="280"/>
      <c r="H123" s="280">
        <v>270</v>
      </c>
      <c r="I123" s="281"/>
      <c r="J123" s="360"/>
      <c r="K123" s="274">
        <f t="shared" si="94"/>
        <v>137.5</v>
      </c>
      <c r="L123" s="275">
        <v>50</v>
      </c>
      <c r="M123" s="370"/>
      <c r="N123" s="274">
        <v>15</v>
      </c>
      <c r="O123" s="360"/>
      <c r="P123" s="356"/>
      <c r="Q123" s="231"/>
      <c r="R123" s="120"/>
      <c r="S123" s="5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21"/>
      <c r="AH123" s="122"/>
      <c r="AI123" s="120"/>
      <c r="AJ123" s="120"/>
      <c r="AK123" s="121"/>
      <c r="AL123" s="121"/>
      <c r="AM123" s="121"/>
    </row>
    <row r="124" spans="1:39" ht="12.75" customHeight="1">
      <c r="A124" s="357">
        <v>28</v>
      </c>
      <c r="B124" s="355">
        <v>45398</v>
      </c>
      <c r="C124" s="279"/>
      <c r="D124" s="279" t="s">
        <v>1047</v>
      </c>
      <c r="E124" s="280" t="s">
        <v>586</v>
      </c>
      <c r="F124" s="280">
        <v>132.5</v>
      </c>
      <c r="G124" s="280"/>
      <c r="H124" s="280">
        <v>133</v>
      </c>
      <c r="I124" s="281"/>
      <c r="J124" s="359" t="s">
        <v>1077</v>
      </c>
      <c r="K124" s="274">
        <f t="shared" ref="K124" si="97">H124-F124</f>
        <v>0.5</v>
      </c>
      <c r="L124" s="275">
        <v>50</v>
      </c>
      <c r="M124" s="369">
        <v>1500</v>
      </c>
      <c r="N124" s="274">
        <v>100</v>
      </c>
      <c r="O124" s="359" t="s">
        <v>577</v>
      </c>
      <c r="P124" s="355">
        <v>45404</v>
      </c>
      <c r="Q124" s="231"/>
      <c r="R124" s="120"/>
      <c r="S124" s="54" t="s">
        <v>576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21"/>
      <c r="AH124" s="122"/>
      <c r="AI124" s="120"/>
      <c r="AJ124" s="120"/>
      <c r="AK124" s="121"/>
      <c r="AL124" s="121"/>
      <c r="AM124" s="121"/>
    </row>
    <row r="125" spans="1:39" ht="12.75" customHeight="1">
      <c r="A125" s="358"/>
      <c r="B125" s="356"/>
      <c r="C125" s="279"/>
      <c r="D125" s="279" t="s">
        <v>1048</v>
      </c>
      <c r="E125" s="280" t="s">
        <v>855</v>
      </c>
      <c r="F125" s="280">
        <v>56.5</v>
      </c>
      <c r="G125" s="280"/>
      <c r="H125" s="280">
        <v>41</v>
      </c>
      <c r="I125" s="281"/>
      <c r="J125" s="360"/>
      <c r="K125" s="274">
        <f>F125-H125</f>
        <v>15.5</v>
      </c>
      <c r="L125" s="275">
        <v>50</v>
      </c>
      <c r="M125" s="370"/>
      <c r="N125" s="274">
        <v>100</v>
      </c>
      <c r="O125" s="360"/>
      <c r="P125" s="356"/>
      <c r="Q125" s="231"/>
      <c r="R125" s="120"/>
      <c r="S125" s="5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21"/>
      <c r="AH125" s="122"/>
      <c r="AI125" s="120"/>
      <c r="AJ125" s="120"/>
      <c r="AK125" s="121"/>
      <c r="AL125" s="121"/>
      <c r="AM125" s="121"/>
    </row>
    <row r="126" spans="1:39" ht="12.75" customHeight="1">
      <c r="A126" s="361">
        <v>29</v>
      </c>
      <c r="B126" s="363">
        <v>45398</v>
      </c>
      <c r="C126" s="292"/>
      <c r="D126" s="292" t="s">
        <v>1050</v>
      </c>
      <c r="E126" s="293" t="s">
        <v>586</v>
      </c>
      <c r="F126" s="293">
        <v>66.5</v>
      </c>
      <c r="G126" s="293"/>
      <c r="H126" s="293">
        <v>122.5</v>
      </c>
      <c r="I126" s="294"/>
      <c r="J126" s="365" t="s">
        <v>1053</v>
      </c>
      <c r="K126" s="295">
        <f t="shared" ref="K126:K129" si="98">H126-F126</f>
        <v>56</v>
      </c>
      <c r="L126" s="296">
        <v>50</v>
      </c>
      <c r="M126" s="367">
        <v>-175</v>
      </c>
      <c r="N126" s="295">
        <v>50</v>
      </c>
      <c r="O126" s="365" t="s">
        <v>594</v>
      </c>
      <c r="P126" s="363">
        <v>45400</v>
      </c>
      <c r="Q126" s="231"/>
      <c r="R126" s="120"/>
      <c r="S126" s="54" t="s">
        <v>576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21"/>
      <c r="AH126" s="122"/>
      <c r="AI126" s="120"/>
      <c r="AJ126" s="120"/>
      <c r="AK126" s="121"/>
      <c r="AL126" s="121"/>
      <c r="AM126" s="121"/>
    </row>
    <row r="127" spans="1:39" ht="12.75" customHeight="1">
      <c r="A127" s="362"/>
      <c r="B127" s="364"/>
      <c r="C127" s="292"/>
      <c r="D127" s="292" t="s">
        <v>1051</v>
      </c>
      <c r="E127" s="293" t="s">
        <v>586</v>
      </c>
      <c r="F127" s="293">
        <v>66.5</v>
      </c>
      <c r="G127" s="293"/>
      <c r="H127" s="293">
        <v>9</v>
      </c>
      <c r="I127" s="294"/>
      <c r="J127" s="366"/>
      <c r="K127" s="295">
        <f t="shared" si="98"/>
        <v>-57.5</v>
      </c>
      <c r="L127" s="296">
        <v>50</v>
      </c>
      <c r="M127" s="368"/>
      <c r="N127" s="295">
        <v>50</v>
      </c>
      <c r="O127" s="366"/>
      <c r="P127" s="364"/>
      <c r="Q127" s="231"/>
      <c r="R127" s="120"/>
      <c r="S127" s="5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21"/>
      <c r="AH127" s="122"/>
      <c r="AI127" s="120"/>
      <c r="AJ127" s="120"/>
      <c r="AK127" s="121"/>
      <c r="AL127" s="121"/>
      <c r="AM127" s="121"/>
    </row>
    <row r="128" spans="1:39" ht="12.75" customHeight="1">
      <c r="A128" s="282">
        <v>30</v>
      </c>
      <c r="B128" s="278">
        <v>45400</v>
      </c>
      <c r="C128" s="279"/>
      <c r="D128" s="279" t="s">
        <v>1056</v>
      </c>
      <c r="E128" s="280" t="s">
        <v>586</v>
      </c>
      <c r="F128" s="280">
        <v>31</v>
      </c>
      <c r="G128" s="280"/>
      <c r="H128" s="280">
        <v>200</v>
      </c>
      <c r="I128" s="281" t="s">
        <v>1057</v>
      </c>
      <c r="J128" s="273" t="s">
        <v>1058</v>
      </c>
      <c r="K128" s="274">
        <f t="shared" si="98"/>
        <v>169</v>
      </c>
      <c r="L128" s="275">
        <v>50</v>
      </c>
      <c r="M128" s="276">
        <f t="shared" ref="M128:M129" si="99">(K128*N128)-L128</f>
        <v>8400</v>
      </c>
      <c r="N128" s="274">
        <v>50</v>
      </c>
      <c r="O128" s="273" t="s">
        <v>577</v>
      </c>
      <c r="P128" s="277">
        <v>45400</v>
      </c>
      <c r="Q128" s="231"/>
      <c r="R128" s="120"/>
      <c r="S128" s="54" t="s">
        <v>863</v>
      </c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21"/>
      <c r="AH128" s="122"/>
      <c r="AI128" s="120"/>
      <c r="AJ128" s="120"/>
      <c r="AK128" s="121"/>
      <c r="AL128" s="121"/>
      <c r="AM128" s="121"/>
    </row>
    <row r="129" spans="1:39" ht="12.75" customHeight="1">
      <c r="A129" s="307">
        <v>31</v>
      </c>
      <c r="B129" s="306">
        <v>45400</v>
      </c>
      <c r="C129" s="270"/>
      <c r="D129" s="270" t="s">
        <v>1059</v>
      </c>
      <c r="E129" s="271" t="s">
        <v>586</v>
      </c>
      <c r="F129" s="271">
        <v>265</v>
      </c>
      <c r="G129" s="271">
        <v>90</v>
      </c>
      <c r="H129" s="271">
        <v>50</v>
      </c>
      <c r="I129" s="272" t="s">
        <v>1060</v>
      </c>
      <c r="J129" s="308" t="s">
        <v>745</v>
      </c>
      <c r="K129" s="267">
        <f t="shared" si="98"/>
        <v>-215</v>
      </c>
      <c r="L129" s="268">
        <v>50</v>
      </c>
      <c r="M129" s="309">
        <f t="shared" si="99"/>
        <v>-2200</v>
      </c>
      <c r="N129" s="267">
        <v>10</v>
      </c>
      <c r="O129" s="308" t="s">
        <v>587</v>
      </c>
      <c r="P129" s="269">
        <v>45401</v>
      </c>
      <c r="Q129" s="231"/>
      <c r="R129" s="120"/>
      <c r="S129" s="54" t="s">
        <v>863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21"/>
      <c r="AH129" s="122"/>
      <c r="AI129" s="120"/>
      <c r="AJ129" s="120"/>
      <c r="AK129" s="121"/>
      <c r="AL129" s="121"/>
      <c r="AM129" s="121"/>
    </row>
    <row r="130" spans="1:39" ht="12.75" customHeight="1">
      <c r="A130" s="357">
        <v>32</v>
      </c>
      <c r="B130" s="355">
        <v>45400</v>
      </c>
      <c r="C130" s="279"/>
      <c r="D130" s="279" t="s">
        <v>1061</v>
      </c>
      <c r="E130" s="280" t="s">
        <v>586</v>
      </c>
      <c r="F130" s="280">
        <v>142.5</v>
      </c>
      <c r="G130" s="280"/>
      <c r="H130" s="280">
        <v>224</v>
      </c>
      <c r="I130" s="281"/>
      <c r="J130" s="359" t="s">
        <v>1076</v>
      </c>
      <c r="K130" s="274">
        <f t="shared" ref="K130" si="100">H130-F130</f>
        <v>81.5</v>
      </c>
      <c r="L130" s="275">
        <v>50</v>
      </c>
      <c r="M130" s="369">
        <v>2125</v>
      </c>
      <c r="N130" s="274">
        <v>50</v>
      </c>
      <c r="O130" s="359" t="s">
        <v>577</v>
      </c>
      <c r="P130" s="355">
        <v>45404</v>
      </c>
      <c r="Q130" s="231"/>
      <c r="R130" s="120"/>
      <c r="S130" s="54" t="s">
        <v>576</v>
      </c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21"/>
      <c r="AH130" s="122"/>
      <c r="AI130" s="120"/>
      <c r="AJ130" s="120"/>
      <c r="AK130" s="121"/>
      <c r="AL130" s="121"/>
      <c r="AM130" s="121"/>
    </row>
    <row r="131" spans="1:39" ht="12.75" customHeight="1">
      <c r="A131" s="358"/>
      <c r="B131" s="356"/>
      <c r="C131" s="279"/>
      <c r="D131" s="279" t="s">
        <v>1062</v>
      </c>
      <c r="E131" s="280" t="s">
        <v>855</v>
      </c>
      <c r="F131" s="280">
        <v>65</v>
      </c>
      <c r="G131" s="280"/>
      <c r="H131" s="280">
        <v>102</v>
      </c>
      <c r="I131" s="281"/>
      <c r="J131" s="360"/>
      <c r="K131" s="274">
        <f>F131-H131</f>
        <v>-37</v>
      </c>
      <c r="L131" s="275">
        <v>50</v>
      </c>
      <c r="M131" s="370"/>
      <c r="N131" s="274">
        <v>50</v>
      </c>
      <c r="O131" s="360"/>
      <c r="P131" s="356"/>
      <c r="Q131" s="231"/>
      <c r="R131" s="120"/>
      <c r="S131" s="5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21"/>
      <c r="AH131" s="122"/>
      <c r="AI131" s="120"/>
      <c r="AJ131" s="120"/>
      <c r="AK131" s="121"/>
      <c r="AL131" s="121"/>
      <c r="AM131" s="121"/>
    </row>
    <row r="132" spans="1:39" ht="12.75" customHeight="1">
      <c r="A132" s="307">
        <v>33</v>
      </c>
      <c r="B132" s="306">
        <v>45401</v>
      </c>
      <c r="C132" s="270"/>
      <c r="D132" s="270" t="s">
        <v>1066</v>
      </c>
      <c r="E132" s="271" t="s">
        <v>586</v>
      </c>
      <c r="F132" s="271">
        <v>128</v>
      </c>
      <c r="G132" s="271">
        <v>95</v>
      </c>
      <c r="H132" s="271">
        <v>110</v>
      </c>
      <c r="I132" s="272" t="s">
        <v>1067</v>
      </c>
      <c r="J132" s="308" t="s">
        <v>1068</v>
      </c>
      <c r="K132" s="267">
        <f t="shared" ref="K132:K133" si="101">H132-F132</f>
        <v>-18</v>
      </c>
      <c r="L132" s="268">
        <v>50</v>
      </c>
      <c r="M132" s="309">
        <f t="shared" ref="M132:M133" si="102">(K132*N132)-L132</f>
        <v>-770</v>
      </c>
      <c r="N132" s="267">
        <v>40</v>
      </c>
      <c r="O132" s="308" t="s">
        <v>587</v>
      </c>
      <c r="P132" s="269">
        <v>45401</v>
      </c>
      <c r="Q132" s="231"/>
      <c r="R132" s="120"/>
      <c r="S132" s="54" t="s">
        <v>863</v>
      </c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21"/>
      <c r="AH132" s="122"/>
      <c r="AI132" s="120"/>
      <c r="AJ132" s="120"/>
      <c r="AK132" s="121"/>
      <c r="AL132" s="121"/>
      <c r="AM132" s="121"/>
    </row>
    <row r="133" spans="1:39" ht="12.75" customHeight="1">
      <c r="A133" s="282">
        <v>34</v>
      </c>
      <c r="B133" s="278">
        <v>45404</v>
      </c>
      <c r="C133" s="279"/>
      <c r="D133" s="279" t="s">
        <v>1082</v>
      </c>
      <c r="E133" s="280" t="s">
        <v>586</v>
      </c>
      <c r="F133" s="280">
        <v>245</v>
      </c>
      <c r="G133" s="280">
        <v>140</v>
      </c>
      <c r="H133" s="280">
        <v>295</v>
      </c>
      <c r="I133" s="281" t="s">
        <v>1083</v>
      </c>
      <c r="J133" s="273" t="s">
        <v>1045</v>
      </c>
      <c r="K133" s="274">
        <f t="shared" si="101"/>
        <v>50</v>
      </c>
      <c r="L133" s="275">
        <v>50</v>
      </c>
      <c r="M133" s="276">
        <f t="shared" si="102"/>
        <v>700</v>
      </c>
      <c r="N133" s="274">
        <v>15</v>
      </c>
      <c r="O133" s="273" t="s">
        <v>577</v>
      </c>
      <c r="P133" s="277">
        <v>45404</v>
      </c>
      <c r="Q133" s="231"/>
      <c r="R133" s="120"/>
      <c r="S133" s="54" t="s">
        <v>863</v>
      </c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21"/>
      <c r="AH133" s="122"/>
      <c r="AI133" s="120"/>
      <c r="AJ133" s="120"/>
      <c r="AK133" s="121"/>
      <c r="AL133" s="121"/>
      <c r="AM133" s="121"/>
    </row>
    <row r="134" spans="1:39" ht="12.75" customHeight="1">
      <c r="A134" s="282">
        <v>35</v>
      </c>
      <c r="B134" s="278">
        <v>45404</v>
      </c>
      <c r="C134" s="279"/>
      <c r="D134" s="279" t="s">
        <v>1084</v>
      </c>
      <c r="E134" s="280" t="s">
        <v>586</v>
      </c>
      <c r="F134" s="280">
        <v>65</v>
      </c>
      <c r="G134" s="280">
        <v>35</v>
      </c>
      <c r="H134" s="280">
        <v>100</v>
      </c>
      <c r="I134" s="281" t="s">
        <v>1085</v>
      </c>
      <c r="J134" s="273" t="s">
        <v>1075</v>
      </c>
      <c r="K134" s="274">
        <f t="shared" ref="K134:K135" si="103">H134-F134</f>
        <v>35</v>
      </c>
      <c r="L134" s="275">
        <v>50</v>
      </c>
      <c r="M134" s="276">
        <f t="shared" ref="M134:M135" si="104">(K134*N134)-L134</f>
        <v>1350</v>
      </c>
      <c r="N134" s="274">
        <v>40</v>
      </c>
      <c r="O134" s="273" t="s">
        <v>577</v>
      </c>
      <c r="P134" s="277">
        <v>45405</v>
      </c>
      <c r="Q134" s="231"/>
      <c r="R134" s="120"/>
      <c r="S134" s="54" t="s">
        <v>863</v>
      </c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21"/>
      <c r="AH134" s="122"/>
      <c r="AI134" s="120"/>
      <c r="AJ134" s="120"/>
      <c r="AK134" s="121"/>
      <c r="AL134" s="121"/>
      <c r="AM134" s="121"/>
    </row>
    <row r="135" spans="1:39" ht="12.75" customHeight="1">
      <c r="A135" s="336">
        <v>36</v>
      </c>
      <c r="B135" s="337">
        <v>45405</v>
      </c>
      <c r="C135" s="292"/>
      <c r="D135" s="292" t="s">
        <v>1087</v>
      </c>
      <c r="E135" s="293" t="s">
        <v>586</v>
      </c>
      <c r="F135" s="293">
        <v>125</v>
      </c>
      <c r="G135" s="293">
        <v>0</v>
      </c>
      <c r="H135" s="293">
        <v>120</v>
      </c>
      <c r="I135" s="293" t="s">
        <v>1088</v>
      </c>
      <c r="J135" s="295" t="s">
        <v>1095</v>
      </c>
      <c r="K135" s="295">
        <f t="shared" si="103"/>
        <v>-5</v>
      </c>
      <c r="L135" s="338">
        <v>50</v>
      </c>
      <c r="M135" s="339">
        <f t="shared" si="104"/>
        <v>-125</v>
      </c>
      <c r="N135" s="295">
        <v>15</v>
      </c>
      <c r="O135" s="295" t="s">
        <v>594</v>
      </c>
      <c r="P135" s="297">
        <v>45406</v>
      </c>
      <c r="Q135" s="231"/>
      <c r="R135" s="120"/>
      <c r="S135" s="54" t="s">
        <v>863</v>
      </c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21"/>
      <c r="AH135" s="122"/>
      <c r="AI135" s="120"/>
      <c r="AJ135" s="120"/>
      <c r="AK135" s="121"/>
      <c r="AL135" s="121"/>
      <c r="AM135" s="121"/>
    </row>
    <row r="136" spans="1:39" ht="12.75" customHeight="1">
      <c r="A136" s="307">
        <v>37</v>
      </c>
      <c r="B136" s="306">
        <v>45405</v>
      </c>
      <c r="C136" s="270"/>
      <c r="D136" s="270" t="s">
        <v>1089</v>
      </c>
      <c r="E136" s="271" t="s">
        <v>586</v>
      </c>
      <c r="F136" s="271">
        <v>25</v>
      </c>
      <c r="G136" s="271">
        <v>0</v>
      </c>
      <c r="H136" s="271">
        <v>0</v>
      </c>
      <c r="I136" s="272" t="s">
        <v>942</v>
      </c>
      <c r="J136" s="308" t="s">
        <v>1090</v>
      </c>
      <c r="K136" s="267">
        <f t="shared" ref="K136:K137" si="105">H136-F136</f>
        <v>-25</v>
      </c>
      <c r="L136" s="268">
        <v>25</v>
      </c>
      <c r="M136" s="309">
        <f t="shared" ref="M136:M137" si="106">(K136*N136)-L136</f>
        <v>-1025</v>
      </c>
      <c r="N136" s="267">
        <v>40</v>
      </c>
      <c r="O136" s="308" t="s">
        <v>587</v>
      </c>
      <c r="P136" s="269">
        <v>45405</v>
      </c>
      <c r="Q136" s="231"/>
      <c r="R136" s="120"/>
      <c r="S136" s="54" t="s">
        <v>863</v>
      </c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121"/>
      <c r="AH136" s="122"/>
      <c r="AI136" s="120"/>
      <c r="AJ136" s="120"/>
      <c r="AK136" s="121"/>
      <c r="AL136" s="121"/>
      <c r="AM136" s="121"/>
    </row>
    <row r="137" spans="1:39" ht="12.75" customHeight="1">
      <c r="A137" s="282">
        <v>38</v>
      </c>
      <c r="B137" s="278">
        <v>45406</v>
      </c>
      <c r="C137" s="279"/>
      <c r="D137" s="279" t="s">
        <v>1087</v>
      </c>
      <c r="E137" s="280" t="s">
        <v>586</v>
      </c>
      <c r="F137" s="280">
        <v>105</v>
      </c>
      <c r="G137" s="280">
        <v>20</v>
      </c>
      <c r="H137" s="280">
        <v>135</v>
      </c>
      <c r="I137" s="281" t="s">
        <v>1099</v>
      </c>
      <c r="J137" s="273" t="s">
        <v>797</v>
      </c>
      <c r="K137" s="274">
        <f t="shared" si="105"/>
        <v>30</v>
      </c>
      <c r="L137" s="275">
        <v>50</v>
      </c>
      <c r="M137" s="276">
        <f t="shared" si="106"/>
        <v>400</v>
      </c>
      <c r="N137" s="274">
        <v>15</v>
      </c>
      <c r="O137" s="273" t="s">
        <v>577</v>
      </c>
      <c r="P137" s="277">
        <v>45406</v>
      </c>
      <c r="Q137" s="231"/>
      <c r="R137" s="120"/>
      <c r="S137" s="54" t="s">
        <v>863</v>
      </c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121"/>
      <c r="AH137" s="122"/>
      <c r="AI137" s="120"/>
      <c r="AJ137" s="120"/>
      <c r="AK137" s="121"/>
      <c r="AL137" s="121"/>
      <c r="AM137" s="121"/>
    </row>
    <row r="138" spans="1:39" ht="12.75" customHeight="1">
      <c r="A138" s="282">
        <v>39</v>
      </c>
      <c r="B138" s="278">
        <v>45407</v>
      </c>
      <c r="C138" s="279"/>
      <c r="D138" s="279" t="s">
        <v>1104</v>
      </c>
      <c r="E138" s="280" t="s">
        <v>586</v>
      </c>
      <c r="F138" s="280">
        <v>42</v>
      </c>
      <c r="G138" s="280">
        <v>14</v>
      </c>
      <c r="H138" s="280">
        <v>100</v>
      </c>
      <c r="I138" s="281" t="s">
        <v>949</v>
      </c>
      <c r="J138" s="273" t="s">
        <v>1105</v>
      </c>
      <c r="K138" s="274">
        <f t="shared" ref="K138:K139" si="107">H138-F138</f>
        <v>58</v>
      </c>
      <c r="L138" s="275">
        <v>50</v>
      </c>
      <c r="M138" s="276">
        <f t="shared" ref="M138:M139" si="108">(K138*N138)-L138</f>
        <v>2850</v>
      </c>
      <c r="N138" s="274">
        <v>50</v>
      </c>
      <c r="O138" s="273" t="s">
        <v>577</v>
      </c>
      <c r="P138" s="277">
        <v>45407</v>
      </c>
      <c r="Q138" s="231"/>
      <c r="R138" s="54"/>
      <c r="S138" s="37" t="s">
        <v>576</v>
      </c>
      <c r="T138" s="54"/>
      <c r="U138" s="37"/>
      <c r="V138" s="54"/>
      <c r="W138" s="37"/>
      <c r="X138" s="54"/>
      <c r="Y138" s="37"/>
      <c r="Z138" s="54"/>
      <c r="AA138" s="37"/>
      <c r="AB138" s="54"/>
      <c r="AC138" s="37"/>
      <c r="AD138" s="54"/>
      <c r="AE138" s="37"/>
      <c r="AF138" s="54"/>
      <c r="AG138" s="37"/>
      <c r="AH138" s="122"/>
      <c r="AI138" s="120"/>
      <c r="AJ138" s="120"/>
      <c r="AK138" s="121"/>
      <c r="AL138" s="121"/>
      <c r="AM138" s="121"/>
    </row>
    <row r="139" spans="1:39" ht="12.75" customHeight="1">
      <c r="A139" s="307">
        <v>40</v>
      </c>
      <c r="B139" s="306">
        <v>45407</v>
      </c>
      <c r="C139" s="270"/>
      <c r="D139" s="270" t="s">
        <v>1104</v>
      </c>
      <c r="E139" s="271" t="s">
        <v>586</v>
      </c>
      <c r="F139" s="271">
        <v>50</v>
      </c>
      <c r="G139" s="271">
        <v>14</v>
      </c>
      <c r="H139" s="271">
        <v>29</v>
      </c>
      <c r="I139" s="272" t="s">
        <v>1106</v>
      </c>
      <c r="J139" s="308" t="s">
        <v>975</v>
      </c>
      <c r="K139" s="267">
        <f t="shared" si="107"/>
        <v>-21</v>
      </c>
      <c r="L139" s="268">
        <v>50</v>
      </c>
      <c r="M139" s="309">
        <f t="shared" si="108"/>
        <v>-1100</v>
      </c>
      <c r="N139" s="267">
        <v>50</v>
      </c>
      <c r="O139" s="308" t="s">
        <v>587</v>
      </c>
      <c r="P139" s="269">
        <v>45407</v>
      </c>
      <c r="Q139" s="231"/>
      <c r="R139" s="54"/>
      <c r="S139" s="37" t="s">
        <v>863</v>
      </c>
      <c r="T139" s="54"/>
      <c r="U139" s="37"/>
      <c r="V139" s="54"/>
      <c r="W139" s="37"/>
      <c r="X139" s="54"/>
      <c r="Y139" s="37"/>
      <c r="Z139" s="54"/>
      <c r="AA139" s="37"/>
      <c r="AB139" s="54"/>
      <c r="AC139" s="37"/>
      <c r="AD139" s="54"/>
      <c r="AE139" s="37"/>
      <c r="AF139" s="54"/>
      <c r="AG139" s="37"/>
      <c r="AH139" s="122"/>
      <c r="AI139" s="120"/>
      <c r="AJ139" s="120"/>
      <c r="AK139" s="121"/>
      <c r="AL139" s="121"/>
      <c r="AM139" s="121"/>
    </row>
    <row r="140" spans="1:39" ht="12.75" customHeight="1">
      <c r="A140" s="282">
        <v>41</v>
      </c>
      <c r="B140" s="278">
        <v>45407</v>
      </c>
      <c r="C140" s="279"/>
      <c r="D140" s="279" t="s">
        <v>1111</v>
      </c>
      <c r="E140" s="280" t="s">
        <v>586</v>
      </c>
      <c r="F140" s="280">
        <v>330</v>
      </c>
      <c r="G140" s="280">
        <v>180</v>
      </c>
      <c r="H140" s="280">
        <v>405</v>
      </c>
      <c r="I140" s="281" t="s">
        <v>1112</v>
      </c>
      <c r="J140" s="273" t="s">
        <v>940</v>
      </c>
      <c r="K140" s="274">
        <f t="shared" ref="K140" si="109">H140-F140</f>
        <v>75</v>
      </c>
      <c r="L140" s="275">
        <v>50</v>
      </c>
      <c r="M140" s="276">
        <f t="shared" ref="M140" si="110">(K140*N140)-L140</f>
        <v>1075</v>
      </c>
      <c r="N140" s="274">
        <v>15</v>
      </c>
      <c r="O140" s="273" t="s">
        <v>577</v>
      </c>
      <c r="P140" s="277">
        <v>45408</v>
      </c>
      <c r="Q140" s="231"/>
      <c r="R140" s="54"/>
      <c r="S140" s="37" t="s">
        <v>576</v>
      </c>
      <c r="T140" s="54"/>
      <c r="U140" s="37"/>
      <c r="V140" s="54"/>
      <c r="W140" s="37"/>
      <c r="X140" s="54"/>
      <c r="Y140" s="37"/>
      <c r="Z140" s="54"/>
      <c r="AA140" s="37"/>
      <c r="AB140" s="54"/>
      <c r="AC140" s="37"/>
      <c r="AD140" s="54"/>
      <c r="AE140" s="37"/>
      <c r="AF140" s="54"/>
      <c r="AG140" s="37"/>
      <c r="AH140" s="122"/>
      <c r="AI140" s="120"/>
      <c r="AJ140" s="120"/>
      <c r="AK140" s="121"/>
      <c r="AL140" s="121"/>
      <c r="AM140" s="121"/>
    </row>
    <row r="141" spans="1:39" ht="12.75" customHeight="1">
      <c r="A141" s="282">
        <v>42</v>
      </c>
      <c r="B141" s="278">
        <v>45408</v>
      </c>
      <c r="C141" s="279"/>
      <c r="D141" s="279" t="s">
        <v>1117</v>
      </c>
      <c r="E141" s="280" t="s">
        <v>586</v>
      </c>
      <c r="F141" s="280">
        <v>285</v>
      </c>
      <c r="G141" s="280">
        <v>180</v>
      </c>
      <c r="H141" s="280">
        <v>335</v>
      </c>
      <c r="I141" s="281" t="s">
        <v>1118</v>
      </c>
      <c r="J141" s="273" t="s">
        <v>1045</v>
      </c>
      <c r="K141" s="274">
        <f t="shared" ref="K141:K142" si="111">H141-F141</f>
        <v>50</v>
      </c>
      <c r="L141" s="275">
        <v>50</v>
      </c>
      <c r="M141" s="276">
        <f t="shared" ref="M141:M142" si="112">(K141*N141)-L141</f>
        <v>700</v>
      </c>
      <c r="N141" s="274">
        <v>15</v>
      </c>
      <c r="O141" s="273" t="s">
        <v>577</v>
      </c>
      <c r="P141" s="277">
        <v>45408</v>
      </c>
      <c r="Q141" s="231"/>
      <c r="R141" s="54"/>
      <c r="S141" s="37"/>
      <c r="T141" s="54"/>
      <c r="U141" s="37"/>
      <c r="V141" s="54"/>
      <c r="W141" s="37"/>
      <c r="X141" s="54"/>
      <c r="Y141" s="37"/>
      <c r="Z141" s="54"/>
      <c r="AA141" s="37"/>
      <c r="AB141" s="54"/>
      <c r="AC141" s="37"/>
      <c r="AD141" s="54"/>
      <c r="AE141" s="37"/>
      <c r="AF141" s="54"/>
      <c r="AG141" s="37"/>
      <c r="AH141" s="122"/>
      <c r="AI141" s="120"/>
      <c r="AJ141" s="120"/>
      <c r="AK141" s="121"/>
      <c r="AL141" s="121"/>
      <c r="AM141" s="121"/>
    </row>
    <row r="142" spans="1:39" ht="12.75" customHeight="1">
      <c r="A142" s="307">
        <v>43</v>
      </c>
      <c r="B142" s="306">
        <v>45408</v>
      </c>
      <c r="C142" s="270"/>
      <c r="D142" s="270" t="s">
        <v>1120</v>
      </c>
      <c r="E142" s="271" t="s">
        <v>586</v>
      </c>
      <c r="F142" s="271">
        <v>100</v>
      </c>
      <c r="G142" s="271">
        <v>70</v>
      </c>
      <c r="H142" s="271">
        <v>77</v>
      </c>
      <c r="I142" s="272" t="s">
        <v>1119</v>
      </c>
      <c r="J142" s="308" t="s">
        <v>1121</v>
      </c>
      <c r="K142" s="267">
        <f t="shared" si="111"/>
        <v>-23</v>
      </c>
      <c r="L142" s="268">
        <v>50</v>
      </c>
      <c r="M142" s="309">
        <f t="shared" si="112"/>
        <v>-1200</v>
      </c>
      <c r="N142" s="267">
        <v>50</v>
      </c>
      <c r="O142" s="308" t="s">
        <v>587</v>
      </c>
      <c r="P142" s="269">
        <v>45408</v>
      </c>
      <c r="Q142" s="231"/>
      <c r="R142" s="54"/>
      <c r="S142" s="37"/>
      <c r="T142" s="54"/>
      <c r="U142" s="37"/>
      <c r="V142" s="54"/>
      <c r="W142" s="37"/>
      <c r="X142" s="54"/>
      <c r="Y142" s="37"/>
      <c r="Z142" s="54"/>
      <c r="AA142" s="37"/>
      <c r="AB142" s="54"/>
      <c r="AC142" s="37"/>
      <c r="AD142" s="54"/>
      <c r="AE142" s="37"/>
      <c r="AF142" s="54"/>
      <c r="AG142" s="37"/>
      <c r="AH142" s="122"/>
      <c r="AI142" s="120"/>
      <c r="AJ142" s="120"/>
      <c r="AK142" s="121"/>
      <c r="AL142" s="121"/>
      <c r="AM142" s="121"/>
    </row>
    <row r="143" spans="1:39" ht="12.75" customHeight="1">
      <c r="A143" s="336">
        <v>44</v>
      </c>
      <c r="B143" s="337">
        <v>45408</v>
      </c>
      <c r="C143" s="292"/>
      <c r="D143" s="292" t="s">
        <v>1126</v>
      </c>
      <c r="E143" s="293" t="s">
        <v>586</v>
      </c>
      <c r="F143" s="293">
        <v>315</v>
      </c>
      <c r="G143" s="293">
        <v>190</v>
      </c>
      <c r="H143" s="293">
        <v>310</v>
      </c>
      <c r="I143" s="294" t="s">
        <v>1127</v>
      </c>
      <c r="J143" s="340" t="s">
        <v>1095</v>
      </c>
      <c r="K143" s="295">
        <f t="shared" ref="K143" si="113">H143-F143</f>
        <v>-5</v>
      </c>
      <c r="L143" s="296">
        <v>50</v>
      </c>
      <c r="M143" s="339">
        <f t="shared" ref="M143" si="114">(K143*N143)-L143</f>
        <v>-125</v>
      </c>
      <c r="N143" s="295">
        <v>15</v>
      </c>
      <c r="O143" s="340" t="s">
        <v>594</v>
      </c>
      <c r="P143" s="297">
        <v>45408</v>
      </c>
      <c r="Q143" s="231"/>
      <c r="R143" s="54"/>
      <c r="S143" s="37"/>
      <c r="T143" s="54"/>
      <c r="U143" s="37"/>
      <c r="V143" s="54"/>
      <c r="W143" s="37"/>
      <c r="X143" s="54"/>
      <c r="Y143" s="37"/>
      <c r="Z143" s="54"/>
      <c r="AA143" s="37"/>
      <c r="AB143" s="54"/>
      <c r="AC143" s="37"/>
      <c r="AD143" s="54"/>
      <c r="AE143" s="37"/>
      <c r="AF143" s="54"/>
      <c r="AG143" s="37"/>
      <c r="AH143" s="122"/>
      <c r="AI143" s="120"/>
      <c r="AJ143" s="120"/>
      <c r="AK143" s="121"/>
      <c r="AL143" s="121"/>
      <c r="AM143" s="121"/>
    </row>
    <row r="144" spans="1:39" ht="12.75" customHeight="1">
      <c r="A144" s="383">
        <v>45</v>
      </c>
      <c r="B144" s="381">
        <v>45411</v>
      </c>
      <c r="C144" s="232"/>
      <c r="D144" s="232" t="s">
        <v>1143</v>
      </c>
      <c r="E144" s="187" t="s">
        <v>855</v>
      </c>
      <c r="F144" s="187" t="s">
        <v>1145</v>
      </c>
      <c r="G144" s="187"/>
      <c r="H144" s="187"/>
      <c r="I144" s="189"/>
      <c r="J144" s="379" t="s">
        <v>575</v>
      </c>
      <c r="K144" s="187"/>
      <c r="L144" s="190"/>
      <c r="M144" s="260"/>
      <c r="N144" s="187"/>
      <c r="O144" s="310"/>
      <c r="P144" s="381"/>
      <c r="Q144" s="231"/>
      <c r="R144" s="54"/>
      <c r="S144" s="37"/>
      <c r="T144" s="54"/>
      <c r="U144" s="37"/>
      <c r="V144" s="54"/>
      <c r="W144" s="37"/>
      <c r="X144" s="54"/>
      <c r="Y144" s="37"/>
      <c r="Z144" s="54"/>
      <c r="AA144" s="37"/>
      <c r="AB144" s="54"/>
      <c r="AC144" s="37"/>
      <c r="AD144" s="54"/>
      <c r="AE144" s="37"/>
      <c r="AF144" s="54"/>
      <c r="AG144" s="37"/>
      <c r="AH144" s="122"/>
      <c r="AI144" s="120"/>
      <c r="AJ144" s="120"/>
      <c r="AK144" s="121"/>
      <c r="AL144" s="121"/>
      <c r="AM144" s="121"/>
    </row>
    <row r="145" spans="1:39" ht="12.75" customHeight="1">
      <c r="A145" s="384"/>
      <c r="B145" s="382"/>
      <c r="C145" s="232"/>
      <c r="D145" s="232" t="s">
        <v>1144</v>
      </c>
      <c r="E145" s="187" t="s">
        <v>855</v>
      </c>
      <c r="F145" s="187" t="s">
        <v>1146</v>
      </c>
      <c r="G145" s="187"/>
      <c r="H145" s="187"/>
      <c r="I145" s="189"/>
      <c r="J145" s="380"/>
      <c r="K145" s="187"/>
      <c r="L145" s="190"/>
      <c r="M145" s="260"/>
      <c r="N145" s="187"/>
      <c r="O145" s="310"/>
      <c r="P145" s="382"/>
      <c r="Q145" s="231"/>
      <c r="R145" s="54"/>
      <c r="S145" s="37"/>
      <c r="T145" s="54"/>
      <c r="U145" s="37"/>
      <c r="V145" s="54"/>
      <c r="W145" s="37"/>
      <c r="X145" s="54"/>
      <c r="Y145" s="37"/>
      <c r="Z145" s="54"/>
      <c r="AA145" s="37"/>
      <c r="AB145" s="54"/>
      <c r="AC145" s="37"/>
      <c r="AD145" s="54"/>
      <c r="AE145" s="37"/>
      <c r="AF145" s="54"/>
      <c r="AG145" s="37"/>
      <c r="AH145" s="122"/>
      <c r="AI145" s="120"/>
      <c r="AJ145" s="120"/>
      <c r="AK145" s="121"/>
      <c r="AL145" s="121"/>
      <c r="AM145" s="121"/>
    </row>
    <row r="146" spans="1:39" ht="12.75" customHeight="1">
      <c r="A146" s="307">
        <v>46</v>
      </c>
      <c r="B146" s="306">
        <v>45411</v>
      </c>
      <c r="C146" s="270"/>
      <c r="D146" s="270" t="s">
        <v>1147</v>
      </c>
      <c r="E146" s="271" t="s">
        <v>586</v>
      </c>
      <c r="F146" s="271">
        <v>65</v>
      </c>
      <c r="G146" s="271">
        <v>30</v>
      </c>
      <c r="H146" s="271">
        <v>40</v>
      </c>
      <c r="I146" s="272" t="s">
        <v>1148</v>
      </c>
      <c r="J146" s="308" t="s">
        <v>1090</v>
      </c>
      <c r="K146" s="267">
        <f t="shared" ref="K146:K147" si="115">H146-F146</f>
        <v>-25</v>
      </c>
      <c r="L146" s="268">
        <v>50</v>
      </c>
      <c r="M146" s="309">
        <f t="shared" ref="M146:M147" si="116">(K146*N146)-L146</f>
        <v>-1050</v>
      </c>
      <c r="N146" s="267">
        <v>40</v>
      </c>
      <c r="O146" s="308" t="s">
        <v>587</v>
      </c>
      <c r="P146" s="269">
        <v>45411</v>
      </c>
      <c r="Q146" s="231"/>
      <c r="R146" s="54"/>
      <c r="S146" s="37"/>
      <c r="T146" s="54"/>
      <c r="U146" s="37"/>
      <c r="V146" s="54"/>
      <c r="W146" s="37"/>
      <c r="X146" s="54"/>
      <c r="Y146" s="37"/>
      <c r="Z146" s="54"/>
      <c r="AA146" s="37"/>
      <c r="AB146" s="54"/>
      <c r="AC146" s="37"/>
      <c r="AD146" s="54"/>
      <c r="AE146" s="37"/>
      <c r="AF146" s="54"/>
      <c r="AG146" s="37"/>
      <c r="AH146" s="122"/>
      <c r="AI146" s="120"/>
      <c r="AJ146" s="120"/>
      <c r="AK146" s="121"/>
      <c r="AL146" s="121"/>
      <c r="AM146" s="121"/>
    </row>
    <row r="147" spans="1:39" ht="12.75" customHeight="1">
      <c r="A147" s="282">
        <v>47</v>
      </c>
      <c r="B147" s="278">
        <v>45411</v>
      </c>
      <c r="C147" s="279"/>
      <c r="D147" s="279" t="s">
        <v>1153</v>
      </c>
      <c r="E147" s="280" t="s">
        <v>586</v>
      </c>
      <c r="F147" s="280">
        <v>76</v>
      </c>
      <c r="G147" s="280">
        <v>45</v>
      </c>
      <c r="H147" s="280">
        <v>88</v>
      </c>
      <c r="I147" s="281" t="s">
        <v>1154</v>
      </c>
      <c r="J147" s="273" t="s">
        <v>981</v>
      </c>
      <c r="K147" s="274">
        <f t="shared" si="115"/>
        <v>12</v>
      </c>
      <c r="L147" s="275">
        <v>50</v>
      </c>
      <c r="M147" s="276">
        <f t="shared" si="116"/>
        <v>550</v>
      </c>
      <c r="N147" s="274">
        <v>50</v>
      </c>
      <c r="O147" s="273" t="s">
        <v>577</v>
      </c>
      <c r="P147" s="277">
        <v>45412</v>
      </c>
      <c r="Q147" s="231"/>
      <c r="R147" s="54"/>
      <c r="S147" s="37"/>
      <c r="T147" s="54"/>
      <c r="U147" s="37"/>
      <c r="V147" s="54"/>
      <c r="W147" s="37"/>
      <c r="X147" s="54"/>
      <c r="Y147" s="37"/>
      <c r="Z147" s="54"/>
      <c r="AA147" s="37"/>
      <c r="AB147" s="54"/>
      <c r="AC147" s="37"/>
      <c r="AD147" s="54"/>
      <c r="AE147" s="37"/>
      <c r="AF147" s="54"/>
      <c r="AG147" s="37"/>
      <c r="AH147" s="122"/>
      <c r="AI147" s="120"/>
      <c r="AJ147" s="120"/>
      <c r="AK147" s="121"/>
      <c r="AL147" s="121"/>
      <c r="AM147" s="121"/>
    </row>
    <row r="148" spans="1:39" ht="12.75" customHeight="1">
      <c r="A148" s="357">
        <v>48</v>
      </c>
      <c r="B148" s="355">
        <v>45412</v>
      </c>
      <c r="C148" s="279"/>
      <c r="D148" s="279" t="s">
        <v>1176</v>
      </c>
      <c r="E148" s="280" t="s">
        <v>586</v>
      </c>
      <c r="F148" s="280">
        <v>32</v>
      </c>
      <c r="G148" s="280"/>
      <c r="H148" s="280">
        <v>71</v>
      </c>
      <c r="I148" s="281"/>
      <c r="J148" s="359" t="s">
        <v>1178</v>
      </c>
      <c r="K148" s="274">
        <f t="shared" ref="K148:K149" si="117">H148-F148</f>
        <v>39</v>
      </c>
      <c r="L148" s="275">
        <v>50</v>
      </c>
      <c r="M148" s="369">
        <v>620</v>
      </c>
      <c r="N148" s="274">
        <v>40</v>
      </c>
      <c r="O148" s="359" t="s">
        <v>577</v>
      </c>
      <c r="P148" s="355">
        <v>45412</v>
      </c>
      <c r="Q148" s="231"/>
      <c r="R148" s="54"/>
      <c r="S148" s="37"/>
      <c r="T148" s="54"/>
      <c r="U148" s="37"/>
      <c r="V148" s="54"/>
      <c r="W148" s="37"/>
      <c r="X148" s="54"/>
      <c r="Y148" s="37"/>
      <c r="Z148" s="54"/>
      <c r="AA148" s="37"/>
      <c r="AB148" s="54"/>
      <c r="AC148" s="37"/>
      <c r="AD148" s="54"/>
      <c r="AE148" s="37"/>
      <c r="AF148" s="54"/>
      <c r="AG148" s="37"/>
      <c r="AH148" s="122"/>
      <c r="AI148" s="120"/>
      <c r="AJ148" s="120"/>
      <c r="AK148" s="121"/>
      <c r="AL148" s="121"/>
      <c r="AM148" s="121"/>
    </row>
    <row r="149" spans="1:39" ht="12.75" customHeight="1">
      <c r="A149" s="358"/>
      <c r="B149" s="356"/>
      <c r="C149" s="279"/>
      <c r="D149" s="279" t="s">
        <v>1177</v>
      </c>
      <c r="E149" s="280" t="s">
        <v>586</v>
      </c>
      <c r="F149" s="280">
        <v>32</v>
      </c>
      <c r="G149" s="280"/>
      <c r="H149" s="280">
        <v>11</v>
      </c>
      <c r="I149" s="281"/>
      <c r="J149" s="360"/>
      <c r="K149" s="274">
        <f t="shared" si="117"/>
        <v>-21</v>
      </c>
      <c r="L149" s="275">
        <v>50</v>
      </c>
      <c r="M149" s="370"/>
      <c r="N149" s="274">
        <v>40</v>
      </c>
      <c r="O149" s="360"/>
      <c r="P149" s="356"/>
      <c r="Q149" s="231"/>
      <c r="R149" s="54"/>
      <c r="S149" s="37"/>
      <c r="T149" s="54"/>
      <c r="U149" s="37"/>
      <c r="V149" s="54"/>
      <c r="W149" s="37"/>
      <c r="X149" s="54"/>
      <c r="Y149" s="37"/>
      <c r="Z149" s="54"/>
      <c r="AA149" s="37"/>
      <c r="AB149" s="54"/>
      <c r="AC149" s="37"/>
      <c r="AD149" s="54"/>
      <c r="AE149" s="37"/>
      <c r="AF149" s="54"/>
      <c r="AG149" s="37"/>
      <c r="AH149" s="122"/>
      <c r="AI149" s="120"/>
      <c r="AJ149" s="120"/>
      <c r="AK149" s="121"/>
      <c r="AL149" s="121"/>
      <c r="AM149" s="121"/>
    </row>
    <row r="150" spans="1:39" ht="12.75" customHeight="1">
      <c r="A150" s="342"/>
      <c r="B150" s="341"/>
      <c r="C150" s="232"/>
      <c r="D150" s="232"/>
      <c r="E150" s="187"/>
      <c r="F150" s="187"/>
      <c r="G150" s="187"/>
      <c r="H150" s="187"/>
      <c r="I150" s="189"/>
      <c r="J150" s="310"/>
      <c r="K150" s="187"/>
      <c r="L150" s="190"/>
      <c r="M150" s="260"/>
      <c r="N150" s="187"/>
      <c r="O150" s="310"/>
      <c r="P150" s="341"/>
      <c r="Q150" s="231"/>
      <c r="R150" s="54"/>
      <c r="S150" s="37"/>
      <c r="T150" s="54"/>
      <c r="U150" s="37"/>
      <c r="V150" s="54"/>
      <c r="W150" s="37"/>
      <c r="X150" s="54"/>
      <c r="Y150" s="37"/>
      <c r="Z150" s="54"/>
      <c r="AA150" s="37"/>
      <c r="AB150" s="54"/>
      <c r="AC150" s="37"/>
      <c r="AD150" s="54"/>
      <c r="AE150" s="37"/>
      <c r="AF150" s="54"/>
      <c r="AG150" s="37"/>
      <c r="AH150" s="122"/>
      <c r="AI150" s="120"/>
      <c r="AJ150" s="120"/>
      <c r="AK150" s="121"/>
      <c r="AL150" s="121"/>
      <c r="AM150" s="121"/>
    </row>
    <row r="151" spans="1:39" ht="12.75" customHeight="1">
      <c r="A151" s="342"/>
      <c r="B151" s="341"/>
      <c r="C151" s="232"/>
      <c r="D151" s="232"/>
      <c r="E151" s="187"/>
      <c r="F151" s="187"/>
      <c r="G151" s="187"/>
      <c r="H151" s="187"/>
      <c r="I151" s="189"/>
      <c r="J151" s="310"/>
      <c r="K151" s="187"/>
      <c r="L151" s="190"/>
      <c r="M151" s="260"/>
      <c r="N151" s="187"/>
      <c r="O151" s="310"/>
      <c r="P151" s="341"/>
      <c r="Q151" s="231"/>
      <c r="R151" s="54"/>
      <c r="S151" s="37"/>
      <c r="T151" s="54"/>
      <c r="U151" s="37"/>
      <c r="V151" s="54"/>
      <c r="W151" s="37"/>
      <c r="X151" s="54"/>
      <c r="Y151" s="37"/>
      <c r="Z151" s="54"/>
      <c r="AA151" s="37"/>
      <c r="AB151" s="54"/>
      <c r="AC151" s="37"/>
      <c r="AD151" s="54"/>
      <c r="AE151" s="37"/>
      <c r="AF151" s="54"/>
      <c r="AG151" s="37"/>
      <c r="AH151" s="122"/>
      <c r="AI151" s="120"/>
      <c r="AJ151" s="120"/>
      <c r="AK151" s="121"/>
      <c r="AL151" s="121"/>
      <c r="AM151" s="121"/>
    </row>
    <row r="152" spans="1:39" ht="12.75" customHeight="1">
      <c r="A152" s="342"/>
      <c r="B152" s="341"/>
      <c r="C152" s="232"/>
      <c r="D152" s="232"/>
      <c r="E152" s="187"/>
      <c r="F152" s="187"/>
      <c r="G152" s="187"/>
      <c r="H152" s="187"/>
      <c r="I152" s="189"/>
      <c r="J152" s="310"/>
      <c r="K152" s="187"/>
      <c r="L152" s="190"/>
      <c r="M152" s="260"/>
      <c r="N152" s="187"/>
      <c r="O152" s="310"/>
      <c r="P152" s="341"/>
      <c r="Q152" s="231"/>
      <c r="R152" s="54"/>
      <c r="S152" s="37"/>
      <c r="T152" s="54"/>
      <c r="U152" s="37"/>
      <c r="V152" s="54"/>
      <c r="W152" s="37"/>
      <c r="X152" s="54"/>
      <c r="Y152" s="37"/>
      <c r="Z152" s="54"/>
      <c r="AA152" s="37"/>
      <c r="AB152" s="54"/>
      <c r="AC152" s="37"/>
      <c r="AD152" s="54"/>
      <c r="AE152" s="37"/>
      <c r="AF152" s="54"/>
      <c r="AG152" s="37"/>
      <c r="AH152" s="122"/>
      <c r="AI152" s="120"/>
      <c r="AJ152" s="120"/>
      <c r="AK152" s="121"/>
      <c r="AL152" s="121"/>
      <c r="AM152" s="121"/>
    </row>
    <row r="153" spans="1:39" s="254" customFormat="1" ht="12.75" customHeight="1">
      <c r="A153" s="246"/>
      <c r="B153" s="247"/>
      <c r="C153" s="248"/>
      <c r="D153" s="248"/>
      <c r="E153" s="246"/>
      <c r="F153" s="246"/>
      <c r="G153" s="246"/>
      <c r="H153" s="246"/>
      <c r="I153" s="249"/>
      <c r="J153" s="249"/>
      <c r="K153" s="246"/>
      <c r="L153" s="256"/>
      <c r="M153" s="255"/>
      <c r="N153" s="246"/>
      <c r="O153" s="249"/>
      <c r="P153" s="247"/>
      <c r="Q153" s="250"/>
      <c r="R153" s="54"/>
      <c r="S153" s="37"/>
      <c r="T153" s="54"/>
      <c r="U153" s="37"/>
      <c r="V153" s="54"/>
      <c r="W153" s="37"/>
      <c r="X153" s="54"/>
      <c r="Y153" s="37"/>
      <c r="Z153" s="54"/>
      <c r="AA153" s="37"/>
      <c r="AB153" s="54"/>
      <c r="AC153" s="37"/>
      <c r="AD153" s="54"/>
      <c r="AE153" s="37"/>
      <c r="AF153" s="54"/>
      <c r="AG153" s="37"/>
      <c r="AH153" s="253"/>
      <c r="AI153" s="251"/>
      <c r="AJ153" s="251"/>
      <c r="AK153" s="252"/>
      <c r="AL153" s="252"/>
      <c r="AM153" s="252"/>
    </row>
    <row r="154" spans="1:39" ht="38.25" customHeight="1">
      <c r="A154" s="91" t="s">
        <v>598</v>
      </c>
      <c r="B154" s="127"/>
      <c r="C154" s="127"/>
      <c r="D154" s="128"/>
      <c r="E154" s="112"/>
      <c r="F154" s="6"/>
      <c r="G154" s="6"/>
      <c r="H154" s="113"/>
      <c r="I154" s="129"/>
      <c r="J154" s="1"/>
      <c r="K154" s="6"/>
      <c r="L154" s="6"/>
      <c r="M154" s="6"/>
      <c r="N154" s="1"/>
      <c r="O154" s="1"/>
      <c r="R154" s="54"/>
      <c r="S154" s="37"/>
      <c r="T154" s="54"/>
      <c r="U154" s="37"/>
      <c r="V154" s="54"/>
      <c r="W154" s="37"/>
      <c r="X154" s="54"/>
      <c r="Y154" s="37"/>
      <c r="Z154" s="54"/>
      <c r="AA154" s="37"/>
      <c r="AB154" s="54"/>
      <c r="AC154" s="37"/>
      <c r="AD154" s="54"/>
      <c r="AE154" s="37"/>
      <c r="AF154" s="54"/>
      <c r="AG154" s="37"/>
      <c r="AH154" s="1"/>
      <c r="AI154" s="1"/>
      <c r="AJ154" s="1"/>
      <c r="AK154" s="6"/>
      <c r="AL154" s="1"/>
    </row>
    <row r="155" spans="1:39" ht="38.25">
      <c r="A155" s="92" t="s">
        <v>16</v>
      </c>
      <c r="B155" s="93" t="s">
        <v>550</v>
      </c>
      <c r="C155" s="93"/>
      <c r="D155" s="94" t="s">
        <v>561</v>
      </c>
      <c r="E155" s="93" t="s">
        <v>562</v>
      </c>
      <c r="F155" s="93" t="s">
        <v>563</v>
      </c>
      <c r="G155" s="93" t="s">
        <v>564</v>
      </c>
      <c r="H155" s="93" t="s">
        <v>565</v>
      </c>
      <c r="I155" s="93" t="s">
        <v>566</v>
      </c>
      <c r="J155" s="92" t="s">
        <v>567</v>
      </c>
      <c r="K155" s="116" t="s">
        <v>585</v>
      </c>
      <c r="L155" s="117" t="s">
        <v>569</v>
      </c>
      <c r="M155" s="95" t="s">
        <v>570</v>
      </c>
      <c r="N155" s="93" t="s">
        <v>571</v>
      </c>
      <c r="O155" s="94" t="s">
        <v>572</v>
      </c>
      <c r="P155" s="197" t="s">
        <v>573</v>
      </c>
      <c r="Q155" s="199" t="s">
        <v>848</v>
      </c>
      <c r="R155" s="54"/>
      <c r="S155" s="37"/>
      <c r="T155" s="54"/>
      <c r="U155" s="37"/>
      <c r="V155" s="54"/>
      <c r="W155" s="37"/>
      <c r="X155" s="54"/>
      <c r="Y155" s="37"/>
      <c r="Z155" s="54"/>
      <c r="AA155" s="37"/>
      <c r="AB155" s="54"/>
      <c r="AC155" s="37"/>
      <c r="AD155" s="54"/>
      <c r="AE155" s="37"/>
      <c r="AF155" s="54"/>
      <c r="AG155" s="37"/>
      <c r="AH155" s="37"/>
      <c r="AI155" s="37"/>
      <c r="AJ155" s="37"/>
      <c r="AK155" s="37"/>
      <c r="AL155" s="37"/>
      <c r="AM155" s="37"/>
    </row>
    <row r="156" spans="1:39" ht="12.75" customHeight="1">
      <c r="A156" s="187">
        <v>1</v>
      </c>
      <c r="B156" s="188">
        <v>45356</v>
      </c>
      <c r="C156" s="232"/>
      <c r="D156" s="232" t="s">
        <v>297</v>
      </c>
      <c r="E156" s="187" t="s">
        <v>574</v>
      </c>
      <c r="F156" s="187" t="s">
        <v>884</v>
      </c>
      <c r="G156" s="187">
        <v>35</v>
      </c>
      <c r="H156" s="187"/>
      <c r="I156" s="187" t="s">
        <v>882</v>
      </c>
      <c r="J156" s="187" t="s">
        <v>575</v>
      </c>
      <c r="K156" s="187"/>
      <c r="L156" s="258"/>
      <c r="M156" s="259"/>
      <c r="N156" s="187"/>
      <c r="O156" s="237"/>
      <c r="P156" s="190">
        <f>VLOOKUP(D156,'MidCap Intra'!$B$11:$C$568,2,0)</f>
        <v>39.35</v>
      </c>
      <c r="Q156" s="257"/>
      <c r="R156" s="54"/>
      <c r="S156" s="37" t="s">
        <v>576</v>
      </c>
      <c r="T156" s="54"/>
      <c r="U156" s="37"/>
      <c r="V156" s="54"/>
      <c r="W156" s="37"/>
      <c r="X156" s="54"/>
      <c r="Y156" s="37"/>
      <c r="Z156" s="54"/>
      <c r="AA156" s="37"/>
      <c r="AB156" s="54"/>
      <c r="AC156" s="37"/>
      <c r="AD156" s="54"/>
      <c r="AE156" s="37"/>
      <c r="AF156" s="54"/>
      <c r="AG156" s="37"/>
    </row>
    <row r="157" spans="1:39" ht="12.75" customHeight="1">
      <c r="A157" s="187">
        <v>2</v>
      </c>
      <c r="B157" s="188">
        <v>45390</v>
      </c>
      <c r="C157" s="232"/>
      <c r="D157" s="232" t="s">
        <v>972</v>
      </c>
      <c r="E157" s="187" t="s">
        <v>574</v>
      </c>
      <c r="F157" s="187" t="s">
        <v>973</v>
      </c>
      <c r="G157" s="187">
        <v>1770</v>
      </c>
      <c r="H157" s="187"/>
      <c r="I157" s="187" t="s">
        <v>893</v>
      </c>
      <c r="J157" s="187" t="s">
        <v>575</v>
      </c>
      <c r="K157" s="187"/>
      <c r="L157" s="258"/>
      <c r="M157" s="259"/>
      <c r="N157" s="187"/>
      <c r="O157" s="237"/>
      <c r="P157" s="190"/>
      <c r="Q157" s="257"/>
      <c r="R157" s="54"/>
      <c r="S157" s="37" t="s">
        <v>576</v>
      </c>
      <c r="T157" s="54"/>
      <c r="U157" s="37"/>
      <c r="V157" s="54"/>
      <c r="W157" s="37"/>
      <c r="X157" s="54"/>
      <c r="Y157" s="37"/>
      <c r="Z157" s="54"/>
      <c r="AA157" s="37"/>
      <c r="AB157" s="54"/>
      <c r="AC157" s="37"/>
      <c r="AD157" s="54"/>
      <c r="AE157" s="37"/>
      <c r="AF157" s="54"/>
      <c r="AG157" s="37"/>
    </row>
    <row r="158" spans="1:39" ht="12.75" customHeight="1">
      <c r="A158" s="187"/>
      <c r="B158" s="188"/>
      <c r="C158" s="232"/>
      <c r="D158" s="232"/>
      <c r="E158" s="187"/>
      <c r="F158" s="187"/>
      <c r="G158" s="187"/>
      <c r="H158" s="187"/>
      <c r="I158" s="187"/>
      <c r="J158" s="187"/>
      <c r="K158" s="187"/>
      <c r="L158" s="258"/>
      <c r="M158" s="259"/>
      <c r="N158" s="187"/>
      <c r="O158" s="237"/>
      <c r="P158" s="188"/>
      <c r="Q158" s="257"/>
      <c r="R158" s="54"/>
      <c r="S158" s="37"/>
      <c r="T158" s="54"/>
      <c r="U158" s="37"/>
      <c r="V158" s="54"/>
      <c r="W158" s="37"/>
      <c r="X158" s="54"/>
      <c r="Y158" s="37"/>
      <c r="Z158" s="54"/>
      <c r="AA158" s="37"/>
      <c r="AB158" s="54"/>
      <c r="AC158" s="37"/>
      <c r="AD158" s="54"/>
      <c r="AE158" s="37"/>
      <c r="AF158" s="54"/>
      <c r="AG158" s="37"/>
    </row>
    <row r="159" spans="1:39" ht="12.75" customHeight="1">
      <c r="A159" s="106" t="s">
        <v>578</v>
      </c>
      <c r="B159" s="106"/>
      <c r="C159" s="106"/>
      <c r="D159" s="54"/>
      <c r="E159" s="37"/>
      <c r="F159" s="111" t="s">
        <v>580</v>
      </c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37"/>
      <c r="T159" s="54"/>
      <c r="U159" s="37"/>
      <c r="V159" s="54"/>
      <c r="W159" s="37"/>
      <c r="X159" s="54"/>
      <c r="Y159" s="37"/>
      <c r="Z159" s="54"/>
      <c r="AA159" s="37"/>
      <c r="AB159" s="54"/>
      <c r="AC159" s="37"/>
      <c r="AD159" s="54"/>
      <c r="AE159" s="37"/>
      <c r="AF159" s="54"/>
      <c r="AG159" s="37"/>
    </row>
    <row r="160" spans="1:39" ht="12.75" customHeight="1">
      <c r="A160" s="110" t="s">
        <v>579</v>
      </c>
      <c r="B160" s="106"/>
      <c r="C160" s="106"/>
      <c r="D160" s="54"/>
      <c r="E160" s="37"/>
      <c r="F160" s="111" t="s">
        <v>583</v>
      </c>
      <c r="G160" s="54"/>
      <c r="H160" s="54" t="s">
        <v>600</v>
      </c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37"/>
      <c r="T160" s="54"/>
      <c r="U160" s="37"/>
      <c r="V160" s="54"/>
      <c r="W160" s="37"/>
      <c r="X160" s="54"/>
      <c r="Y160" s="37"/>
      <c r="Z160" s="54"/>
      <c r="AA160" s="37"/>
      <c r="AB160" s="54"/>
      <c r="AC160" s="37"/>
      <c r="AD160" s="54"/>
      <c r="AE160" s="37"/>
      <c r="AF160" s="54"/>
      <c r="AG160" s="37"/>
    </row>
    <row r="161" spans="1:33" ht="12.75" customHeight="1">
      <c r="A161" s="54"/>
      <c r="B161" s="54"/>
      <c r="C161" s="106"/>
      <c r="D161" s="54"/>
      <c r="E161" s="37"/>
      <c r="F161" s="111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37"/>
      <c r="T161" s="54"/>
      <c r="U161" s="37"/>
      <c r="V161" s="54"/>
      <c r="W161" s="37"/>
      <c r="X161" s="54"/>
      <c r="Y161" s="37"/>
      <c r="Z161" s="54"/>
      <c r="AA161" s="37"/>
      <c r="AB161" s="54"/>
      <c r="AC161" s="37"/>
      <c r="AD161" s="54"/>
      <c r="AE161" s="37"/>
      <c r="AF161" s="54"/>
      <c r="AG161" s="37"/>
    </row>
    <row r="162" spans="1:33" ht="12.75" customHeight="1">
      <c r="A162" s="54"/>
      <c r="B162" s="54"/>
      <c r="C162" s="106"/>
      <c r="D162" s="54"/>
      <c r="E162" s="37"/>
      <c r="F162" s="111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37"/>
      <c r="T162" s="54"/>
      <c r="U162" s="37"/>
      <c r="V162" s="54"/>
      <c r="W162" s="37"/>
      <c r="X162" s="54"/>
      <c r="Y162" s="37"/>
      <c r="Z162" s="54"/>
      <c r="AA162" s="37"/>
      <c r="AB162" s="54"/>
      <c r="AC162" s="37"/>
      <c r="AD162" s="54"/>
      <c r="AE162" s="37"/>
    </row>
    <row r="163" spans="1:33" ht="12.75" customHeight="1">
      <c r="A163" s="54"/>
      <c r="B163" s="54"/>
      <c r="C163" s="106"/>
      <c r="D163" s="54"/>
      <c r="E163" s="37"/>
      <c r="F163" s="111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37"/>
      <c r="T163" s="54"/>
      <c r="U163" s="37"/>
      <c r="V163" s="54"/>
      <c r="W163" s="37"/>
      <c r="X163" s="54"/>
      <c r="Y163" s="37"/>
      <c r="Z163" s="54"/>
      <c r="AA163" s="37"/>
      <c r="AB163" s="54"/>
      <c r="AC163" s="37"/>
      <c r="AD163" s="54"/>
      <c r="AE163" s="37"/>
    </row>
    <row r="164" spans="1:33" ht="12.75" customHeight="1">
      <c r="A164" s="54"/>
      <c r="B164" s="54"/>
      <c r="C164" s="106"/>
      <c r="D164" s="54"/>
      <c r="E164" s="37"/>
      <c r="F164" s="111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37"/>
      <c r="T164" s="54"/>
      <c r="U164" s="37"/>
      <c r="V164" s="54"/>
      <c r="W164" s="37"/>
      <c r="X164" s="54"/>
      <c r="Y164" s="37"/>
      <c r="Z164" s="54"/>
      <c r="AA164" s="37"/>
      <c r="AB164" s="54"/>
      <c r="AC164" s="37"/>
      <c r="AD164" s="54"/>
      <c r="AE164" s="37"/>
    </row>
    <row r="165" spans="1:33" ht="12.75" customHeight="1">
      <c r="A165" s="54"/>
      <c r="B165" s="54"/>
      <c r="C165" s="106"/>
      <c r="D165" s="54"/>
      <c r="E165" s="37"/>
      <c r="F165" s="111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37"/>
      <c r="T165" s="54"/>
      <c r="U165" s="37"/>
      <c r="V165" s="54"/>
      <c r="W165" s="37"/>
      <c r="X165" s="54"/>
      <c r="Y165" s="37"/>
      <c r="Z165" s="54"/>
      <c r="AA165" s="37"/>
      <c r="AB165" s="54"/>
      <c r="AC165" s="37"/>
      <c r="AD165" s="54"/>
      <c r="AE165" s="37"/>
    </row>
    <row r="166" spans="1:33" ht="12.75" customHeight="1">
      <c r="A166" s="54"/>
      <c r="B166" s="54"/>
      <c r="C166" s="106"/>
      <c r="D166" s="54"/>
      <c r="E166" s="37"/>
      <c r="F166" s="111"/>
      <c r="G166" s="54"/>
      <c r="H166" s="37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37"/>
      <c r="T166" s="54"/>
      <c r="U166" s="37"/>
      <c r="V166" s="54"/>
      <c r="W166" s="37"/>
      <c r="X166" s="54"/>
      <c r="Y166" s="37"/>
      <c r="Z166" s="54"/>
      <c r="AA166" s="37"/>
      <c r="AB166" s="54"/>
      <c r="AC166" s="37"/>
      <c r="AD166" s="54"/>
      <c r="AE166" s="37"/>
    </row>
    <row r="167" spans="1:33" ht="12.75" customHeight="1">
      <c r="A167" s="54"/>
      <c r="B167" s="54"/>
      <c r="C167" s="106"/>
      <c r="D167" s="54"/>
      <c r="E167" s="37"/>
      <c r="F167" s="111"/>
      <c r="G167" s="54"/>
      <c r="H167" s="37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37"/>
      <c r="T167" s="54"/>
      <c r="U167" s="37"/>
      <c r="V167" s="54"/>
      <c r="W167" s="37"/>
      <c r="X167" s="54"/>
      <c r="Y167" s="37"/>
      <c r="Z167" s="54"/>
      <c r="AA167" s="37"/>
      <c r="AB167" s="54"/>
      <c r="AC167" s="37"/>
      <c r="AD167" s="54"/>
      <c r="AE167" s="37"/>
    </row>
    <row r="168" spans="1:33" ht="12.75" customHeight="1">
      <c r="A168" s="54"/>
      <c r="B168" s="54"/>
      <c r="C168" s="100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37"/>
      <c r="T168" s="54"/>
      <c r="U168" s="37"/>
      <c r="V168" s="54"/>
      <c r="W168" s="37"/>
      <c r="X168" s="54"/>
      <c r="Y168" s="37"/>
      <c r="Z168" s="54"/>
      <c r="AA168" s="37"/>
      <c r="AB168" s="54"/>
      <c r="AC168" s="37"/>
      <c r="AD168" s="54"/>
      <c r="AE168" s="37"/>
    </row>
    <row r="169" spans="1:33" ht="38.25" customHeight="1">
      <c r="A169" s="37"/>
      <c r="B169" s="130" t="s">
        <v>601</v>
      </c>
      <c r="C169" s="130"/>
      <c r="D169" s="54"/>
      <c r="E169" s="130"/>
      <c r="F169" s="6"/>
      <c r="G169" s="6"/>
      <c r="H169" s="114"/>
      <c r="I169" s="6"/>
      <c r="J169" s="114"/>
      <c r="K169" s="115"/>
      <c r="L169" s="6"/>
      <c r="M169" s="6"/>
      <c r="N169" s="1"/>
      <c r="O169" s="54"/>
      <c r="P169" s="54"/>
      <c r="Q169" s="202"/>
      <c r="R169" s="54"/>
      <c r="S169" s="37"/>
      <c r="T169" s="54"/>
      <c r="U169" s="37"/>
      <c r="V169" s="54"/>
      <c r="W169" s="37"/>
      <c r="X169" s="54"/>
      <c r="Y169" s="37"/>
      <c r="Z169" s="54"/>
      <c r="AA169" s="37"/>
      <c r="AB169" s="54"/>
      <c r="AC169" s="37"/>
      <c r="AD169" s="54"/>
      <c r="AE169" s="37"/>
    </row>
    <row r="170" spans="1:33" ht="12.75" customHeight="1">
      <c r="A170" s="92" t="s">
        <v>16</v>
      </c>
      <c r="B170" s="93" t="s">
        <v>550</v>
      </c>
      <c r="C170" s="93"/>
      <c r="D170" s="94" t="s">
        <v>561</v>
      </c>
      <c r="E170" s="93" t="s">
        <v>562</v>
      </c>
      <c r="F170" s="93" t="s">
        <v>563</v>
      </c>
      <c r="G170" s="93" t="s">
        <v>602</v>
      </c>
      <c r="H170" s="93" t="s">
        <v>603</v>
      </c>
      <c r="I170" s="93" t="s">
        <v>566</v>
      </c>
      <c r="J170" s="131" t="s">
        <v>567</v>
      </c>
      <c r="K170" s="93" t="s">
        <v>568</v>
      </c>
      <c r="L170" s="93" t="s">
        <v>604</v>
      </c>
      <c r="M170" s="93" t="s">
        <v>571</v>
      </c>
      <c r="N170" s="94" t="s">
        <v>572</v>
      </c>
      <c r="O170" s="54"/>
      <c r="P170" s="54"/>
      <c r="Q170" s="202"/>
      <c r="R170" s="54"/>
      <c r="S170" s="37"/>
      <c r="T170" s="54"/>
      <c r="U170" s="37"/>
      <c r="V170" s="54"/>
      <c r="W170" s="37"/>
      <c r="X170" s="54"/>
      <c r="Y170" s="37"/>
      <c r="Z170" s="54"/>
      <c r="AA170" s="37"/>
      <c r="AB170" s="54"/>
      <c r="AC170" s="37"/>
      <c r="AD170" s="54"/>
      <c r="AE170" s="37"/>
    </row>
    <row r="171" spans="1:33" ht="12.75" customHeight="1">
      <c r="A171" s="132">
        <v>1</v>
      </c>
      <c r="B171" s="133">
        <v>41579</v>
      </c>
      <c r="C171" s="133"/>
      <c r="D171" s="134" t="s">
        <v>605</v>
      </c>
      <c r="E171" s="135" t="s">
        <v>574</v>
      </c>
      <c r="F171" s="136">
        <v>82</v>
      </c>
      <c r="G171" s="135" t="s">
        <v>606</v>
      </c>
      <c r="H171" s="135">
        <v>100</v>
      </c>
      <c r="I171" s="137">
        <v>100</v>
      </c>
      <c r="J171" s="138" t="s">
        <v>607</v>
      </c>
      <c r="K171" s="139">
        <f t="shared" ref="K171:K202" si="118">H171-F171</f>
        <v>18</v>
      </c>
      <c r="L171" s="140">
        <f t="shared" ref="L171:L202" si="119">K171/F171</f>
        <v>0.21951219512195122</v>
      </c>
      <c r="M171" s="135" t="s">
        <v>577</v>
      </c>
      <c r="N171" s="141">
        <v>42657</v>
      </c>
      <c r="O171" s="54"/>
      <c r="P171" s="54"/>
      <c r="Q171" s="202"/>
      <c r="R171" s="54"/>
      <c r="S171" s="37"/>
      <c r="T171" s="54"/>
      <c r="U171" s="37"/>
      <c r="V171" s="54"/>
      <c r="W171" s="37"/>
      <c r="X171" s="54"/>
      <c r="Y171" s="37"/>
      <c r="Z171" s="54"/>
      <c r="AA171" s="37"/>
      <c r="AB171" s="54"/>
      <c r="AC171" s="37"/>
      <c r="AD171" s="54"/>
      <c r="AE171" s="37"/>
    </row>
    <row r="172" spans="1:33" ht="12.75" customHeight="1">
      <c r="A172" s="132">
        <v>2</v>
      </c>
      <c r="B172" s="133">
        <v>41794</v>
      </c>
      <c r="C172" s="133"/>
      <c r="D172" s="134" t="s">
        <v>608</v>
      </c>
      <c r="E172" s="135" t="s">
        <v>586</v>
      </c>
      <c r="F172" s="136">
        <v>257</v>
      </c>
      <c r="G172" s="135" t="s">
        <v>606</v>
      </c>
      <c r="H172" s="135">
        <v>300</v>
      </c>
      <c r="I172" s="137">
        <v>300</v>
      </c>
      <c r="J172" s="138" t="s">
        <v>607</v>
      </c>
      <c r="K172" s="139">
        <f t="shared" si="118"/>
        <v>43</v>
      </c>
      <c r="L172" s="140">
        <f t="shared" si="119"/>
        <v>0.16731517509727625</v>
      </c>
      <c r="M172" s="135" t="s">
        <v>577</v>
      </c>
      <c r="N172" s="141">
        <v>41822</v>
      </c>
      <c r="O172" s="54"/>
      <c r="P172" s="54"/>
      <c r="Q172" s="202"/>
      <c r="R172" s="54"/>
      <c r="S172" s="37"/>
      <c r="T172" s="54"/>
      <c r="U172" s="37"/>
      <c r="V172" s="54"/>
      <c r="W172" s="37"/>
      <c r="X172" s="54"/>
      <c r="Y172" s="37"/>
      <c r="Z172" s="54"/>
      <c r="AA172" s="37"/>
      <c r="AB172" s="54"/>
      <c r="AC172" s="37"/>
      <c r="AD172" s="54"/>
      <c r="AE172" s="37"/>
    </row>
    <row r="173" spans="1:33" ht="12.75" customHeight="1">
      <c r="A173" s="132">
        <v>3</v>
      </c>
      <c r="B173" s="133">
        <v>41828</v>
      </c>
      <c r="C173" s="133"/>
      <c r="D173" s="134" t="s">
        <v>609</v>
      </c>
      <c r="E173" s="135" t="s">
        <v>586</v>
      </c>
      <c r="F173" s="136">
        <v>393</v>
      </c>
      <c r="G173" s="135" t="s">
        <v>606</v>
      </c>
      <c r="H173" s="135">
        <v>468</v>
      </c>
      <c r="I173" s="137">
        <v>468</v>
      </c>
      <c r="J173" s="138" t="s">
        <v>607</v>
      </c>
      <c r="K173" s="139">
        <f t="shared" si="118"/>
        <v>75</v>
      </c>
      <c r="L173" s="140">
        <f t="shared" si="119"/>
        <v>0.19083969465648856</v>
      </c>
      <c r="M173" s="135" t="s">
        <v>577</v>
      </c>
      <c r="N173" s="141">
        <v>41863</v>
      </c>
      <c r="O173" s="54"/>
      <c r="P173" s="54"/>
      <c r="Q173" s="202"/>
      <c r="R173" s="54"/>
      <c r="S173" s="37"/>
      <c r="T173" s="54"/>
      <c r="U173" s="37"/>
      <c r="V173" s="54"/>
      <c r="W173" s="37"/>
      <c r="X173" s="54"/>
      <c r="Y173" s="37"/>
      <c r="Z173" s="54"/>
      <c r="AA173" s="37"/>
      <c r="AB173" s="54"/>
      <c r="AC173" s="37"/>
      <c r="AD173" s="54"/>
      <c r="AE173" s="37"/>
    </row>
    <row r="174" spans="1:33" ht="12.75" customHeight="1">
      <c r="A174" s="132">
        <v>4</v>
      </c>
      <c r="B174" s="133">
        <v>41857</v>
      </c>
      <c r="C174" s="133"/>
      <c r="D174" s="134" t="s">
        <v>610</v>
      </c>
      <c r="E174" s="135" t="s">
        <v>586</v>
      </c>
      <c r="F174" s="136">
        <v>205</v>
      </c>
      <c r="G174" s="135" t="s">
        <v>606</v>
      </c>
      <c r="H174" s="135">
        <v>275</v>
      </c>
      <c r="I174" s="137">
        <v>250</v>
      </c>
      <c r="J174" s="138" t="s">
        <v>607</v>
      </c>
      <c r="K174" s="139">
        <f t="shared" si="118"/>
        <v>70</v>
      </c>
      <c r="L174" s="140">
        <f t="shared" si="119"/>
        <v>0.34146341463414637</v>
      </c>
      <c r="M174" s="135" t="s">
        <v>577</v>
      </c>
      <c r="N174" s="141">
        <v>41962</v>
      </c>
      <c r="O174" s="54"/>
      <c r="P174" s="54"/>
      <c r="Q174" s="202"/>
      <c r="R174" s="54"/>
      <c r="S174" s="37"/>
      <c r="T174" s="54"/>
      <c r="U174" s="37"/>
      <c r="V174" s="54"/>
      <c r="W174" s="37"/>
      <c r="X174" s="54"/>
      <c r="Y174" s="37"/>
      <c r="Z174" s="54"/>
      <c r="AA174" s="37"/>
      <c r="AB174" s="54"/>
      <c r="AC174" s="37"/>
      <c r="AD174" s="54"/>
      <c r="AE174" s="37"/>
    </row>
    <row r="175" spans="1:33" ht="12.75" customHeight="1">
      <c r="A175" s="132">
        <v>5</v>
      </c>
      <c r="B175" s="133">
        <v>41886</v>
      </c>
      <c r="C175" s="133"/>
      <c r="D175" s="134" t="s">
        <v>611</v>
      </c>
      <c r="E175" s="135" t="s">
        <v>586</v>
      </c>
      <c r="F175" s="136">
        <v>162</v>
      </c>
      <c r="G175" s="135" t="s">
        <v>606</v>
      </c>
      <c r="H175" s="135">
        <v>190</v>
      </c>
      <c r="I175" s="137">
        <v>190</v>
      </c>
      <c r="J175" s="138" t="s">
        <v>607</v>
      </c>
      <c r="K175" s="139">
        <f t="shared" si="118"/>
        <v>28</v>
      </c>
      <c r="L175" s="140">
        <f t="shared" si="119"/>
        <v>0.1728395061728395</v>
      </c>
      <c r="M175" s="135" t="s">
        <v>577</v>
      </c>
      <c r="N175" s="141">
        <v>42006</v>
      </c>
      <c r="O175" s="54"/>
      <c r="P175" s="54"/>
      <c r="Q175" s="202"/>
      <c r="R175" s="54"/>
      <c r="S175" s="37"/>
      <c r="T175" s="54"/>
      <c r="U175" s="37"/>
      <c r="V175" s="54"/>
      <c r="W175" s="37"/>
      <c r="X175" s="54"/>
      <c r="Y175" s="37"/>
      <c r="Z175" s="54"/>
      <c r="AA175" s="37"/>
      <c r="AB175" s="54"/>
      <c r="AC175" s="37"/>
      <c r="AD175" s="54"/>
      <c r="AE175" s="37"/>
    </row>
    <row r="176" spans="1:33" ht="12.75" customHeight="1">
      <c r="A176" s="132">
        <v>6</v>
      </c>
      <c r="B176" s="133">
        <v>41886</v>
      </c>
      <c r="C176" s="133"/>
      <c r="D176" s="134" t="s">
        <v>612</v>
      </c>
      <c r="E176" s="135" t="s">
        <v>586</v>
      </c>
      <c r="F176" s="136">
        <v>75</v>
      </c>
      <c r="G176" s="135" t="s">
        <v>606</v>
      </c>
      <c r="H176" s="135">
        <v>91.5</v>
      </c>
      <c r="I176" s="137" t="s">
        <v>599</v>
      </c>
      <c r="J176" s="138" t="s">
        <v>613</v>
      </c>
      <c r="K176" s="139">
        <f t="shared" si="118"/>
        <v>16.5</v>
      </c>
      <c r="L176" s="140">
        <f t="shared" si="119"/>
        <v>0.22</v>
      </c>
      <c r="M176" s="135" t="s">
        <v>577</v>
      </c>
      <c r="N176" s="141">
        <v>41954</v>
      </c>
      <c r="O176" s="54"/>
      <c r="P176" s="54"/>
      <c r="Q176" s="202"/>
      <c r="R176" s="54"/>
      <c r="S176" s="37"/>
      <c r="T176" s="54"/>
      <c r="U176" s="37"/>
      <c r="V176" s="54"/>
      <c r="W176" s="37"/>
      <c r="X176" s="54"/>
      <c r="Y176" s="37"/>
      <c r="Z176" s="54"/>
      <c r="AA176" s="37"/>
      <c r="AB176" s="54"/>
      <c r="AC176" s="37"/>
      <c r="AD176" s="54"/>
      <c r="AE176" s="37"/>
    </row>
    <row r="177" spans="1:31" ht="12.75" customHeight="1">
      <c r="A177" s="132">
        <v>7</v>
      </c>
      <c r="B177" s="133">
        <v>41913</v>
      </c>
      <c r="C177" s="133"/>
      <c r="D177" s="134" t="s">
        <v>614</v>
      </c>
      <c r="E177" s="135" t="s">
        <v>586</v>
      </c>
      <c r="F177" s="136">
        <v>850</v>
      </c>
      <c r="G177" s="135" t="s">
        <v>606</v>
      </c>
      <c r="H177" s="135">
        <v>982.5</v>
      </c>
      <c r="I177" s="137">
        <v>1050</v>
      </c>
      <c r="J177" s="138" t="s">
        <v>615</v>
      </c>
      <c r="K177" s="139">
        <f t="shared" si="118"/>
        <v>132.5</v>
      </c>
      <c r="L177" s="140">
        <f t="shared" si="119"/>
        <v>0.15588235294117647</v>
      </c>
      <c r="M177" s="135" t="s">
        <v>577</v>
      </c>
      <c r="N177" s="141">
        <v>42039</v>
      </c>
      <c r="O177" s="54"/>
      <c r="P177" s="54"/>
      <c r="Q177" s="202"/>
      <c r="R177" s="54"/>
      <c r="S177" s="37"/>
      <c r="T177" s="54"/>
      <c r="U177" s="37"/>
      <c r="V177" s="54"/>
      <c r="W177" s="37"/>
      <c r="X177" s="54"/>
      <c r="Y177" s="37"/>
      <c r="Z177" s="54"/>
      <c r="AA177" s="37"/>
      <c r="AB177" s="54"/>
      <c r="AC177" s="37"/>
      <c r="AD177" s="54"/>
      <c r="AE177" s="37"/>
    </row>
    <row r="178" spans="1:31" ht="12.75" customHeight="1">
      <c r="A178" s="132">
        <v>8</v>
      </c>
      <c r="B178" s="133">
        <v>41913</v>
      </c>
      <c r="C178" s="133"/>
      <c r="D178" s="134" t="s">
        <v>616</v>
      </c>
      <c r="E178" s="135" t="s">
        <v>586</v>
      </c>
      <c r="F178" s="136">
        <v>475</v>
      </c>
      <c r="G178" s="135" t="s">
        <v>606</v>
      </c>
      <c r="H178" s="135">
        <v>515</v>
      </c>
      <c r="I178" s="137">
        <v>600</v>
      </c>
      <c r="J178" s="138" t="s">
        <v>617</v>
      </c>
      <c r="K178" s="139">
        <f t="shared" si="118"/>
        <v>40</v>
      </c>
      <c r="L178" s="140">
        <f t="shared" si="119"/>
        <v>8.4210526315789472E-2</v>
      </c>
      <c r="M178" s="135" t="s">
        <v>577</v>
      </c>
      <c r="N178" s="141">
        <v>41939</v>
      </c>
      <c r="O178" s="54"/>
      <c r="P178" s="54"/>
      <c r="Q178" s="202"/>
      <c r="R178" s="54"/>
      <c r="S178" s="37"/>
      <c r="T178" s="54"/>
      <c r="U178" s="37"/>
      <c r="V178" s="54"/>
      <c r="W178" s="37"/>
      <c r="X178" s="54"/>
      <c r="Y178" s="37"/>
      <c r="Z178" s="54"/>
      <c r="AA178" s="37"/>
      <c r="AB178" s="54"/>
      <c r="AC178" s="37"/>
      <c r="AD178" s="54"/>
      <c r="AE178" s="37"/>
    </row>
    <row r="179" spans="1:31" ht="12.75" customHeight="1">
      <c r="A179" s="132">
        <v>9</v>
      </c>
      <c r="B179" s="133">
        <v>41913</v>
      </c>
      <c r="C179" s="133"/>
      <c r="D179" s="134" t="s">
        <v>618</v>
      </c>
      <c r="E179" s="135" t="s">
        <v>586</v>
      </c>
      <c r="F179" s="136">
        <v>86</v>
      </c>
      <c r="G179" s="135" t="s">
        <v>606</v>
      </c>
      <c r="H179" s="135">
        <v>99</v>
      </c>
      <c r="I179" s="137">
        <v>140</v>
      </c>
      <c r="J179" s="138" t="s">
        <v>619</v>
      </c>
      <c r="K179" s="139">
        <f t="shared" si="118"/>
        <v>13</v>
      </c>
      <c r="L179" s="140">
        <f t="shared" si="119"/>
        <v>0.15116279069767441</v>
      </c>
      <c r="M179" s="135" t="s">
        <v>577</v>
      </c>
      <c r="N179" s="141">
        <v>41939</v>
      </c>
      <c r="O179" s="54"/>
      <c r="P179" s="54"/>
      <c r="Q179" s="202"/>
      <c r="R179" s="54"/>
      <c r="S179" s="37"/>
      <c r="T179" s="54"/>
      <c r="U179" s="37"/>
      <c r="V179" s="54"/>
      <c r="W179" s="37"/>
      <c r="X179" s="54"/>
      <c r="Y179" s="37"/>
      <c r="Z179" s="54"/>
      <c r="AA179" s="37"/>
      <c r="AB179" s="54"/>
      <c r="AC179" s="37"/>
      <c r="AD179" s="54"/>
      <c r="AE179" s="37"/>
    </row>
    <row r="180" spans="1:31" ht="12.75" customHeight="1">
      <c r="A180" s="132">
        <v>10</v>
      </c>
      <c r="B180" s="133">
        <v>41926</v>
      </c>
      <c r="C180" s="133"/>
      <c r="D180" s="134" t="s">
        <v>620</v>
      </c>
      <c r="E180" s="135" t="s">
        <v>586</v>
      </c>
      <c r="F180" s="136">
        <v>496.6</v>
      </c>
      <c r="G180" s="135" t="s">
        <v>606</v>
      </c>
      <c r="H180" s="135">
        <v>621</v>
      </c>
      <c r="I180" s="137">
        <v>580</v>
      </c>
      <c r="J180" s="138" t="s">
        <v>607</v>
      </c>
      <c r="K180" s="139">
        <f t="shared" si="118"/>
        <v>124.39999999999998</v>
      </c>
      <c r="L180" s="140">
        <f t="shared" si="119"/>
        <v>0.25050342327829234</v>
      </c>
      <c r="M180" s="135" t="s">
        <v>577</v>
      </c>
      <c r="N180" s="141">
        <v>42605</v>
      </c>
      <c r="O180" s="54"/>
      <c r="P180" s="54"/>
      <c r="Q180" s="202"/>
      <c r="R180" s="54"/>
      <c r="S180" s="37"/>
      <c r="T180" s="54"/>
      <c r="U180" s="37"/>
      <c r="V180" s="54"/>
      <c r="W180" s="37"/>
      <c r="X180" s="54"/>
      <c r="Y180" s="37"/>
      <c r="Z180" s="54"/>
      <c r="AA180" s="37"/>
      <c r="AB180" s="54"/>
      <c r="AC180" s="37"/>
      <c r="AD180" s="54"/>
      <c r="AE180" s="37"/>
    </row>
    <row r="181" spans="1:31" ht="12.75" customHeight="1">
      <c r="A181" s="132">
        <v>11</v>
      </c>
      <c r="B181" s="133">
        <v>41926</v>
      </c>
      <c r="C181" s="133"/>
      <c r="D181" s="134" t="s">
        <v>621</v>
      </c>
      <c r="E181" s="135" t="s">
        <v>586</v>
      </c>
      <c r="F181" s="136">
        <v>2481.9</v>
      </c>
      <c r="G181" s="135" t="s">
        <v>606</v>
      </c>
      <c r="H181" s="135">
        <v>2840</v>
      </c>
      <c r="I181" s="137">
        <v>2870</v>
      </c>
      <c r="J181" s="138" t="s">
        <v>622</v>
      </c>
      <c r="K181" s="139">
        <f t="shared" si="118"/>
        <v>358.09999999999991</v>
      </c>
      <c r="L181" s="140">
        <f t="shared" si="119"/>
        <v>0.14428462065353154</v>
      </c>
      <c r="M181" s="135" t="s">
        <v>577</v>
      </c>
      <c r="N181" s="141">
        <v>42017</v>
      </c>
      <c r="O181" s="54"/>
      <c r="P181" s="54"/>
      <c r="Q181" s="202"/>
      <c r="R181" s="54"/>
      <c r="S181" s="37"/>
      <c r="T181" s="54"/>
      <c r="U181" s="37"/>
      <c r="V181" s="54"/>
      <c r="W181" s="37"/>
      <c r="X181" s="54"/>
      <c r="Y181" s="37"/>
      <c r="Z181" s="54"/>
      <c r="AA181" s="37"/>
      <c r="AB181" s="54"/>
      <c r="AC181" s="37"/>
      <c r="AD181" s="54"/>
      <c r="AE181" s="37"/>
    </row>
    <row r="182" spans="1:31" ht="12.75" customHeight="1">
      <c r="A182" s="132">
        <v>12</v>
      </c>
      <c r="B182" s="133">
        <v>41928</v>
      </c>
      <c r="C182" s="133"/>
      <c r="D182" s="134" t="s">
        <v>623</v>
      </c>
      <c r="E182" s="135" t="s">
        <v>586</v>
      </c>
      <c r="F182" s="136">
        <v>84.5</v>
      </c>
      <c r="G182" s="135" t="s">
        <v>606</v>
      </c>
      <c r="H182" s="135">
        <v>93</v>
      </c>
      <c r="I182" s="137">
        <v>110</v>
      </c>
      <c r="J182" s="138" t="s">
        <v>624</v>
      </c>
      <c r="K182" s="139">
        <f t="shared" si="118"/>
        <v>8.5</v>
      </c>
      <c r="L182" s="140">
        <f t="shared" si="119"/>
        <v>0.10059171597633136</v>
      </c>
      <c r="M182" s="135" t="s">
        <v>577</v>
      </c>
      <c r="N182" s="141">
        <v>41939</v>
      </c>
      <c r="O182" s="54"/>
      <c r="P182" s="54"/>
      <c r="Q182" s="202"/>
      <c r="R182" s="54"/>
      <c r="S182" s="37"/>
      <c r="T182" s="54"/>
      <c r="U182" s="37"/>
      <c r="V182" s="54"/>
      <c r="W182" s="37"/>
      <c r="X182" s="54"/>
      <c r="Y182" s="37"/>
      <c r="Z182" s="54"/>
      <c r="AA182" s="37"/>
      <c r="AB182" s="54"/>
      <c r="AC182" s="37"/>
      <c r="AD182" s="54"/>
      <c r="AE182" s="37"/>
    </row>
    <row r="183" spans="1:31" ht="12.75" customHeight="1">
      <c r="A183" s="132">
        <v>13</v>
      </c>
      <c r="B183" s="133">
        <v>41928</v>
      </c>
      <c r="C183" s="133"/>
      <c r="D183" s="134" t="s">
        <v>625</v>
      </c>
      <c r="E183" s="135" t="s">
        <v>586</v>
      </c>
      <c r="F183" s="136">
        <v>401</v>
      </c>
      <c r="G183" s="135" t="s">
        <v>606</v>
      </c>
      <c r="H183" s="135">
        <v>428</v>
      </c>
      <c r="I183" s="137">
        <v>450</v>
      </c>
      <c r="J183" s="138" t="s">
        <v>626</v>
      </c>
      <c r="K183" s="139">
        <f t="shared" si="118"/>
        <v>27</v>
      </c>
      <c r="L183" s="140">
        <f t="shared" si="119"/>
        <v>6.7331670822942641E-2</v>
      </c>
      <c r="M183" s="135" t="s">
        <v>577</v>
      </c>
      <c r="N183" s="141">
        <v>42020</v>
      </c>
      <c r="O183" s="54"/>
      <c r="P183" s="54"/>
      <c r="Q183" s="202"/>
      <c r="R183" s="54"/>
      <c r="S183" s="37"/>
      <c r="T183" s="54"/>
      <c r="U183" s="37"/>
      <c r="V183" s="54"/>
      <c r="W183" s="37"/>
      <c r="X183" s="54"/>
      <c r="Y183" s="37"/>
      <c r="Z183" s="54"/>
      <c r="AA183" s="37"/>
      <c r="AB183" s="54"/>
      <c r="AC183" s="37"/>
      <c r="AD183" s="54"/>
      <c r="AE183" s="37"/>
    </row>
    <row r="184" spans="1:31" ht="12.75" customHeight="1">
      <c r="A184" s="132">
        <v>14</v>
      </c>
      <c r="B184" s="133">
        <v>41928</v>
      </c>
      <c r="C184" s="133"/>
      <c r="D184" s="134" t="s">
        <v>627</v>
      </c>
      <c r="E184" s="135" t="s">
        <v>586</v>
      </c>
      <c r="F184" s="136">
        <v>101</v>
      </c>
      <c r="G184" s="135" t="s">
        <v>606</v>
      </c>
      <c r="H184" s="135">
        <v>112</v>
      </c>
      <c r="I184" s="137">
        <v>120</v>
      </c>
      <c r="J184" s="138" t="s">
        <v>628</v>
      </c>
      <c r="K184" s="139">
        <f t="shared" si="118"/>
        <v>11</v>
      </c>
      <c r="L184" s="140">
        <f t="shared" si="119"/>
        <v>0.10891089108910891</v>
      </c>
      <c r="M184" s="135" t="s">
        <v>577</v>
      </c>
      <c r="N184" s="141">
        <v>41939</v>
      </c>
      <c r="O184" s="54"/>
      <c r="P184" s="54"/>
      <c r="Q184" s="202"/>
      <c r="R184" s="54"/>
      <c r="S184" s="37"/>
      <c r="T184" s="54"/>
      <c r="U184" s="37"/>
      <c r="V184" s="54"/>
      <c r="W184" s="37"/>
      <c r="X184" s="54"/>
      <c r="Y184" s="37"/>
      <c r="Z184" s="54"/>
      <c r="AA184" s="37"/>
      <c r="AB184" s="54"/>
      <c r="AC184" s="37"/>
      <c r="AD184" s="54"/>
      <c r="AE184" s="37"/>
    </row>
    <row r="185" spans="1:31" ht="12.75" customHeight="1">
      <c r="A185" s="132">
        <v>15</v>
      </c>
      <c r="B185" s="133">
        <v>41954</v>
      </c>
      <c r="C185" s="133"/>
      <c r="D185" s="134" t="s">
        <v>629</v>
      </c>
      <c r="E185" s="135" t="s">
        <v>586</v>
      </c>
      <c r="F185" s="136">
        <v>59</v>
      </c>
      <c r="G185" s="135" t="s">
        <v>606</v>
      </c>
      <c r="H185" s="135">
        <v>76</v>
      </c>
      <c r="I185" s="137">
        <v>76</v>
      </c>
      <c r="J185" s="138" t="s">
        <v>607</v>
      </c>
      <c r="K185" s="139">
        <f t="shared" si="118"/>
        <v>17</v>
      </c>
      <c r="L185" s="140">
        <f t="shared" si="119"/>
        <v>0.28813559322033899</v>
      </c>
      <c r="M185" s="135" t="s">
        <v>577</v>
      </c>
      <c r="N185" s="141">
        <v>43032</v>
      </c>
      <c r="O185" s="54"/>
      <c r="P185" s="54"/>
      <c r="Q185" s="202"/>
      <c r="R185" s="54"/>
      <c r="S185" s="37"/>
      <c r="T185" s="54"/>
      <c r="U185" s="37"/>
      <c r="V185" s="54"/>
      <c r="W185" s="37"/>
      <c r="X185" s="54"/>
      <c r="Y185" s="37"/>
      <c r="Z185" s="54"/>
      <c r="AA185" s="37"/>
      <c r="AB185" s="54"/>
      <c r="AC185" s="37"/>
      <c r="AD185" s="54"/>
      <c r="AE185" s="37"/>
    </row>
    <row r="186" spans="1:31" ht="12.75" customHeight="1">
      <c r="A186" s="132">
        <v>16</v>
      </c>
      <c r="B186" s="133">
        <v>41954</v>
      </c>
      <c r="C186" s="133"/>
      <c r="D186" s="134" t="s">
        <v>618</v>
      </c>
      <c r="E186" s="135" t="s">
        <v>586</v>
      </c>
      <c r="F186" s="136">
        <v>99</v>
      </c>
      <c r="G186" s="135" t="s">
        <v>606</v>
      </c>
      <c r="H186" s="135">
        <v>120</v>
      </c>
      <c r="I186" s="137">
        <v>120</v>
      </c>
      <c r="J186" s="138" t="s">
        <v>595</v>
      </c>
      <c r="K186" s="139">
        <f t="shared" si="118"/>
        <v>21</v>
      </c>
      <c r="L186" s="140">
        <f t="shared" si="119"/>
        <v>0.21212121212121213</v>
      </c>
      <c r="M186" s="135" t="s">
        <v>577</v>
      </c>
      <c r="N186" s="141">
        <v>41960</v>
      </c>
      <c r="O186" s="54"/>
      <c r="P186" s="54"/>
      <c r="Q186" s="202"/>
      <c r="R186" s="54"/>
      <c r="S186" s="37"/>
      <c r="T186" s="54"/>
      <c r="U186" s="37"/>
      <c r="V186" s="54"/>
      <c r="W186" s="37"/>
      <c r="X186" s="54"/>
      <c r="Y186" s="37"/>
      <c r="Z186" s="54"/>
      <c r="AA186" s="37"/>
      <c r="AB186" s="54"/>
      <c r="AC186" s="37"/>
      <c r="AD186" s="54"/>
      <c r="AE186" s="37"/>
    </row>
    <row r="187" spans="1:31" ht="12.75" customHeight="1">
      <c r="A187" s="132">
        <v>17</v>
      </c>
      <c r="B187" s="133">
        <v>41956</v>
      </c>
      <c r="C187" s="133"/>
      <c r="D187" s="134" t="s">
        <v>630</v>
      </c>
      <c r="E187" s="135" t="s">
        <v>586</v>
      </c>
      <c r="F187" s="136">
        <v>22</v>
      </c>
      <c r="G187" s="135" t="s">
        <v>606</v>
      </c>
      <c r="H187" s="135">
        <v>33.549999999999997</v>
      </c>
      <c r="I187" s="137">
        <v>32</v>
      </c>
      <c r="J187" s="138" t="s">
        <v>631</v>
      </c>
      <c r="K187" s="139">
        <f t="shared" si="118"/>
        <v>11.549999999999997</v>
      </c>
      <c r="L187" s="140">
        <f t="shared" si="119"/>
        <v>0.52499999999999991</v>
      </c>
      <c r="M187" s="135" t="s">
        <v>577</v>
      </c>
      <c r="N187" s="141">
        <v>42188</v>
      </c>
      <c r="O187" s="54"/>
      <c r="P187" s="54"/>
      <c r="Q187" s="202"/>
      <c r="R187" s="54"/>
      <c r="S187" s="37"/>
      <c r="T187" s="54"/>
      <c r="U187" s="37"/>
      <c r="V187" s="54"/>
      <c r="W187" s="37"/>
      <c r="X187" s="54"/>
      <c r="Y187" s="37"/>
      <c r="Z187" s="54"/>
      <c r="AA187" s="37"/>
      <c r="AB187" s="54"/>
      <c r="AC187" s="37"/>
      <c r="AD187" s="54"/>
      <c r="AE187" s="37"/>
    </row>
    <row r="188" spans="1:31" ht="12.75" customHeight="1">
      <c r="A188" s="132">
        <v>18</v>
      </c>
      <c r="B188" s="133">
        <v>41976</v>
      </c>
      <c r="C188" s="133"/>
      <c r="D188" s="134" t="s">
        <v>632</v>
      </c>
      <c r="E188" s="135" t="s">
        <v>586</v>
      </c>
      <c r="F188" s="136">
        <v>440</v>
      </c>
      <c r="G188" s="135" t="s">
        <v>606</v>
      </c>
      <c r="H188" s="135">
        <v>520</v>
      </c>
      <c r="I188" s="137">
        <v>520</v>
      </c>
      <c r="J188" s="138" t="s">
        <v>633</v>
      </c>
      <c r="K188" s="139">
        <f t="shared" si="118"/>
        <v>80</v>
      </c>
      <c r="L188" s="140">
        <f t="shared" si="119"/>
        <v>0.18181818181818182</v>
      </c>
      <c r="M188" s="135" t="s">
        <v>577</v>
      </c>
      <c r="N188" s="141">
        <v>42208</v>
      </c>
      <c r="O188" s="54"/>
      <c r="P188" s="54"/>
      <c r="Q188" s="202"/>
      <c r="R188" s="54"/>
      <c r="S188" s="37"/>
      <c r="T188" s="54"/>
      <c r="U188" s="37"/>
      <c r="V188" s="54"/>
      <c r="W188" s="37"/>
      <c r="X188" s="54"/>
      <c r="Y188" s="37"/>
      <c r="Z188" s="54"/>
      <c r="AA188" s="37"/>
      <c r="AB188" s="54"/>
      <c r="AC188" s="37"/>
      <c r="AD188" s="54"/>
      <c r="AE188" s="37"/>
    </row>
    <row r="189" spans="1:31" ht="12.75" customHeight="1">
      <c r="A189" s="132">
        <v>19</v>
      </c>
      <c r="B189" s="133">
        <v>41976</v>
      </c>
      <c r="C189" s="133"/>
      <c r="D189" s="134" t="s">
        <v>634</v>
      </c>
      <c r="E189" s="135" t="s">
        <v>586</v>
      </c>
      <c r="F189" s="136">
        <v>360</v>
      </c>
      <c r="G189" s="135" t="s">
        <v>606</v>
      </c>
      <c r="H189" s="135">
        <v>427</v>
      </c>
      <c r="I189" s="137">
        <v>425</v>
      </c>
      <c r="J189" s="138" t="s">
        <v>635</v>
      </c>
      <c r="K189" s="139">
        <f t="shared" si="118"/>
        <v>67</v>
      </c>
      <c r="L189" s="140">
        <f t="shared" si="119"/>
        <v>0.18611111111111112</v>
      </c>
      <c r="M189" s="135" t="s">
        <v>577</v>
      </c>
      <c r="N189" s="141">
        <v>42058</v>
      </c>
      <c r="O189" s="54"/>
      <c r="P189" s="54"/>
      <c r="Q189" s="202"/>
      <c r="R189" s="54"/>
      <c r="S189" s="37"/>
      <c r="T189" s="54"/>
      <c r="U189" s="37"/>
      <c r="V189" s="54"/>
      <c r="W189" s="37"/>
      <c r="X189" s="54"/>
      <c r="Y189" s="37"/>
      <c r="Z189" s="54"/>
      <c r="AA189" s="37"/>
      <c r="AB189" s="54"/>
      <c r="AC189" s="37"/>
      <c r="AD189" s="54"/>
      <c r="AE189" s="37"/>
    </row>
    <row r="190" spans="1:31" ht="12.75" customHeight="1">
      <c r="A190" s="132">
        <v>20</v>
      </c>
      <c r="B190" s="133">
        <v>42012</v>
      </c>
      <c r="C190" s="133"/>
      <c r="D190" s="134" t="s">
        <v>636</v>
      </c>
      <c r="E190" s="135" t="s">
        <v>586</v>
      </c>
      <c r="F190" s="136">
        <v>360</v>
      </c>
      <c r="G190" s="135" t="s">
        <v>606</v>
      </c>
      <c r="H190" s="135">
        <v>455</v>
      </c>
      <c r="I190" s="137">
        <v>420</v>
      </c>
      <c r="J190" s="138" t="s">
        <v>637</v>
      </c>
      <c r="K190" s="139">
        <f t="shared" si="118"/>
        <v>95</v>
      </c>
      <c r="L190" s="140">
        <f t="shared" si="119"/>
        <v>0.2638888888888889</v>
      </c>
      <c r="M190" s="135" t="s">
        <v>577</v>
      </c>
      <c r="N190" s="141">
        <v>42024</v>
      </c>
      <c r="O190" s="54"/>
      <c r="P190" s="54"/>
      <c r="Q190" s="202"/>
      <c r="R190" s="54"/>
      <c r="S190" s="37"/>
      <c r="T190" s="54"/>
      <c r="U190" s="37"/>
      <c r="V190" s="54"/>
      <c r="W190" s="37"/>
      <c r="X190" s="54"/>
      <c r="Y190" s="37"/>
      <c r="Z190" s="54"/>
      <c r="AA190" s="37"/>
      <c r="AB190" s="54"/>
      <c r="AC190" s="37"/>
      <c r="AD190" s="54"/>
      <c r="AE190" s="37"/>
    </row>
    <row r="191" spans="1:31" ht="12.75" customHeight="1">
      <c r="A191" s="132">
        <v>21</v>
      </c>
      <c r="B191" s="133">
        <v>42012</v>
      </c>
      <c r="C191" s="133"/>
      <c r="D191" s="134" t="s">
        <v>638</v>
      </c>
      <c r="E191" s="135" t="s">
        <v>586</v>
      </c>
      <c r="F191" s="136">
        <v>130</v>
      </c>
      <c r="G191" s="135"/>
      <c r="H191" s="135">
        <v>175.5</v>
      </c>
      <c r="I191" s="137">
        <v>165</v>
      </c>
      <c r="J191" s="138" t="s">
        <v>639</v>
      </c>
      <c r="K191" s="139">
        <f t="shared" si="118"/>
        <v>45.5</v>
      </c>
      <c r="L191" s="140">
        <f t="shared" si="119"/>
        <v>0.35</v>
      </c>
      <c r="M191" s="135" t="s">
        <v>577</v>
      </c>
      <c r="N191" s="141">
        <v>43088</v>
      </c>
      <c r="O191" s="54"/>
      <c r="P191" s="54"/>
      <c r="Q191" s="202"/>
      <c r="R191" s="54"/>
      <c r="S191" s="37"/>
      <c r="T191" s="54"/>
      <c r="U191" s="37"/>
      <c r="V191" s="54"/>
      <c r="W191" s="37"/>
      <c r="X191" s="54"/>
      <c r="Y191" s="37"/>
      <c r="Z191" s="54"/>
      <c r="AA191" s="37"/>
      <c r="AB191" s="54"/>
      <c r="AC191" s="37"/>
      <c r="AD191" s="54"/>
      <c r="AE191" s="37"/>
    </row>
    <row r="192" spans="1:31" ht="12.75" customHeight="1">
      <c r="A192" s="132">
        <v>22</v>
      </c>
      <c r="B192" s="133">
        <v>42040</v>
      </c>
      <c r="C192" s="133"/>
      <c r="D192" s="134" t="s">
        <v>396</v>
      </c>
      <c r="E192" s="135" t="s">
        <v>574</v>
      </c>
      <c r="F192" s="136">
        <v>98</v>
      </c>
      <c r="G192" s="135"/>
      <c r="H192" s="135">
        <v>120</v>
      </c>
      <c r="I192" s="137">
        <v>120</v>
      </c>
      <c r="J192" s="138" t="s">
        <v>607</v>
      </c>
      <c r="K192" s="139">
        <f t="shared" si="118"/>
        <v>22</v>
      </c>
      <c r="L192" s="140">
        <f t="shared" si="119"/>
        <v>0.22448979591836735</v>
      </c>
      <c r="M192" s="135" t="s">
        <v>577</v>
      </c>
      <c r="N192" s="141">
        <v>42753</v>
      </c>
      <c r="O192" s="54"/>
      <c r="P192" s="54"/>
      <c r="Q192" s="202"/>
      <c r="R192" s="54"/>
      <c r="S192" s="37"/>
      <c r="T192" s="54"/>
      <c r="U192" s="37"/>
      <c r="V192" s="54"/>
      <c r="W192" s="37"/>
      <c r="X192" s="54"/>
      <c r="Y192" s="37"/>
      <c r="Z192" s="54"/>
      <c r="AA192" s="37"/>
      <c r="AB192" s="54"/>
      <c r="AC192" s="37"/>
      <c r="AD192" s="54"/>
      <c r="AE192" s="37"/>
    </row>
    <row r="193" spans="1:31" ht="12.75" customHeight="1">
      <c r="A193" s="132">
        <v>23</v>
      </c>
      <c r="B193" s="133">
        <v>42040</v>
      </c>
      <c r="C193" s="133"/>
      <c r="D193" s="134" t="s">
        <v>640</v>
      </c>
      <c r="E193" s="135" t="s">
        <v>574</v>
      </c>
      <c r="F193" s="136">
        <v>196</v>
      </c>
      <c r="G193" s="135"/>
      <c r="H193" s="135">
        <v>262</v>
      </c>
      <c r="I193" s="137">
        <v>255</v>
      </c>
      <c r="J193" s="138" t="s">
        <v>607</v>
      </c>
      <c r="K193" s="139">
        <f t="shared" si="118"/>
        <v>66</v>
      </c>
      <c r="L193" s="140">
        <f t="shared" si="119"/>
        <v>0.33673469387755101</v>
      </c>
      <c r="M193" s="135" t="s">
        <v>577</v>
      </c>
      <c r="N193" s="141">
        <v>42599</v>
      </c>
      <c r="O193" s="54"/>
      <c r="P193" s="54"/>
      <c r="Q193" s="202"/>
      <c r="R193" s="54"/>
      <c r="S193" s="37"/>
      <c r="T193" s="54"/>
      <c r="U193" s="37"/>
      <c r="V193" s="54"/>
      <c r="W193" s="37"/>
      <c r="X193" s="54"/>
      <c r="Y193" s="37"/>
      <c r="Z193" s="54"/>
      <c r="AA193" s="37"/>
      <c r="AB193" s="54"/>
      <c r="AC193" s="37"/>
      <c r="AD193" s="54"/>
      <c r="AE193" s="37"/>
    </row>
    <row r="194" spans="1:31" ht="12.75" customHeight="1">
      <c r="A194" s="142">
        <v>24</v>
      </c>
      <c r="B194" s="143">
        <v>42067</v>
      </c>
      <c r="C194" s="143"/>
      <c r="D194" s="144" t="s">
        <v>395</v>
      </c>
      <c r="E194" s="145" t="s">
        <v>574</v>
      </c>
      <c r="F194" s="146">
        <v>235</v>
      </c>
      <c r="G194" s="146"/>
      <c r="H194" s="147">
        <v>77</v>
      </c>
      <c r="I194" s="147" t="s">
        <v>641</v>
      </c>
      <c r="J194" s="148" t="s">
        <v>642</v>
      </c>
      <c r="K194" s="149">
        <f t="shared" si="118"/>
        <v>-158</v>
      </c>
      <c r="L194" s="150">
        <f t="shared" si="119"/>
        <v>-0.67234042553191486</v>
      </c>
      <c r="M194" s="146" t="s">
        <v>587</v>
      </c>
      <c r="N194" s="143">
        <v>43522</v>
      </c>
      <c r="O194" s="54"/>
      <c r="P194" s="54"/>
      <c r="Q194" s="202"/>
      <c r="R194" s="54"/>
      <c r="S194" s="37"/>
      <c r="T194" s="54"/>
      <c r="U194" s="37"/>
      <c r="V194" s="54"/>
      <c r="W194" s="37"/>
      <c r="X194" s="54"/>
      <c r="Y194" s="37"/>
      <c r="Z194" s="54"/>
      <c r="AA194" s="37"/>
      <c r="AB194" s="54"/>
      <c r="AC194" s="37"/>
      <c r="AD194" s="54"/>
      <c r="AE194" s="37"/>
    </row>
    <row r="195" spans="1:31" ht="12.75" customHeight="1">
      <c r="A195" s="132">
        <v>25</v>
      </c>
      <c r="B195" s="133">
        <v>42067</v>
      </c>
      <c r="C195" s="133"/>
      <c r="D195" s="134" t="s">
        <v>643</v>
      </c>
      <c r="E195" s="135" t="s">
        <v>574</v>
      </c>
      <c r="F195" s="136">
        <v>185</v>
      </c>
      <c r="G195" s="135"/>
      <c r="H195" s="135">
        <v>224</v>
      </c>
      <c r="I195" s="137" t="s">
        <v>644</v>
      </c>
      <c r="J195" s="138" t="s">
        <v>607</v>
      </c>
      <c r="K195" s="139">
        <f t="shared" si="118"/>
        <v>39</v>
      </c>
      <c r="L195" s="140">
        <f t="shared" si="119"/>
        <v>0.21081081081081082</v>
      </c>
      <c r="M195" s="135" t="s">
        <v>577</v>
      </c>
      <c r="N195" s="141">
        <v>42647</v>
      </c>
      <c r="O195" s="54"/>
      <c r="P195" s="54"/>
      <c r="Q195" s="202"/>
      <c r="R195" s="54"/>
      <c r="S195" s="37"/>
      <c r="T195" s="54"/>
      <c r="U195" s="37"/>
      <c r="V195" s="54"/>
      <c r="W195" s="37"/>
      <c r="X195" s="54"/>
      <c r="Y195" s="37"/>
      <c r="Z195" s="54"/>
      <c r="AA195" s="37"/>
      <c r="AB195" s="54"/>
      <c r="AC195" s="37"/>
      <c r="AD195" s="54"/>
      <c r="AE195" s="37"/>
    </row>
    <row r="196" spans="1:31" ht="12.75" customHeight="1">
      <c r="A196" s="142">
        <v>26</v>
      </c>
      <c r="B196" s="143">
        <v>42090</v>
      </c>
      <c r="C196" s="143"/>
      <c r="D196" s="151" t="s">
        <v>645</v>
      </c>
      <c r="E196" s="146" t="s">
        <v>574</v>
      </c>
      <c r="F196" s="146">
        <v>49.5</v>
      </c>
      <c r="G196" s="147"/>
      <c r="H196" s="147">
        <v>15.85</v>
      </c>
      <c r="I196" s="147">
        <v>67</v>
      </c>
      <c r="J196" s="148" t="s">
        <v>646</v>
      </c>
      <c r="K196" s="147">
        <f t="shared" si="118"/>
        <v>-33.65</v>
      </c>
      <c r="L196" s="152">
        <f t="shared" si="119"/>
        <v>-0.67979797979797973</v>
      </c>
      <c r="M196" s="146" t="s">
        <v>587</v>
      </c>
      <c r="N196" s="153">
        <v>43627</v>
      </c>
      <c r="O196" s="54"/>
      <c r="P196" s="54"/>
      <c r="Q196" s="202"/>
      <c r="R196" s="54"/>
      <c r="S196" s="37"/>
      <c r="T196" s="54"/>
      <c r="U196" s="37"/>
      <c r="V196" s="54"/>
      <c r="W196" s="37"/>
      <c r="X196" s="54"/>
      <c r="Y196" s="37"/>
      <c r="Z196" s="54"/>
      <c r="AA196" s="37"/>
      <c r="AB196" s="54"/>
      <c r="AC196" s="37"/>
      <c r="AD196" s="54"/>
      <c r="AE196" s="37"/>
    </row>
    <row r="197" spans="1:31" ht="12.75" customHeight="1">
      <c r="A197" s="132">
        <v>27</v>
      </c>
      <c r="B197" s="133">
        <v>42093</v>
      </c>
      <c r="C197" s="133"/>
      <c r="D197" s="134" t="s">
        <v>647</v>
      </c>
      <c r="E197" s="135" t="s">
        <v>574</v>
      </c>
      <c r="F197" s="136">
        <v>183.5</v>
      </c>
      <c r="G197" s="135"/>
      <c r="H197" s="135">
        <v>219</v>
      </c>
      <c r="I197" s="137">
        <v>218</v>
      </c>
      <c r="J197" s="138" t="s">
        <v>648</v>
      </c>
      <c r="K197" s="139">
        <f t="shared" si="118"/>
        <v>35.5</v>
      </c>
      <c r="L197" s="140">
        <f t="shared" si="119"/>
        <v>0.19346049046321526</v>
      </c>
      <c r="M197" s="135" t="s">
        <v>577</v>
      </c>
      <c r="N197" s="141">
        <v>42103</v>
      </c>
      <c r="O197" s="54"/>
      <c r="P197" s="54"/>
      <c r="Q197" s="202"/>
      <c r="R197" s="54"/>
      <c r="S197" s="37"/>
      <c r="T197" s="54"/>
      <c r="U197" s="37"/>
      <c r="V197" s="54"/>
      <c r="W197" s="37"/>
      <c r="X197" s="54"/>
      <c r="Y197" s="37"/>
      <c r="Z197" s="54"/>
      <c r="AA197" s="37"/>
      <c r="AB197" s="54"/>
      <c r="AC197" s="37"/>
      <c r="AD197" s="54"/>
      <c r="AE197" s="37"/>
    </row>
    <row r="198" spans="1:31" ht="12.75" customHeight="1">
      <c r="A198" s="132">
        <v>28</v>
      </c>
      <c r="B198" s="133">
        <v>42114</v>
      </c>
      <c r="C198" s="133"/>
      <c r="D198" s="134" t="s">
        <v>649</v>
      </c>
      <c r="E198" s="135" t="s">
        <v>574</v>
      </c>
      <c r="F198" s="136">
        <f>(227+237)/2</f>
        <v>232</v>
      </c>
      <c r="G198" s="135"/>
      <c r="H198" s="135">
        <v>298</v>
      </c>
      <c r="I198" s="137">
        <v>298</v>
      </c>
      <c r="J198" s="138" t="s">
        <v>607</v>
      </c>
      <c r="K198" s="139">
        <f t="shared" si="118"/>
        <v>66</v>
      </c>
      <c r="L198" s="140">
        <f t="shared" si="119"/>
        <v>0.28448275862068967</v>
      </c>
      <c r="M198" s="135" t="s">
        <v>577</v>
      </c>
      <c r="N198" s="141">
        <v>42823</v>
      </c>
      <c r="O198" s="54"/>
      <c r="P198" s="54"/>
      <c r="Q198" s="202"/>
      <c r="R198" s="54"/>
      <c r="S198" s="37"/>
      <c r="T198" s="54"/>
      <c r="U198" s="37"/>
      <c r="V198" s="54"/>
      <c r="W198" s="37"/>
      <c r="X198" s="54"/>
      <c r="Y198" s="37"/>
      <c r="Z198" s="54"/>
      <c r="AA198" s="37"/>
      <c r="AB198" s="54"/>
      <c r="AC198" s="37"/>
      <c r="AD198" s="54"/>
      <c r="AE198" s="37"/>
    </row>
    <row r="199" spans="1:31" ht="12.75" customHeight="1">
      <c r="A199" s="132">
        <v>29</v>
      </c>
      <c r="B199" s="133">
        <v>42128</v>
      </c>
      <c r="C199" s="133"/>
      <c r="D199" s="134" t="s">
        <v>650</v>
      </c>
      <c r="E199" s="135" t="s">
        <v>586</v>
      </c>
      <c r="F199" s="136">
        <v>385</v>
      </c>
      <c r="G199" s="135"/>
      <c r="H199" s="135">
        <f>212.5+331</f>
        <v>543.5</v>
      </c>
      <c r="I199" s="137">
        <v>510</v>
      </c>
      <c r="J199" s="138" t="s">
        <v>651</v>
      </c>
      <c r="K199" s="139">
        <f t="shared" si="118"/>
        <v>158.5</v>
      </c>
      <c r="L199" s="140">
        <f t="shared" si="119"/>
        <v>0.41168831168831171</v>
      </c>
      <c r="M199" s="135" t="s">
        <v>577</v>
      </c>
      <c r="N199" s="141">
        <v>42235</v>
      </c>
      <c r="O199" s="54"/>
      <c r="P199" s="54"/>
      <c r="Q199" s="202"/>
      <c r="R199" s="54"/>
      <c r="S199" s="37"/>
      <c r="T199" s="54"/>
      <c r="U199" s="37"/>
      <c r="V199" s="54"/>
      <c r="W199" s="37"/>
      <c r="X199" s="54"/>
      <c r="Y199" s="37"/>
      <c r="Z199" s="54"/>
      <c r="AA199" s="37"/>
      <c r="AB199" s="54"/>
      <c r="AC199" s="37"/>
      <c r="AD199" s="54"/>
      <c r="AE199" s="37"/>
    </row>
    <row r="200" spans="1:31" ht="12.75" customHeight="1">
      <c r="A200" s="132">
        <v>30</v>
      </c>
      <c r="B200" s="133">
        <v>42128</v>
      </c>
      <c r="C200" s="133"/>
      <c r="D200" s="134" t="s">
        <v>652</v>
      </c>
      <c r="E200" s="135" t="s">
        <v>586</v>
      </c>
      <c r="F200" s="136">
        <v>115.5</v>
      </c>
      <c r="G200" s="135"/>
      <c r="H200" s="135">
        <v>146</v>
      </c>
      <c r="I200" s="137">
        <v>142</v>
      </c>
      <c r="J200" s="138" t="s">
        <v>653</v>
      </c>
      <c r="K200" s="139">
        <f t="shared" si="118"/>
        <v>30.5</v>
      </c>
      <c r="L200" s="140">
        <f t="shared" si="119"/>
        <v>0.26406926406926406</v>
      </c>
      <c r="M200" s="135" t="s">
        <v>577</v>
      </c>
      <c r="N200" s="141">
        <v>42202</v>
      </c>
      <c r="O200" s="54"/>
      <c r="P200" s="54"/>
      <c r="Q200" s="202"/>
      <c r="R200" s="54"/>
      <c r="S200" s="37"/>
      <c r="T200" s="54"/>
      <c r="U200" s="37"/>
      <c r="V200" s="54"/>
      <c r="W200" s="37"/>
      <c r="X200" s="54"/>
      <c r="Y200" s="37"/>
      <c r="Z200" s="54"/>
      <c r="AA200" s="37"/>
      <c r="AB200" s="54"/>
      <c r="AC200" s="37"/>
      <c r="AD200" s="54"/>
      <c r="AE200" s="37"/>
    </row>
    <row r="201" spans="1:31" ht="12.75" customHeight="1">
      <c r="A201" s="132">
        <v>31</v>
      </c>
      <c r="B201" s="133">
        <v>42151</v>
      </c>
      <c r="C201" s="133"/>
      <c r="D201" s="134" t="s">
        <v>527</v>
      </c>
      <c r="E201" s="135" t="s">
        <v>586</v>
      </c>
      <c r="F201" s="136">
        <v>237.5</v>
      </c>
      <c r="G201" s="135"/>
      <c r="H201" s="135">
        <v>279.5</v>
      </c>
      <c r="I201" s="137">
        <v>278</v>
      </c>
      <c r="J201" s="138" t="s">
        <v>607</v>
      </c>
      <c r="K201" s="139">
        <f t="shared" si="118"/>
        <v>42</v>
      </c>
      <c r="L201" s="140">
        <f t="shared" si="119"/>
        <v>0.17684210526315788</v>
      </c>
      <c r="M201" s="135" t="s">
        <v>577</v>
      </c>
      <c r="N201" s="141">
        <v>42222</v>
      </c>
      <c r="O201" s="54"/>
      <c r="P201" s="54"/>
      <c r="Q201" s="202"/>
      <c r="R201" s="54"/>
      <c r="S201" s="37"/>
      <c r="T201" s="54"/>
      <c r="U201" s="37"/>
      <c r="V201" s="54"/>
      <c r="W201" s="37"/>
      <c r="X201" s="54"/>
      <c r="Y201" s="37"/>
      <c r="Z201" s="54"/>
      <c r="AA201" s="37"/>
      <c r="AB201" s="54"/>
      <c r="AC201" s="37"/>
      <c r="AD201" s="54"/>
      <c r="AE201" s="37"/>
    </row>
    <row r="202" spans="1:31" ht="12.75" customHeight="1">
      <c r="A202" s="132">
        <v>32</v>
      </c>
      <c r="B202" s="133">
        <v>42174</v>
      </c>
      <c r="C202" s="133"/>
      <c r="D202" s="134" t="s">
        <v>625</v>
      </c>
      <c r="E202" s="135" t="s">
        <v>574</v>
      </c>
      <c r="F202" s="136">
        <v>340</v>
      </c>
      <c r="G202" s="135"/>
      <c r="H202" s="135">
        <v>448</v>
      </c>
      <c r="I202" s="137">
        <v>448</v>
      </c>
      <c r="J202" s="138" t="s">
        <v>607</v>
      </c>
      <c r="K202" s="139">
        <f t="shared" si="118"/>
        <v>108</v>
      </c>
      <c r="L202" s="140">
        <f t="shared" si="119"/>
        <v>0.31764705882352939</v>
      </c>
      <c r="M202" s="135" t="s">
        <v>577</v>
      </c>
      <c r="N202" s="141">
        <v>43018</v>
      </c>
      <c r="O202" s="54"/>
      <c r="P202" s="54"/>
      <c r="Q202" s="202"/>
      <c r="R202" s="54"/>
      <c r="S202" s="37"/>
      <c r="T202" s="54"/>
      <c r="U202" s="37"/>
      <c r="V202" s="54"/>
      <c r="W202" s="37"/>
      <c r="X202" s="54"/>
      <c r="Y202" s="37"/>
      <c r="Z202" s="54"/>
      <c r="AA202" s="37"/>
      <c r="AB202" s="54"/>
      <c r="AC202" s="37"/>
      <c r="AD202" s="54"/>
      <c r="AE202" s="37"/>
    </row>
    <row r="203" spans="1:31" ht="12.75" customHeight="1">
      <c r="A203" s="132">
        <v>33</v>
      </c>
      <c r="B203" s="133">
        <v>42191</v>
      </c>
      <c r="C203" s="133"/>
      <c r="D203" s="134" t="s">
        <v>654</v>
      </c>
      <c r="E203" s="135" t="s">
        <v>574</v>
      </c>
      <c r="F203" s="136">
        <v>390</v>
      </c>
      <c r="G203" s="135"/>
      <c r="H203" s="135">
        <v>460</v>
      </c>
      <c r="I203" s="137">
        <v>460</v>
      </c>
      <c r="J203" s="138" t="s">
        <v>607</v>
      </c>
      <c r="K203" s="139">
        <f t="shared" ref="K203:K223" si="120">H203-F203</f>
        <v>70</v>
      </c>
      <c r="L203" s="140">
        <f t="shared" ref="L203:L223" si="121">K203/F203</f>
        <v>0.17948717948717949</v>
      </c>
      <c r="M203" s="135" t="s">
        <v>577</v>
      </c>
      <c r="N203" s="141">
        <v>42478</v>
      </c>
      <c r="O203" s="54"/>
      <c r="P203" s="54"/>
      <c r="Q203" s="202"/>
      <c r="R203" s="54"/>
      <c r="S203" s="37"/>
      <c r="T203" s="54"/>
      <c r="U203" s="37"/>
      <c r="V203" s="54"/>
      <c r="W203" s="37"/>
      <c r="X203" s="54"/>
      <c r="Y203" s="37"/>
      <c r="Z203" s="54"/>
      <c r="AA203" s="37"/>
      <c r="AB203" s="54"/>
      <c r="AC203" s="37"/>
      <c r="AD203" s="54"/>
      <c r="AE203" s="37"/>
    </row>
    <row r="204" spans="1:31" ht="12.75" customHeight="1">
      <c r="A204" s="142">
        <v>34</v>
      </c>
      <c r="B204" s="143">
        <v>42195</v>
      </c>
      <c r="C204" s="143"/>
      <c r="D204" s="144" t="s">
        <v>655</v>
      </c>
      <c r="E204" s="145" t="s">
        <v>574</v>
      </c>
      <c r="F204" s="146">
        <v>122.5</v>
      </c>
      <c r="G204" s="146"/>
      <c r="H204" s="147">
        <v>61</v>
      </c>
      <c r="I204" s="147">
        <v>172</v>
      </c>
      <c r="J204" s="148" t="s">
        <v>656</v>
      </c>
      <c r="K204" s="149">
        <f t="shared" si="120"/>
        <v>-61.5</v>
      </c>
      <c r="L204" s="150">
        <f t="shared" si="121"/>
        <v>-0.50204081632653064</v>
      </c>
      <c r="M204" s="146" t="s">
        <v>587</v>
      </c>
      <c r="N204" s="143">
        <v>43333</v>
      </c>
      <c r="O204" s="54"/>
      <c r="P204" s="54"/>
      <c r="Q204" s="202"/>
      <c r="R204" s="54"/>
      <c r="S204" s="37"/>
      <c r="T204" s="54"/>
      <c r="U204" s="37"/>
      <c r="V204" s="54"/>
      <c r="W204" s="37"/>
      <c r="X204" s="54"/>
      <c r="Y204" s="37"/>
      <c r="Z204" s="54"/>
      <c r="AA204" s="37"/>
      <c r="AB204" s="54"/>
      <c r="AC204" s="37"/>
      <c r="AD204" s="54"/>
      <c r="AE204" s="37"/>
    </row>
    <row r="205" spans="1:31" ht="12.75" customHeight="1">
      <c r="A205" s="132">
        <v>35</v>
      </c>
      <c r="B205" s="133">
        <v>42219</v>
      </c>
      <c r="C205" s="133"/>
      <c r="D205" s="134" t="s">
        <v>657</v>
      </c>
      <c r="E205" s="135" t="s">
        <v>574</v>
      </c>
      <c r="F205" s="136">
        <v>297.5</v>
      </c>
      <c r="G205" s="135"/>
      <c r="H205" s="135">
        <v>350</v>
      </c>
      <c r="I205" s="137">
        <v>360</v>
      </c>
      <c r="J205" s="138" t="s">
        <v>658</v>
      </c>
      <c r="K205" s="139">
        <f t="shared" si="120"/>
        <v>52.5</v>
      </c>
      <c r="L205" s="140">
        <f t="shared" si="121"/>
        <v>0.17647058823529413</v>
      </c>
      <c r="M205" s="135" t="s">
        <v>577</v>
      </c>
      <c r="N205" s="141">
        <v>42232</v>
      </c>
      <c r="O205" s="54"/>
      <c r="P205" s="54"/>
      <c r="Q205" s="202"/>
      <c r="R205" s="54"/>
      <c r="S205" s="37"/>
      <c r="T205" s="54"/>
      <c r="U205" s="37"/>
      <c r="V205" s="54"/>
      <c r="W205" s="37"/>
      <c r="X205" s="54"/>
      <c r="Y205" s="37"/>
      <c r="Z205" s="54"/>
      <c r="AA205" s="37"/>
      <c r="AB205" s="54"/>
      <c r="AC205" s="37"/>
      <c r="AD205" s="54"/>
      <c r="AE205" s="37"/>
    </row>
    <row r="206" spans="1:31" ht="12.75" customHeight="1">
      <c r="A206" s="132">
        <v>36</v>
      </c>
      <c r="B206" s="133">
        <v>42219</v>
      </c>
      <c r="C206" s="133"/>
      <c r="D206" s="134" t="s">
        <v>659</v>
      </c>
      <c r="E206" s="135" t="s">
        <v>574</v>
      </c>
      <c r="F206" s="136">
        <v>115.5</v>
      </c>
      <c r="G206" s="135"/>
      <c r="H206" s="135">
        <v>149</v>
      </c>
      <c r="I206" s="137">
        <v>140</v>
      </c>
      <c r="J206" s="138" t="s">
        <v>660</v>
      </c>
      <c r="K206" s="139">
        <f t="shared" si="120"/>
        <v>33.5</v>
      </c>
      <c r="L206" s="140">
        <f t="shared" si="121"/>
        <v>0.29004329004329005</v>
      </c>
      <c r="M206" s="135" t="s">
        <v>577</v>
      </c>
      <c r="N206" s="141">
        <v>42740</v>
      </c>
      <c r="O206" s="54"/>
      <c r="P206" s="54"/>
      <c r="Q206" s="202"/>
      <c r="R206" s="54"/>
      <c r="S206" s="37"/>
      <c r="T206" s="54"/>
      <c r="U206" s="37"/>
      <c r="V206" s="54"/>
      <c r="W206" s="37"/>
      <c r="X206" s="54"/>
      <c r="Y206" s="37"/>
      <c r="Z206" s="54"/>
      <c r="AA206" s="37"/>
      <c r="AB206" s="54"/>
      <c r="AC206" s="37"/>
      <c r="AD206" s="54"/>
      <c r="AE206" s="37"/>
    </row>
    <row r="207" spans="1:31" ht="12.75" customHeight="1">
      <c r="A207" s="132">
        <v>37</v>
      </c>
      <c r="B207" s="133">
        <v>42251</v>
      </c>
      <c r="C207" s="133"/>
      <c r="D207" s="134" t="s">
        <v>527</v>
      </c>
      <c r="E207" s="135" t="s">
        <v>574</v>
      </c>
      <c r="F207" s="136">
        <v>226</v>
      </c>
      <c r="G207" s="135"/>
      <c r="H207" s="135">
        <v>292</v>
      </c>
      <c r="I207" s="137">
        <v>292</v>
      </c>
      <c r="J207" s="138" t="s">
        <v>661</v>
      </c>
      <c r="K207" s="139">
        <f t="shared" si="120"/>
        <v>66</v>
      </c>
      <c r="L207" s="140">
        <f t="shared" si="121"/>
        <v>0.29203539823008851</v>
      </c>
      <c r="M207" s="135" t="s">
        <v>577</v>
      </c>
      <c r="N207" s="141">
        <v>42286</v>
      </c>
      <c r="O207" s="54"/>
      <c r="P207" s="54"/>
      <c r="Q207" s="202"/>
      <c r="R207" s="54"/>
      <c r="S207" s="37"/>
      <c r="T207" s="54"/>
      <c r="U207" s="37"/>
      <c r="V207" s="54"/>
      <c r="W207" s="37"/>
      <c r="X207" s="54"/>
      <c r="Y207" s="37"/>
      <c r="Z207" s="54"/>
      <c r="AA207" s="37"/>
      <c r="AB207" s="54"/>
      <c r="AC207" s="37"/>
      <c r="AD207" s="54"/>
      <c r="AE207" s="37"/>
    </row>
    <row r="208" spans="1:31" ht="12.75" customHeight="1">
      <c r="A208" s="132">
        <v>38</v>
      </c>
      <c r="B208" s="133">
        <v>42254</v>
      </c>
      <c r="C208" s="133"/>
      <c r="D208" s="134" t="s">
        <v>649</v>
      </c>
      <c r="E208" s="135" t="s">
        <v>574</v>
      </c>
      <c r="F208" s="136">
        <v>232.5</v>
      </c>
      <c r="G208" s="135"/>
      <c r="H208" s="135">
        <v>312.5</v>
      </c>
      <c r="I208" s="137">
        <v>310</v>
      </c>
      <c r="J208" s="138" t="s">
        <v>607</v>
      </c>
      <c r="K208" s="139">
        <f t="shared" si="120"/>
        <v>80</v>
      </c>
      <c r="L208" s="140">
        <f t="shared" si="121"/>
        <v>0.34408602150537637</v>
      </c>
      <c r="M208" s="135" t="s">
        <v>577</v>
      </c>
      <c r="N208" s="141">
        <v>42823</v>
      </c>
      <c r="O208" s="54"/>
      <c r="P208" s="54"/>
      <c r="Q208" s="202"/>
      <c r="R208" s="54"/>
      <c r="S208" s="37"/>
      <c r="T208" s="54"/>
      <c r="U208" s="37"/>
      <c r="V208" s="54"/>
      <c r="W208" s="37"/>
      <c r="X208" s="54"/>
      <c r="Y208" s="37"/>
      <c r="Z208" s="54"/>
      <c r="AA208" s="37"/>
      <c r="AB208" s="54"/>
      <c r="AC208" s="37"/>
      <c r="AD208" s="54"/>
      <c r="AE208" s="37"/>
    </row>
    <row r="209" spans="1:31" ht="12.75" customHeight="1">
      <c r="A209" s="132">
        <v>39</v>
      </c>
      <c r="B209" s="133">
        <v>42268</v>
      </c>
      <c r="C209" s="133"/>
      <c r="D209" s="134" t="s">
        <v>662</v>
      </c>
      <c r="E209" s="135" t="s">
        <v>574</v>
      </c>
      <c r="F209" s="136">
        <v>196.5</v>
      </c>
      <c r="G209" s="135"/>
      <c r="H209" s="135">
        <v>238</v>
      </c>
      <c r="I209" s="137">
        <v>238</v>
      </c>
      <c r="J209" s="138" t="s">
        <v>661</v>
      </c>
      <c r="K209" s="139">
        <f t="shared" si="120"/>
        <v>41.5</v>
      </c>
      <c r="L209" s="140">
        <f t="shared" si="121"/>
        <v>0.21119592875318066</v>
      </c>
      <c r="M209" s="135" t="s">
        <v>577</v>
      </c>
      <c r="N209" s="141">
        <v>42291</v>
      </c>
      <c r="O209" s="54"/>
      <c r="P209" s="54"/>
      <c r="Q209" s="202"/>
      <c r="R209" s="54"/>
      <c r="S209" s="37"/>
      <c r="T209" s="54"/>
      <c r="U209" s="37"/>
      <c r="V209" s="54"/>
      <c r="W209" s="37"/>
      <c r="X209" s="54"/>
      <c r="Y209" s="37"/>
      <c r="Z209" s="54"/>
      <c r="AA209" s="37"/>
      <c r="AB209" s="54"/>
      <c r="AC209" s="37"/>
      <c r="AD209" s="54"/>
      <c r="AE209" s="37"/>
    </row>
    <row r="210" spans="1:31" ht="12.75" customHeight="1">
      <c r="A210" s="132">
        <v>40</v>
      </c>
      <c r="B210" s="133">
        <v>42271</v>
      </c>
      <c r="C210" s="133"/>
      <c r="D210" s="134" t="s">
        <v>605</v>
      </c>
      <c r="E210" s="135" t="s">
        <v>574</v>
      </c>
      <c r="F210" s="136">
        <v>65</v>
      </c>
      <c r="G210" s="135"/>
      <c r="H210" s="135">
        <v>82</v>
      </c>
      <c r="I210" s="137">
        <v>82</v>
      </c>
      <c r="J210" s="138" t="s">
        <v>661</v>
      </c>
      <c r="K210" s="139">
        <f t="shared" si="120"/>
        <v>17</v>
      </c>
      <c r="L210" s="140">
        <f t="shared" si="121"/>
        <v>0.26153846153846155</v>
      </c>
      <c r="M210" s="135" t="s">
        <v>577</v>
      </c>
      <c r="N210" s="141">
        <v>42578</v>
      </c>
      <c r="O210" s="54"/>
      <c r="P210" s="54"/>
      <c r="Q210" s="202"/>
      <c r="R210" s="54"/>
      <c r="S210" s="37"/>
      <c r="T210" s="54"/>
      <c r="U210" s="37"/>
      <c r="V210" s="54"/>
      <c r="W210" s="37"/>
      <c r="X210" s="54"/>
      <c r="Y210" s="37"/>
      <c r="Z210" s="54"/>
      <c r="AA210" s="37"/>
      <c r="AB210" s="54"/>
      <c r="AC210" s="37"/>
      <c r="AD210" s="54"/>
      <c r="AE210" s="37"/>
    </row>
    <row r="211" spans="1:31" ht="12.75" customHeight="1">
      <c r="A211" s="132">
        <v>41</v>
      </c>
      <c r="B211" s="133">
        <v>42291</v>
      </c>
      <c r="C211" s="133"/>
      <c r="D211" s="134" t="s">
        <v>663</v>
      </c>
      <c r="E211" s="135" t="s">
        <v>574</v>
      </c>
      <c r="F211" s="136">
        <v>144</v>
      </c>
      <c r="G211" s="135"/>
      <c r="H211" s="135">
        <v>182.5</v>
      </c>
      <c r="I211" s="137">
        <v>181</v>
      </c>
      <c r="J211" s="138" t="s">
        <v>661</v>
      </c>
      <c r="K211" s="139">
        <f t="shared" si="120"/>
        <v>38.5</v>
      </c>
      <c r="L211" s="140">
        <f t="shared" si="121"/>
        <v>0.2673611111111111</v>
      </c>
      <c r="M211" s="135" t="s">
        <v>577</v>
      </c>
      <c r="N211" s="141">
        <v>42817</v>
      </c>
      <c r="O211" s="54"/>
      <c r="P211" s="54"/>
      <c r="Q211" s="202"/>
      <c r="R211" s="54"/>
      <c r="S211" s="37"/>
      <c r="T211" s="54"/>
      <c r="U211" s="37"/>
      <c r="V211" s="54"/>
      <c r="W211" s="37"/>
      <c r="X211" s="54"/>
      <c r="Y211" s="37"/>
      <c r="Z211" s="54"/>
      <c r="AA211" s="37"/>
      <c r="AB211" s="54"/>
      <c r="AC211" s="37"/>
      <c r="AD211" s="54"/>
      <c r="AE211" s="37"/>
    </row>
    <row r="212" spans="1:31" ht="12.75" customHeight="1">
      <c r="A212" s="132">
        <v>42</v>
      </c>
      <c r="B212" s="133">
        <v>42291</v>
      </c>
      <c r="C212" s="133"/>
      <c r="D212" s="134" t="s">
        <v>664</v>
      </c>
      <c r="E212" s="135" t="s">
        <v>574</v>
      </c>
      <c r="F212" s="136">
        <v>264</v>
      </c>
      <c r="G212" s="135"/>
      <c r="H212" s="135">
        <v>311</v>
      </c>
      <c r="I212" s="137">
        <v>311</v>
      </c>
      <c r="J212" s="138" t="s">
        <v>661</v>
      </c>
      <c r="K212" s="139">
        <f t="shared" si="120"/>
        <v>47</v>
      </c>
      <c r="L212" s="140">
        <f t="shared" si="121"/>
        <v>0.17803030303030304</v>
      </c>
      <c r="M212" s="135" t="s">
        <v>577</v>
      </c>
      <c r="N212" s="141">
        <v>42604</v>
      </c>
      <c r="O212" s="54"/>
      <c r="P212" s="54"/>
      <c r="Q212" s="202"/>
      <c r="R212" s="54"/>
      <c r="S212" s="37"/>
      <c r="T212" s="54"/>
      <c r="U212" s="37"/>
      <c r="V212" s="54"/>
      <c r="W212" s="37"/>
      <c r="X212" s="54"/>
      <c r="Y212" s="37"/>
      <c r="Z212" s="54"/>
      <c r="AA212" s="37"/>
      <c r="AB212" s="54"/>
      <c r="AC212" s="37"/>
      <c r="AD212" s="54"/>
      <c r="AE212" s="37"/>
    </row>
    <row r="213" spans="1:31" ht="12.75" customHeight="1">
      <c r="A213" s="132">
        <v>43</v>
      </c>
      <c r="B213" s="133">
        <v>42318</v>
      </c>
      <c r="C213" s="133"/>
      <c r="D213" s="134" t="s">
        <v>665</v>
      </c>
      <c r="E213" s="135" t="s">
        <v>586</v>
      </c>
      <c r="F213" s="136">
        <v>549.5</v>
      </c>
      <c r="G213" s="135"/>
      <c r="H213" s="135">
        <v>630</v>
      </c>
      <c r="I213" s="137">
        <v>630</v>
      </c>
      <c r="J213" s="138" t="s">
        <v>661</v>
      </c>
      <c r="K213" s="139">
        <f t="shared" si="120"/>
        <v>80.5</v>
      </c>
      <c r="L213" s="140">
        <f t="shared" si="121"/>
        <v>0.1464968152866242</v>
      </c>
      <c r="M213" s="135" t="s">
        <v>577</v>
      </c>
      <c r="N213" s="141">
        <v>42419</v>
      </c>
      <c r="O213" s="54"/>
      <c r="P213" s="54"/>
      <c r="Q213" s="202"/>
      <c r="R213" s="54"/>
      <c r="S213" s="37"/>
      <c r="T213" s="54"/>
      <c r="U213" s="37"/>
      <c r="V213" s="54"/>
      <c r="W213" s="37"/>
      <c r="X213" s="54"/>
      <c r="Y213" s="37"/>
      <c r="Z213" s="54"/>
      <c r="AA213" s="37"/>
      <c r="AB213" s="54"/>
      <c r="AC213" s="37"/>
      <c r="AD213" s="54"/>
      <c r="AE213" s="37"/>
    </row>
    <row r="214" spans="1:31" ht="12.75" customHeight="1">
      <c r="A214" s="132">
        <v>44</v>
      </c>
      <c r="B214" s="133">
        <v>42342</v>
      </c>
      <c r="C214" s="133"/>
      <c r="D214" s="134" t="s">
        <v>666</v>
      </c>
      <c r="E214" s="135" t="s">
        <v>574</v>
      </c>
      <c r="F214" s="136">
        <v>1027.5</v>
      </c>
      <c r="G214" s="135"/>
      <c r="H214" s="135">
        <v>1315</v>
      </c>
      <c r="I214" s="137">
        <v>1250</v>
      </c>
      <c r="J214" s="138" t="s">
        <v>661</v>
      </c>
      <c r="K214" s="139">
        <f t="shared" si="120"/>
        <v>287.5</v>
      </c>
      <c r="L214" s="140">
        <f t="shared" si="121"/>
        <v>0.27980535279805352</v>
      </c>
      <c r="M214" s="135" t="s">
        <v>577</v>
      </c>
      <c r="N214" s="141">
        <v>43244</v>
      </c>
      <c r="O214" s="54"/>
      <c r="P214" s="54"/>
      <c r="Q214" s="202"/>
      <c r="R214" s="54"/>
      <c r="S214" s="37"/>
      <c r="T214" s="54"/>
      <c r="U214" s="37"/>
      <c r="V214" s="54"/>
      <c r="W214" s="37"/>
      <c r="X214" s="54"/>
      <c r="Y214" s="37"/>
      <c r="Z214" s="54"/>
      <c r="AA214" s="37"/>
      <c r="AB214" s="54"/>
      <c r="AC214" s="37"/>
      <c r="AD214" s="54"/>
      <c r="AE214" s="37"/>
    </row>
    <row r="215" spans="1:31" ht="12.75" customHeight="1">
      <c r="A215" s="132">
        <v>45</v>
      </c>
      <c r="B215" s="133">
        <v>42367</v>
      </c>
      <c r="C215" s="133"/>
      <c r="D215" s="134" t="s">
        <v>667</v>
      </c>
      <c r="E215" s="135" t="s">
        <v>574</v>
      </c>
      <c r="F215" s="136">
        <v>465</v>
      </c>
      <c r="G215" s="135"/>
      <c r="H215" s="135">
        <v>540</v>
      </c>
      <c r="I215" s="137">
        <v>540</v>
      </c>
      <c r="J215" s="138" t="s">
        <v>661</v>
      </c>
      <c r="K215" s="139">
        <f t="shared" si="120"/>
        <v>75</v>
      </c>
      <c r="L215" s="140">
        <f t="shared" si="121"/>
        <v>0.16129032258064516</v>
      </c>
      <c r="M215" s="135" t="s">
        <v>577</v>
      </c>
      <c r="N215" s="141">
        <v>42530</v>
      </c>
      <c r="O215" s="54"/>
      <c r="P215" s="54"/>
      <c r="Q215" s="202"/>
      <c r="R215" s="54"/>
      <c r="S215" s="37"/>
      <c r="T215" s="54"/>
      <c r="U215" s="37"/>
      <c r="V215" s="54"/>
      <c r="W215" s="37"/>
      <c r="X215" s="54"/>
      <c r="Y215" s="37"/>
      <c r="Z215" s="54"/>
      <c r="AA215" s="37"/>
      <c r="AB215" s="54"/>
      <c r="AC215" s="37"/>
      <c r="AD215" s="54"/>
      <c r="AE215" s="37"/>
    </row>
    <row r="216" spans="1:31" ht="12.75" customHeight="1">
      <c r="A216" s="132">
        <v>46</v>
      </c>
      <c r="B216" s="133">
        <v>42380</v>
      </c>
      <c r="C216" s="133"/>
      <c r="D216" s="134" t="s">
        <v>396</v>
      </c>
      <c r="E216" s="135" t="s">
        <v>586</v>
      </c>
      <c r="F216" s="136">
        <v>81</v>
      </c>
      <c r="G216" s="135"/>
      <c r="H216" s="135">
        <v>110</v>
      </c>
      <c r="I216" s="137">
        <v>110</v>
      </c>
      <c r="J216" s="138" t="s">
        <v>661</v>
      </c>
      <c r="K216" s="139">
        <f t="shared" si="120"/>
        <v>29</v>
      </c>
      <c r="L216" s="140">
        <f t="shared" si="121"/>
        <v>0.35802469135802467</v>
      </c>
      <c r="M216" s="135" t="s">
        <v>577</v>
      </c>
      <c r="N216" s="141">
        <v>42745</v>
      </c>
      <c r="O216" s="54"/>
      <c r="P216" s="54"/>
      <c r="Q216" s="202"/>
      <c r="R216" s="54"/>
      <c r="S216" s="37"/>
      <c r="T216" s="54"/>
      <c r="U216" s="37"/>
      <c r="V216" s="54"/>
      <c r="W216" s="37"/>
      <c r="X216" s="54"/>
      <c r="Y216" s="37"/>
      <c r="Z216" s="54"/>
      <c r="AA216" s="37"/>
      <c r="AB216" s="54"/>
      <c r="AC216" s="37"/>
      <c r="AD216" s="54"/>
      <c r="AE216" s="37"/>
    </row>
    <row r="217" spans="1:31" ht="12.75" customHeight="1">
      <c r="A217" s="132">
        <v>47</v>
      </c>
      <c r="B217" s="133">
        <v>42382</v>
      </c>
      <c r="C217" s="133"/>
      <c r="D217" s="134" t="s">
        <v>668</v>
      </c>
      <c r="E217" s="135" t="s">
        <v>586</v>
      </c>
      <c r="F217" s="136">
        <v>417.5</v>
      </c>
      <c r="G217" s="135"/>
      <c r="H217" s="135">
        <v>547</v>
      </c>
      <c r="I217" s="137">
        <v>535</v>
      </c>
      <c r="J217" s="138" t="s">
        <v>661</v>
      </c>
      <c r="K217" s="139">
        <f t="shared" si="120"/>
        <v>129.5</v>
      </c>
      <c r="L217" s="140">
        <f t="shared" si="121"/>
        <v>0.31017964071856285</v>
      </c>
      <c r="M217" s="135" t="s">
        <v>577</v>
      </c>
      <c r="N217" s="141">
        <v>42578</v>
      </c>
      <c r="O217" s="54"/>
      <c r="P217" s="54"/>
      <c r="Q217" s="202"/>
      <c r="R217" s="54"/>
      <c r="S217" s="37"/>
      <c r="T217" s="54"/>
      <c r="U217" s="37"/>
      <c r="V217" s="54"/>
      <c r="W217" s="37"/>
      <c r="X217" s="54"/>
      <c r="Y217" s="37"/>
      <c r="Z217" s="54"/>
      <c r="AA217" s="37"/>
      <c r="AB217" s="54"/>
      <c r="AC217" s="37"/>
      <c r="AD217" s="54"/>
      <c r="AE217" s="37"/>
    </row>
    <row r="218" spans="1:31" ht="12.75" customHeight="1">
      <c r="A218" s="132">
        <v>48</v>
      </c>
      <c r="B218" s="133">
        <v>42408</v>
      </c>
      <c r="C218" s="133"/>
      <c r="D218" s="134" t="s">
        <v>669</v>
      </c>
      <c r="E218" s="135" t="s">
        <v>574</v>
      </c>
      <c r="F218" s="136">
        <v>650</v>
      </c>
      <c r="G218" s="135"/>
      <c r="H218" s="135">
        <v>800</v>
      </c>
      <c r="I218" s="137">
        <v>800</v>
      </c>
      <c r="J218" s="138" t="s">
        <v>661</v>
      </c>
      <c r="K218" s="139">
        <f t="shared" si="120"/>
        <v>150</v>
      </c>
      <c r="L218" s="140">
        <f t="shared" si="121"/>
        <v>0.23076923076923078</v>
      </c>
      <c r="M218" s="135" t="s">
        <v>577</v>
      </c>
      <c r="N218" s="141">
        <v>43154</v>
      </c>
      <c r="O218" s="54"/>
      <c r="P218" s="54"/>
      <c r="Q218" s="202"/>
      <c r="R218" s="54"/>
      <c r="S218" s="37"/>
      <c r="T218" s="54"/>
      <c r="U218" s="37"/>
      <c r="V218" s="54"/>
      <c r="W218" s="37"/>
      <c r="X218" s="54"/>
      <c r="Y218" s="37"/>
      <c r="Z218" s="54"/>
      <c r="AA218" s="37"/>
      <c r="AB218" s="54"/>
      <c r="AC218" s="37"/>
      <c r="AD218" s="54"/>
      <c r="AE218" s="37"/>
    </row>
    <row r="219" spans="1:31" ht="12.75" customHeight="1">
      <c r="A219" s="132">
        <v>49</v>
      </c>
      <c r="B219" s="133">
        <v>42433</v>
      </c>
      <c r="C219" s="133"/>
      <c r="D219" s="134" t="s">
        <v>234</v>
      </c>
      <c r="E219" s="135" t="s">
        <v>574</v>
      </c>
      <c r="F219" s="136">
        <v>437.5</v>
      </c>
      <c r="G219" s="135"/>
      <c r="H219" s="135">
        <v>504.5</v>
      </c>
      <c r="I219" s="137">
        <v>522</v>
      </c>
      <c r="J219" s="138" t="s">
        <v>670</v>
      </c>
      <c r="K219" s="139">
        <f t="shared" si="120"/>
        <v>67</v>
      </c>
      <c r="L219" s="140">
        <f t="shared" si="121"/>
        <v>0.15314285714285714</v>
      </c>
      <c r="M219" s="135" t="s">
        <v>577</v>
      </c>
      <c r="N219" s="141">
        <v>42480</v>
      </c>
      <c r="O219" s="54"/>
      <c r="P219" s="54"/>
      <c r="Q219" s="202"/>
      <c r="R219" s="54"/>
      <c r="S219" s="37"/>
      <c r="T219" s="54"/>
      <c r="U219" s="37"/>
      <c r="V219" s="54"/>
      <c r="W219" s="37"/>
      <c r="X219" s="54"/>
      <c r="Y219" s="37"/>
      <c r="Z219" s="54"/>
      <c r="AA219" s="37"/>
      <c r="AB219" s="54"/>
      <c r="AC219" s="37"/>
      <c r="AD219" s="54"/>
      <c r="AE219" s="37"/>
    </row>
    <row r="220" spans="1:31" ht="12.75" customHeight="1">
      <c r="A220" s="132">
        <v>50</v>
      </c>
      <c r="B220" s="133">
        <v>42438</v>
      </c>
      <c r="C220" s="133"/>
      <c r="D220" s="134" t="s">
        <v>671</v>
      </c>
      <c r="E220" s="135" t="s">
        <v>574</v>
      </c>
      <c r="F220" s="136">
        <v>189.5</v>
      </c>
      <c r="G220" s="135"/>
      <c r="H220" s="135">
        <v>218</v>
      </c>
      <c r="I220" s="137">
        <v>218</v>
      </c>
      <c r="J220" s="138" t="s">
        <v>661</v>
      </c>
      <c r="K220" s="139">
        <f t="shared" si="120"/>
        <v>28.5</v>
      </c>
      <c r="L220" s="140">
        <f t="shared" si="121"/>
        <v>0.15039577836411611</v>
      </c>
      <c r="M220" s="135" t="s">
        <v>577</v>
      </c>
      <c r="N220" s="141">
        <v>43034</v>
      </c>
      <c r="O220" s="54"/>
      <c r="P220" s="54"/>
      <c r="Q220" s="202"/>
      <c r="R220" s="54"/>
      <c r="S220" s="37"/>
      <c r="T220" s="54"/>
      <c r="U220" s="37"/>
      <c r="V220" s="54"/>
      <c r="W220" s="37"/>
      <c r="X220" s="54"/>
      <c r="Y220" s="37"/>
      <c r="Z220" s="54"/>
      <c r="AA220" s="37"/>
      <c r="AB220" s="54"/>
      <c r="AC220" s="37"/>
      <c r="AD220" s="54"/>
      <c r="AE220" s="37"/>
    </row>
    <row r="221" spans="1:31" ht="12.75" customHeight="1">
      <c r="A221" s="142">
        <v>51</v>
      </c>
      <c r="B221" s="143">
        <v>42471</v>
      </c>
      <c r="C221" s="143"/>
      <c r="D221" s="151" t="s">
        <v>672</v>
      </c>
      <c r="E221" s="146" t="s">
        <v>574</v>
      </c>
      <c r="F221" s="146">
        <v>36.5</v>
      </c>
      <c r="G221" s="147"/>
      <c r="H221" s="147">
        <v>15.85</v>
      </c>
      <c r="I221" s="147">
        <v>60</v>
      </c>
      <c r="J221" s="148" t="s">
        <v>673</v>
      </c>
      <c r="K221" s="149">
        <f t="shared" si="120"/>
        <v>-20.65</v>
      </c>
      <c r="L221" s="150">
        <f t="shared" si="121"/>
        <v>-0.5657534246575342</v>
      </c>
      <c r="M221" s="146" t="s">
        <v>587</v>
      </c>
      <c r="N221" s="154">
        <v>43627</v>
      </c>
      <c r="O221" s="54"/>
      <c r="P221" s="54"/>
      <c r="Q221" s="202"/>
      <c r="R221" s="54"/>
      <c r="S221" s="37"/>
      <c r="T221" s="54"/>
      <c r="U221" s="37"/>
      <c r="V221" s="54"/>
      <c r="W221" s="37"/>
      <c r="X221" s="54"/>
      <c r="Y221" s="37"/>
      <c r="Z221" s="54"/>
      <c r="AA221" s="37"/>
      <c r="AB221" s="54"/>
      <c r="AC221" s="37"/>
      <c r="AD221" s="54"/>
      <c r="AE221" s="37"/>
    </row>
    <row r="222" spans="1:31" ht="12.75" customHeight="1">
      <c r="A222" s="132">
        <v>52</v>
      </c>
      <c r="B222" s="133">
        <v>42472</v>
      </c>
      <c r="C222" s="133"/>
      <c r="D222" s="134" t="s">
        <v>674</v>
      </c>
      <c r="E222" s="135" t="s">
        <v>574</v>
      </c>
      <c r="F222" s="136">
        <v>93</v>
      </c>
      <c r="G222" s="135"/>
      <c r="H222" s="135">
        <v>149</v>
      </c>
      <c r="I222" s="137">
        <v>140</v>
      </c>
      <c r="J222" s="138" t="s">
        <v>675</v>
      </c>
      <c r="K222" s="139">
        <f t="shared" si="120"/>
        <v>56</v>
      </c>
      <c r="L222" s="140">
        <f t="shared" si="121"/>
        <v>0.60215053763440862</v>
      </c>
      <c r="M222" s="135" t="s">
        <v>577</v>
      </c>
      <c r="N222" s="141">
        <v>42740</v>
      </c>
      <c r="O222" s="54"/>
      <c r="P222" s="54"/>
      <c r="Q222" s="202"/>
      <c r="R222" s="54"/>
      <c r="S222" s="37"/>
      <c r="T222" s="54"/>
      <c r="U222" s="37"/>
      <c r="V222" s="54"/>
      <c r="W222" s="37"/>
      <c r="X222" s="54"/>
      <c r="Y222" s="37"/>
      <c r="Z222" s="54"/>
      <c r="AA222" s="37"/>
      <c r="AB222" s="54"/>
      <c r="AC222" s="37"/>
      <c r="AD222" s="54"/>
      <c r="AE222" s="37"/>
    </row>
    <row r="223" spans="1:31" ht="12.75" customHeight="1">
      <c r="A223" s="132">
        <v>53</v>
      </c>
      <c r="B223" s="133">
        <v>42472</v>
      </c>
      <c r="C223" s="133"/>
      <c r="D223" s="134" t="s">
        <v>676</v>
      </c>
      <c r="E223" s="135" t="s">
        <v>574</v>
      </c>
      <c r="F223" s="136">
        <v>130</v>
      </c>
      <c r="G223" s="135"/>
      <c r="H223" s="135">
        <v>150</v>
      </c>
      <c r="I223" s="137" t="s">
        <v>677</v>
      </c>
      <c r="J223" s="138" t="s">
        <v>661</v>
      </c>
      <c r="K223" s="139">
        <f t="shared" si="120"/>
        <v>20</v>
      </c>
      <c r="L223" s="140">
        <f t="shared" si="121"/>
        <v>0.15384615384615385</v>
      </c>
      <c r="M223" s="135" t="s">
        <v>577</v>
      </c>
      <c r="N223" s="141">
        <v>42564</v>
      </c>
      <c r="O223" s="54"/>
      <c r="P223" s="54"/>
      <c r="Q223" s="202"/>
      <c r="R223" s="54"/>
      <c r="S223" s="37"/>
      <c r="T223" s="54"/>
      <c r="U223" s="37"/>
      <c r="V223" s="54"/>
      <c r="W223" s="37"/>
      <c r="X223" s="54"/>
      <c r="Y223" s="37"/>
      <c r="Z223" s="54"/>
      <c r="AA223" s="37"/>
      <c r="AB223" s="54"/>
      <c r="AC223" s="37"/>
      <c r="AD223" s="54"/>
      <c r="AE223" s="37"/>
    </row>
    <row r="224" spans="1:31" ht="12.75" customHeight="1">
      <c r="A224" s="132">
        <v>54</v>
      </c>
      <c r="B224" s="133">
        <v>42473</v>
      </c>
      <c r="C224" s="133"/>
      <c r="D224" s="134" t="s">
        <v>678</v>
      </c>
      <c r="E224" s="135" t="s">
        <v>574</v>
      </c>
      <c r="F224" s="136">
        <v>196</v>
      </c>
      <c r="G224" s="135"/>
      <c r="H224" s="135">
        <v>299</v>
      </c>
      <c r="I224" s="137">
        <v>299</v>
      </c>
      <c r="J224" s="138" t="s">
        <v>661</v>
      </c>
      <c r="K224" s="139">
        <v>103</v>
      </c>
      <c r="L224" s="140">
        <v>0.52551020408163296</v>
      </c>
      <c r="M224" s="135" t="s">
        <v>577</v>
      </c>
      <c r="N224" s="141">
        <v>42620</v>
      </c>
      <c r="O224" s="54"/>
      <c r="P224" s="54"/>
      <c r="Q224" s="202"/>
      <c r="R224" s="54"/>
      <c r="S224" s="37"/>
      <c r="T224" s="54"/>
      <c r="U224" s="37"/>
      <c r="V224" s="54"/>
      <c r="W224" s="37"/>
      <c r="X224" s="54"/>
      <c r="Y224" s="37"/>
      <c r="Z224" s="54"/>
      <c r="AA224" s="37"/>
      <c r="AB224" s="54"/>
      <c r="AC224" s="37"/>
      <c r="AD224" s="54"/>
      <c r="AE224" s="37"/>
    </row>
    <row r="225" spans="1:31" ht="12.75" customHeight="1">
      <c r="A225" s="132">
        <v>55</v>
      </c>
      <c r="B225" s="133">
        <v>42473</v>
      </c>
      <c r="C225" s="133"/>
      <c r="D225" s="134" t="s">
        <v>679</v>
      </c>
      <c r="E225" s="135" t="s">
        <v>574</v>
      </c>
      <c r="F225" s="136">
        <v>88</v>
      </c>
      <c r="G225" s="135"/>
      <c r="H225" s="135">
        <v>103</v>
      </c>
      <c r="I225" s="137">
        <v>103</v>
      </c>
      <c r="J225" s="138" t="s">
        <v>661</v>
      </c>
      <c r="K225" s="139">
        <v>15</v>
      </c>
      <c r="L225" s="140">
        <v>0.170454545454545</v>
      </c>
      <c r="M225" s="135" t="s">
        <v>577</v>
      </c>
      <c r="N225" s="141">
        <v>42530</v>
      </c>
      <c r="O225" s="54"/>
      <c r="P225" s="54"/>
      <c r="Q225" s="202"/>
      <c r="R225" s="54"/>
      <c r="S225" s="37"/>
      <c r="T225" s="54"/>
      <c r="U225" s="37"/>
      <c r="V225" s="54"/>
      <c r="W225" s="37"/>
      <c r="X225" s="54"/>
      <c r="Y225" s="37"/>
      <c r="Z225" s="54"/>
      <c r="AA225" s="37"/>
      <c r="AB225" s="54"/>
      <c r="AC225" s="37"/>
      <c r="AD225" s="54"/>
      <c r="AE225" s="37"/>
    </row>
    <row r="226" spans="1:31" ht="12.75" customHeight="1">
      <c r="A226" s="132">
        <v>56</v>
      </c>
      <c r="B226" s="133">
        <v>42492</v>
      </c>
      <c r="C226" s="133"/>
      <c r="D226" s="134" t="s">
        <v>680</v>
      </c>
      <c r="E226" s="135" t="s">
        <v>574</v>
      </c>
      <c r="F226" s="136">
        <v>127.5</v>
      </c>
      <c r="G226" s="135"/>
      <c r="H226" s="135">
        <v>148</v>
      </c>
      <c r="I226" s="137" t="s">
        <v>681</v>
      </c>
      <c r="J226" s="138" t="s">
        <v>661</v>
      </c>
      <c r="K226" s="139">
        <f>H226-F226</f>
        <v>20.5</v>
      </c>
      <c r="L226" s="140">
        <f>K226/F226</f>
        <v>0.16078431372549021</v>
      </c>
      <c r="M226" s="135" t="s">
        <v>577</v>
      </c>
      <c r="N226" s="141">
        <v>42564</v>
      </c>
      <c r="O226" s="54"/>
      <c r="P226" s="54"/>
      <c r="Q226" s="202"/>
      <c r="R226" s="54"/>
      <c r="S226" s="37"/>
      <c r="T226" s="54"/>
      <c r="U226" s="37"/>
      <c r="V226" s="54"/>
      <c r="W226" s="37"/>
      <c r="X226" s="54"/>
      <c r="Y226" s="37"/>
      <c r="Z226" s="54"/>
      <c r="AA226" s="37"/>
      <c r="AB226" s="54"/>
      <c r="AC226" s="37"/>
      <c r="AD226" s="54"/>
      <c r="AE226" s="37"/>
    </row>
    <row r="227" spans="1:31" ht="12.75" customHeight="1">
      <c r="A227" s="132">
        <v>57</v>
      </c>
      <c r="B227" s="133">
        <v>42493</v>
      </c>
      <c r="C227" s="133"/>
      <c r="D227" s="134" t="s">
        <v>682</v>
      </c>
      <c r="E227" s="135" t="s">
        <v>574</v>
      </c>
      <c r="F227" s="136">
        <v>675</v>
      </c>
      <c r="G227" s="135"/>
      <c r="H227" s="135">
        <v>815</v>
      </c>
      <c r="I227" s="137" t="s">
        <v>683</v>
      </c>
      <c r="J227" s="138" t="s">
        <v>661</v>
      </c>
      <c r="K227" s="139">
        <f>H227-F227</f>
        <v>140</v>
      </c>
      <c r="L227" s="140">
        <f>K227/F227</f>
        <v>0.2074074074074074</v>
      </c>
      <c r="M227" s="135" t="s">
        <v>577</v>
      </c>
      <c r="N227" s="141">
        <v>43154</v>
      </c>
      <c r="O227" s="54"/>
      <c r="P227" s="54"/>
      <c r="Q227" s="202"/>
      <c r="R227" s="54"/>
      <c r="S227" s="37"/>
      <c r="T227" s="54"/>
      <c r="U227" s="37"/>
      <c r="V227" s="54"/>
      <c r="W227" s="37"/>
      <c r="X227" s="54"/>
      <c r="Y227" s="37"/>
      <c r="Z227" s="54"/>
      <c r="AA227" s="37"/>
      <c r="AB227" s="54"/>
      <c r="AC227" s="37"/>
      <c r="AD227" s="54"/>
      <c r="AE227" s="37"/>
    </row>
    <row r="228" spans="1:31" ht="12.75" customHeight="1">
      <c r="A228" s="142">
        <v>58</v>
      </c>
      <c r="B228" s="143">
        <v>42522</v>
      </c>
      <c r="C228" s="143"/>
      <c r="D228" s="144" t="s">
        <v>684</v>
      </c>
      <c r="E228" s="145" t="s">
        <v>574</v>
      </c>
      <c r="F228" s="146">
        <v>500</v>
      </c>
      <c r="G228" s="146"/>
      <c r="H228" s="147">
        <v>232.5</v>
      </c>
      <c r="I228" s="147" t="s">
        <v>685</v>
      </c>
      <c r="J228" s="148" t="s">
        <v>686</v>
      </c>
      <c r="K228" s="149">
        <f>H228-F228</f>
        <v>-267.5</v>
      </c>
      <c r="L228" s="150">
        <f>K228/F228</f>
        <v>-0.53500000000000003</v>
      </c>
      <c r="M228" s="146" t="s">
        <v>587</v>
      </c>
      <c r="N228" s="143">
        <v>43735</v>
      </c>
      <c r="O228" s="54"/>
      <c r="P228" s="54"/>
      <c r="Q228" s="202"/>
      <c r="R228" s="54"/>
      <c r="S228" s="37"/>
      <c r="T228" s="54"/>
      <c r="U228" s="37"/>
      <c r="V228" s="54"/>
      <c r="W228" s="37"/>
      <c r="X228" s="54"/>
      <c r="Y228" s="37"/>
      <c r="Z228" s="54"/>
      <c r="AA228" s="37"/>
      <c r="AB228" s="54"/>
      <c r="AC228" s="37"/>
      <c r="AD228" s="54"/>
      <c r="AE228" s="37"/>
    </row>
    <row r="229" spans="1:31" ht="12.75" customHeight="1">
      <c r="A229" s="132">
        <v>59</v>
      </c>
      <c r="B229" s="133">
        <v>42527</v>
      </c>
      <c r="C229" s="133"/>
      <c r="D229" s="134" t="s">
        <v>529</v>
      </c>
      <c r="E229" s="135" t="s">
        <v>574</v>
      </c>
      <c r="F229" s="136">
        <v>110</v>
      </c>
      <c r="G229" s="135"/>
      <c r="H229" s="135">
        <v>126.5</v>
      </c>
      <c r="I229" s="137">
        <v>125</v>
      </c>
      <c r="J229" s="138" t="s">
        <v>613</v>
      </c>
      <c r="K229" s="139">
        <f>H229-F229</f>
        <v>16.5</v>
      </c>
      <c r="L229" s="140">
        <f>K229/F229</f>
        <v>0.15</v>
      </c>
      <c r="M229" s="135" t="s">
        <v>577</v>
      </c>
      <c r="N229" s="141">
        <v>42552</v>
      </c>
      <c r="O229" s="54"/>
      <c r="P229" s="54"/>
      <c r="Q229" s="202"/>
      <c r="R229" s="54"/>
      <c r="S229" s="37"/>
      <c r="T229" s="54"/>
      <c r="U229" s="37"/>
      <c r="V229" s="54"/>
      <c r="W229" s="37"/>
      <c r="X229" s="54"/>
      <c r="Y229" s="37"/>
      <c r="Z229" s="54"/>
      <c r="AA229" s="37"/>
      <c r="AB229" s="54"/>
      <c r="AC229" s="37"/>
      <c r="AD229" s="54"/>
      <c r="AE229" s="37"/>
    </row>
    <row r="230" spans="1:31" ht="12.75" customHeight="1">
      <c r="A230" s="132">
        <v>60</v>
      </c>
      <c r="B230" s="133">
        <v>42538</v>
      </c>
      <c r="C230" s="133"/>
      <c r="D230" s="134" t="s">
        <v>687</v>
      </c>
      <c r="E230" s="135" t="s">
        <v>574</v>
      </c>
      <c r="F230" s="136">
        <v>44</v>
      </c>
      <c r="G230" s="135"/>
      <c r="H230" s="135">
        <v>69.5</v>
      </c>
      <c r="I230" s="137">
        <v>69.5</v>
      </c>
      <c r="J230" s="138" t="s">
        <v>688</v>
      </c>
      <c r="K230" s="139">
        <f>H230-F230</f>
        <v>25.5</v>
      </c>
      <c r="L230" s="140">
        <f>K230/F230</f>
        <v>0.57954545454545459</v>
      </c>
      <c r="M230" s="135" t="s">
        <v>577</v>
      </c>
      <c r="N230" s="141">
        <v>42977</v>
      </c>
      <c r="O230" s="54"/>
      <c r="P230" s="54"/>
      <c r="Q230" s="202"/>
      <c r="R230" s="54"/>
      <c r="S230" s="37"/>
      <c r="T230" s="54"/>
      <c r="U230" s="37"/>
      <c r="V230" s="54"/>
      <c r="W230" s="37"/>
      <c r="X230" s="54"/>
      <c r="Y230" s="37"/>
      <c r="Z230" s="54"/>
      <c r="AA230" s="37"/>
      <c r="AB230" s="54"/>
      <c r="AC230" s="37"/>
      <c r="AD230" s="54"/>
      <c r="AE230" s="37"/>
    </row>
    <row r="231" spans="1:31" ht="12.75" customHeight="1">
      <c r="A231" s="132">
        <v>61</v>
      </c>
      <c r="B231" s="133">
        <v>42549</v>
      </c>
      <c r="C231" s="133"/>
      <c r="D231" s="134" t="s">
        <v>689</v>
      </c>
      <c r="E231" s="135" t="s">
        <v>574</v>
      </c>
      <c r="F231" s="136">
        <v>262.5</v>
      </c>
      <c r="G231" s="135"/>
      <c r="H231" s="135">
        <v>340</v>
      </c>
      <c r="I231" s="137">
        <v>333</v>
      </c>
      <c r="J231" s="138" t="s">
        <v>690</v>
      </c>
      <c r="K231" s="139">
        <v>77.5</v>
      </c>
      <c r="L231" s="140">
        <v>0.29523809523809502</v>
      </c>
      <c r="M231" s="135" t="s">
        <v>577</v>
      </c>
      <c r="N231" s="141">
        <v>43017</v>
      </c>
      <c r="O231" s="54"/>
      <c r="P231" s="54"/>
      <c r="Q231" s="202"/>
      <c r="R231" s="54"/>
      <c r="S231" s="37"/>
      <c r="T231" s="54"/>
      <c r="U231" s="37"/>
      <c r="V231" s="54"/>
      <c r="W231" s="37"/>
      <c r="X231" s="54"/>
      <c r="Y231" s="37"/>
      <c r="Z231" s="54"/>
      <c r="AA231" s="37"/>
      <c r="AB231" s="54"/>
      <c r="AC231" s="37"/>
      <c r="AD231" s="54"/>
      <c r="AE231" s="37"/>
    </row>
    <row r="232" spans="1:31" ht="12.75" customHeight="1">
      <c r="A232" s="132">
        <v>62</v>
      </c>
      <c r="B232" s="133">
        <v>42549</v>
      </c>
      <c r="C232" s="133"/>
      <c r="D232" s="134" t="s">
        <v>691</v>
      </c>
      <c r="E232" s="135" t="s">
        <v>574</v>
      </c>
      <c r="F232" s="136">
        <v>840</v>
      </c>
      <c r="G232" s="135"/>
      <c r="H232" s="135">
        <v>1230</v>
      </c>
      <c r="I232" s="137">
        <v>1230</v>
      </c>
      <c r="J232" s="138" t="s">
        <v>661</v>
      </c>
      <c r="K232" s="139">
        <v>390</v>
      </c>
      <c r="L232" s="140">
        <v>0.46428571428571402</v>
      </c>
      <c r="M232" s="135" t="s">
        <v>577</v>
      </c>
      <c r="N232" s="141">
        <v>42649</v>
      </c>
      <c r="O232" s="54"/>
      <c r="P232" s="54"/>
      <c r="Q232" s="202"/>
      <c r="R232" s="54"/>
      <c r="S232" s="37"/>
      <c r="T232" s="54"/>
      <c r="U232" s="37"/>
      <c r="V232" s="54"/>
      <c r="W232" s="37"/>
      <c r="X232" s="54"/>
      <c r="Y232" s="37"/>
      <c r="Z232" s="54"/>
      <c r="AA232" s="37"/>
      <c r="AB232" s="54"/>
      <c r="AC232" s="37"/>
      <c r="AD232" s="54"/>
      <c r="AE232" s="37"/>
    </row>
    <row r="233" spans="1:31" ht="12.75" customHeight="1">
      <c r="A233" s="155">
        <v>63</v>
      </c>
      <c r="B233" s="156">
        <v>42556</v>
      </c>
      <c r="C233" s="156"/>
      <c r="D233" s="157" t="s">
        <v>692</v>
      </c>
      <c r="E233" s="158" t="s">
        <v>574</v>
      </c>
      <c r="F233" s="158">
        <v>395</v>
      </c>
      <c r="G233" s="159"/>
      <c r="H233" s="159">
        <f>(468.5+342.5)/2</f>
        <v>405.5</v>
      </c>
      <c r="I233" s="159">
        <v>510</v>
      </c>
      <c r="J233" s="160" t="s">
        <v>693</v>
      </c>
      <c r="K233" s="161">
        <f t="shared" ref="K233:K239" si="122">H233-F233</f>
        <v>10.5</v>
      </c>
      <c r="L233" s="162">
        <f t="shared" ref="L233:L239" si="123">K233/F233</f>
        <v>2.6582278481012658E-2</v>
      </c>
      <c r="M233" s="158" t="s">
        <v>594</v>
      </c>
      <c r="N233" s="156">
        <v>43606</v>
      </c>
      <c r="O233" s="54"/>
      <c r="P233" s="54"/>
      <c r="Q233" s="202"/>
      <c r="R233" s="54"/>
      <c r="S233" s="37"/>
      <c r="T233" s="54"/>
      <c r="U233" s="37"/>
      <c r="V233" s="54"/>
      <c r="W233" s="37"/>
      <c r="X233" s="54"/>
      <c r="Y233" s="37"/>
      <c r="Z233" s="54"/>
      <c r="AA233" s="37"/>
      <c r="AB233" s="54"/>
      <c r="AC233" s="37"/>
      <c r="AD233" s="54"/>
      <c r="AE233" s="37"/>
    </row>
    <row r="234" spans="1:31" ht="12.75" customHeight="1">
      <c r="A234" s="142">
        <v>64</v>
      </c>
      <c r="B234" s="143">
        <v>42584</v>
      </c>
      <c r="C234" s="143"/>
      <c r="D234" s="144" t="s">
        <v>694</v>
      </c>
      <c r="E234" s="145" t="s">
        <v>586</v>
      </c>
      <c r="F234" s="146">
        <f>169.5-12.8</f>
        <v>156.69999999999999</v>
      </c>
      <c r="G234" s="146"/>
      <c r="H234" s="147">
        <v>77</v>
      </c>
      <c r="I234" s="147" t="s">
        <v>695</v>
      </c>
      <c r="J234" s="148" t="s">
        <v>696</v>
      </c>
      <c r="K234" s="149">
        <f t="shared" si="122"/>
        <v>-79.699999999999989</v>
      </c>
      <c r="L234" s="150">
        <f t="shared" si="123"/>
        <v>-0.50861518825781749</v>
      </c>
      <c r="M234" s="146" t="s">
        <v>587</v>
      </c>
      <c r="N234" s="143">
        <v>43522</v>
      </c>
      <c r="O234" s="54"/>
      <c r="P234" s="54"/>
      <c r="Q234" s="202"/>
      <c r="R234" s="54"/>
      <c r="S234" s="37"/>
      <c r="T234" s="54"/>
      <c r="U234" s="37"/>
      <c r="V234" s="54"/>
      <c r="W234" s="37"/>
      <c r="X234" s="54"/>
      <c r="Y234" s="37"/>
      <c r="Z234" s="54"/>
      <c r="AA234" s="37"/>
      <c r="AB234" s="54"/>
      <c r="AC234" s="37"/>
      <c r="AD234" s="54"/>
      <c r="AE234" s="37"/>
    </row>
    <row r="235" spans="1:31" ht="12.75" customHeight="1">
      <c r="A235" s="142">
        <v>65</v>
      </c>
      <c r="B235" s="143">
        <v>42586</v>
      </c>
      <c r="C235" s="143"/>
      <c r="D235" s="144" t="s">
        <v>697</v>
      </c>
      <c r="E235" s="145" t="s">
        <v>574</v>
      </c>
      <c r="F235" s="146">
        <v>400</v>
      </c>
      <c r="G235" s="146"/>
      <c r="H235" s="147">
        <v>305</v>
      </c>
      <c r="I235" s="147">
        <v>475</v>
      </c>
      <c r="J235" s="148" t="s">
        <v>698</v>
      </c>
      <c r="K235" s="149">
        <f t="shared" si="122"/>
        <v>-95</v>
      </c>
      <c r="L235" s="150">
        <f t="shared" si="123"/>
        <v>-0.23749999999999999</v>
      </c>
      <c r="M235" s="146" t="s">
        <v>587</v>
      </c>
      <c r="N235" s="143">
        <v>43606</v>
      </c>
      <c r="O235" s="54"/>
      <c r="P235" s="54"/>
      <c r="Q235" s="202"/>
      <c r="R235" s="54"/>
      <c r="S235" s="37"/>
      <c r="T235" s="54"/>
      <c r="U235" s="37"/>
      <c r="V235" s="54"/>
      <c r="W235" s="37"/>
      <c r="X235" s="54"/>
      <c r="Y235" s="37"/>
      <c r="Z235" s="54"/>
      <c r="AA235" s="37"/>
      <c r="AB235" s="54"/>
      <c r="AC235" s="37"/>
      <c r="AD235" s="54"/>
      <c r="AE235" s="37"/>
    </row>
    <row r="236" spans="1:31" ht="12.75" customHeight="1">
      <c r="A236" s="132">
        <v>66</v>
      </c>
      <c r="B236" s="133">
        <v>42593</v>
      </c>
      <c r="C236" s="133"/>
      <c r="D236" s="134" t="s">
        <v>699</v>
      </c>
      <c r="E236" s="135" t="s">
        <v>574</v>
      </c>
      <c r="F236" s="136">
        <v>86.5</v>
      </c>
      <c r="G236" s="135"/>
      <c r="H236" s="135">
        <v>130</v>
      </c>
      <c r="I236" s="137">
        <v>130</v>
      </c>
      <c r="J236" s="138" t="s">
        <v>700</v>
      </c>
      <c r="K236" s="139">
        <f t="shared" si="122"/>
        <v>43.5</v>
      </c>
      <c r="L236" s="140">
        <f t="shared" si="123"/>
        <v>0.50289017341040465</v>
      </c>
      <c r="M236" s="135" t="s">
        <v>577</v>
      </c>
      <c r="N236" s="141">
        <v>43091</v>
      </c>
      <c r="O236" s="54"/>
      <c r="P236" s="54"/>
      <c r="Q236" s="202"/>
      <c r="R236" s="54"/>
      <c r="S236" s="37"/>
      <c r="T236" s="54"/>
      <c r="U236" s="37"/>
      <c r="V236" s="54"/>
      <c r="W236" s="37"/>
      <c r="X236" s="54"/>
      <c r="Y236" s="37"/>
      <c r="Z236" s="54"/>
      <c r="AA236" s="37"/>
      <c r="AB236" s="54"/>
      <c r="AC236" s="37"/>
      <c r="AD236" s="54"/>
      <c r="AE236" s="37"/>
    </row>
    <row r="237" spans="1:31" ht="12.75" customHeight="1">
      <c r="A237" s="142">
        <v>67</v>
      </c>
      <c r="B237" s="143">
        <v>42600</v>
      </c>
      <c r="C237" s="143"/>
      <c r="D237" s="144" t="s">
        <v>120</v>
      </c>
      <c r="E237" s="145" t="s">
        <v>574</v>
      </c>
      <c r="F237" s="146">
        <v>133.5</v>
      </c>
      <c r="G237" s="146"/>
      <c r="H237" s="147">
        <v>126.5</v>
      </c>
      <c r="I237" s="147">
        <v>178</v>
      </c>
      <c r="J237" s="148" t="s">
        <v>701</v>
      </c>
      <c r="K237" s="149">
        <f t="shared" si="122"/>
        <v>-7</v>
      </c>
      <c r="L237" s="150">
        <f t="shared" si="123"/>
        <v>-5.2434456928838954E-2</v>
      </c>
      <c r="M237" s="146" t="s">
        <v>587</v>
      </c>
      <c r="N237" s="143">
        <v>42615</v>
      </c>
      <c r="O237" s="54"/>
      <c r="P237" s="54"/>
      <c r="Q237" s="202"/>
      <c r="R237" s="54"/>
      <c r="S237" s="37"/>
      <c r="T237" s="54"/>
      <c r="U237" s="37"/>
      <c r="V237" s="54"/>
      <c r="W237" s="37"/>
      <c r="X237" s="54"/>
      <c r="Y237" s="37"/>
      <c r="Z237" s="54"/>
      <c r="AA237" s="37"/>
      <c r="AB237" s="54"/>
      <c r="AC237" s="37"/>
      <c r="AD237" s="54"/>
      <c r="AE237" s="37"/>
    </row>
    <row r="238" spans="1:31" ht="12.75" customHeight="1">
      <c r="A238" s="132">
        <v>68</v>
      </c>
      <c r="B238" s="133">
        <v>42613</v>
      </c>
      <c r="C238" s="133"/>
      <c r="D238" s="134" t="s">
        <v>702</v>
      </c>
      <c r="E238" s="135" t="s">
        <v>574</v>
      </c>
      <c r="F238" s="136">
        <v>560</v>
      </c>
      <c r="G238" s="135"/>
      <c r="H238" s="135">
        <v>725</v>
      </c>
      <c r="I238" s="137">
        <v>725</v>
      </c>
      <c r="J238" s="138" t="s">
        <v>607</v>
      </c>
      <c r="K238" s="139">
        <f t="shared" si="122"/>
        <v>165</v>
      </c>
      <c r="L238" s="140">
        <f t="shared" si="123"/>
        <v>0.29464285714285715</v>
      </c>
      <c r="M238" s="135" t="s">
        <v>577</v>
      </c>
      <c r="N238" s="141">
        <v>42456</v>
      </c>
      <c r="O238" s="54"/>
      <c r="P238" s="54"/>
      <c r="Q238" s="202"/>
      <c r="R238" s="54"/>
      <c r="S238" s="37"/>
      <c r="T238" s="54"/>
      <c r="U238" s="37"/>
      <c r="V238" s="54"/>
      <c r="W238" s="37"/>
      <c r="X238" s="54"/>
      <c r="Y238" s="37"/>
      <c r="Z238" s="54"/>
      <c r="AA238" s="37"/>
      <c r="AB238" s="54"/>
      <c r="AC238" s="37"/>
      <c r="AD238" s="54"/>
      <c r="AE238" s="37"/>
    </row>
    <row r="239" spans="1:31" ht="12.75" customHeight="1">
      <c r="A239" s="132">
        <v>69</v>
      </c>
      <c r="B239" s="133">
        <v>42614</v>
      </c>
      <c r="C239" s="133"/>
      <c r="D239" s="134" t="s">
        <v>703</v>
      </c>
      <c r="E239" s="135" t="s">
        <v>574</v>
      </c>
      <c r="F239" s="136">
        <v>160.5</v>
      </c>
      <c r="G239" s="135"/>
      <c r="H239" s="135">
        <v>210</v>
      </c>
      <c r="I239" s="137">
        <v>210</v>
      </c>
      <c r="J239" s="138" t="s">
        <v>607</v>
      </c>
      <c r="K239" s="139">
        <f t="shared" si="122"/>
        <v>49.5</v>
      </c>
      <c r="L239" s="140">
        <f t="shared" si="123"/>
        <v>0.30841121495327101</v>
      </c>
      <c r="M239" s="135" t="s">
        <v>577</v>
      </c>
      <c r="N239" s="141">
        <v>42871</v>
      </c>
      <c r="O239" s="54"/>
      <c r="P239" s="54"/>
      <c r="Q239" s="202"/>
      <c r="R239" s="54"/>
      <c r="S239" s="37"/>
      <c r="T239" s="54"/>
      <c r="U239" s="37"/>
      <c r="V239" s="54"/>
      <c r="W239" s="37"/>
      <c r="X239" s="54"/>
      <c r="Y239" s="37"/>
      <c r="Z239" s="54"/>
      <c r="AA239" s="37"/>
      <c r="AB239" s="54"/>
      <c r="AC239" s="37"/>
      <c r="AD239" s="54"/>
      <c r="AE239" s="37"/>
    </row>
    <row r="240" spans="1:31" ht="12.75" customHeight="1">
      <c r="A240" s="132">
        <v>70</v>
      </c>
      <c r="B240" s="133">
        <v>42646</v>
      </c>
      <c r="C240" s="133"/>
      <c r="D240" s="134" t="s">
        <v>406</v>
      </c>
      <c r="E240" s="135" t="s">
        <v>574</v>
      </c>
      <c r="F240" s="136">
        <v>430</v>
      </c>
      <c r="G240" s="135"/>
      <c r="H240" s="135">
        <v>596</v>
      </c>
      <c r="I240" s="137">
        <v>575</v>
      </c>
      <c r="J240" s="138" t="s">
        <v>704</v>
      </c>
      <c r="K240" s="139">
        <v>166</v>
      </c>
      <c r="L240" s="140">
        <v>0.38604651162790699</v>
      </c>
      <c r="M240" s="135" t="s">
        <v>577</v>
      </c>
      <c r="N240" s="141">
        <v>42769</v>
      </c>
      <c r="O240" s="54"/>
      <c r="P240" s="54"/>
      <c r="Q240" s="202"/>
      <c r="R240" s="54"/>
      <c r="S240" s="37"/>
      <c r="T240" s="54"/>
      <c r="U240" s="37"/>
      <c r="V240" s="54"/>
      <c r="W240" s="37"/>
      <c r="X240" s="54"/>
      <c r="Y240" s="37"/>
      <c r="Z240" s="54"/>
      <c r="AA240" s="37"/>
      <c r="AB240" s="54"/>
      <c r="AC240" s="37"/>
      <c r="AD240" s="54"/>
      <c r="AE240" s="37"/>
    </row>
    <row r="241" spans="1:31" ht="12.75" customHeight="1">
      <c r="A241" s="132">
        <v>71</v>
      </c>
      <c r="B241" s="133">
        <v>42657</v>
      </c>
      <c r="C241" s="133"/>
      <c r="D241" s="134" t="s">
        <v>705</v>
      </c>
      <c r="E241" s="135" t="s">
        <v>574</v>
      </c>
      <c r="F241" s="136">
        <v>280</v>
      </c>
      <c r="G241" s="135"/>
      <c r="H241" s="135">
        <v>345</v>
      </c>
      <c r="I241" s="137">
        <v>345</v>
      </c>
      <c r="J241" s="138" t="s">
        <v>607</v>
      </c>
      <c r="K241" s="139">
        <f t="shared" ref="K241:K246" si="124">H241-F241</f>
        <v>65</v>
      </c>
      <c r="L241" s="140">
        <f>K241/F241</f>
        <v>0.23214285714285715</v>
      </c>
      <c r="M241" s="135" t="s">
        <v>577</v>
      </c>
      <c r="N241" s="141">
        <v>42814</v>
      </c>
      <c r="O241" s="54"/>
      <c r="P241" s="54"/>
      <c r="Q241" s="202"/>
      <c r="R241" s="54"/>
      <c r="S241" s="37"/>
      <c r="T241" s="54"/>
      <c r="U241" s="37"/>
      <c r="V241" s="54"/>
      <c r="W241" s="37"/>
      <c r="X241" s="54"/>
      <c r="Y241" s="37"/>
      <c r="Z241" s="54"/>
      <c r="AA241" s="37"/>
      <c r="AB241" s="54"/>
      <c r="AC241" s="37"/>
      <c r="AD241" s="54"/>
      <c r="AE241" s="37"/>
    </row>
    <row r="242" spans="1:31" ht="12.75" customHeight="1">
      <c r="A242" s="132">
        <v>72</v>
      </c>
      <c r="B242" s="133">
        <v>42657</v>
      </c>
      <c r="C242" s="133"/>
      <c r="D242" s="134" t="s">
        <v>706</v>
      </c>
      <c r="E242" s="135" t="s">
        <v>574</v>
      </c>
      <c r="F242" s="136">
        <v>245</v>
      </c>
      <c r="G242" s="135"/>
      <c r="H242" s="135">
        <v>325.5</v>
      </c>
      <c r="I242" s="137">
        <v>330</v>
      </c>
      <c r="J242" s="138" t="s">
        <v>707</v>
      </c>
      <c r="K242" s="139">
        <f t="shared" si="124"/>
        <v>80.5</v>
      </c>
      <c r="L242" s="140">
        <f>K242/F242</f>
        <v>0.32857142857142857</v>
      </c>
      <c r="M242" s="135" t="s">
        <v>577</v>
      </c>
      <c r="N242" s="141">
        <v>42769</v>
      </c>
      <c r="O242" s="54"/>
      <c r="P242" s="54"/>
      <c r="Q242" s="202"/>
      <c r="R242" s="54"/>
      <c r="S242" s="37"/>
      <c r="T242" s="54"/>
      <c r="U242" s="37"/>
      <c r="V242" s="54"/>
      <c r="W242" s="37"/>
      <c r="X242" s="54"/>
      <c r="Y242" s="37"/>
      <c r="Z242" s="54"/>
      <c r="AA242" s="37"/>
      <c r="AB242" s="54"/>
      <c r="AC242" s="37"/>
      <c r="AD242" s="54"/>
      <c r="AE242" s="37"/>
    </row>
    <row r="243" spans="1:31" ht="12.75" customHeight="1">
      <c r="A243" s="132">
        <v>73</v>
      </c>
      <c r="B243" s="133">
        <v>42660</v>
      </c>
      <c r="C243" s="133"/>
      <c r="D243" s="134" t="s">
        <v>708</v>
      </c>
      <c r="E243" s="135" t="s">
        <v>574</v>
      </c>
      <c r="F243" s="136">
        <v>125</v>
      </c>
      <c r="G243" s="135"/>
      <c r="H243" s="135">
        <v>160</v>
      </c>
      <c r="I243" s="137">
        <v>160</v>
      </c>
      <c r="J243" s="138" t="s">
        <v>661</v>
      </c>
      <c r="K243" s="139">
        <f t="shared" si="124"/>
        <v>35</v>
      </c>
      <c r="L243" s="140">
        <v>0.28000000000000003</v>
      </c>
      <c r="M243" s="135" t="s">
        <v>577</v>
      </c>
      <c r="N243" s="141">
        <v>42803</v>
      </c>
      <c r="O243" s="54"/>
      <c r="P243" s="54"/>
      <c r="Q243" s="202"/>
      <c r="R243" s="54"/>
      <c r="S243" s="37"/>
      <c r="T243" s="54"/>
      <c r="U243" s="37"/>
      <c r="V243" s="54"/>
      <c r="W243" s="37"/>
      <c r="X243" s="54"/>
      <c r="Y243" s="37"/>
      <c r="Z243" s="54"/>
      <c r="AA243" s="37"/>
      <c r="AB243" s="54"/>
      <c r="AC243" s="37"/>
      <c r="AD243" s="54"/>
      <c r="AE243" s="37"/>
    </row>
    <row r="244" spans="1:31" ht="12.75" customHeight="1">
      <c r="A244" s="132">
        <v>74</v>
      </c>
      <c r="B244" s="133">
        <v>42660</v>
      </c>
      <c r="C244" s="133"/>
      <c r="D244" s="134" t="s">
        <v>709</v>
      </c>
      <c r="E244" s="135" t="s">
        <v>574</v>
      </c>
      <c r="F244" s="136">
        <v>114</v>
      </c>
      <c r="G244" s="135"/>
      <c r="H244" s="135">
        <v>145</v>
      </c>
      <c r="I244" s="137">
        <v>145</v>
      </c>
      <c r="J244" s="138" t="s">
        <v>661</v>
      </c>
      <c r="K244" s="139">
        <f t="shared" si="124"/>
        <v>31</v>
      </c>
      <c r="L244" s="140">
        <f>K244/F244</f>
        <v>0.27192982456140352</v>
      </c>
      <c r="M244" s="135" t="s">
        <v>577</v>
      </c>
      <c r="N244" s="141">
        <v>42859</v>
      </c>
      <c r="O244" s="54"/>
      <c r="P244" s="54"/>
      <c r="Q244" s="202"/>
      <c r="R244" s="54"/>
      <c r="S244" s="37"/>
      <c r="T244" s="54"/>
      <c r="U244" s="37"/>
      <c r="V244" s="54"/>
      <c r="W244" s="37"/>
      <c r="X244" s="54"/>
      <c r="Y244" s="37"/>
      <c r="Z244" s="54"/>
      <c r="AA244" s="37"/>
      <c r="AB244" s="54"/>
      <c r="AC244" s="37"/>
      <c r="AD244" s="54"/>
      <c r="AE244" s="37"/>
    </row>
    <row r="245" spans="1:31" ht="12.75" customHeight="1">
      <c r="A245" s="132">
        <v>75</v>
      </c>
      <c r="B245" s="133">
        <v>42660</v>
      </c>
      <c r="C245" s="133"/>
      <c r="D245" s="134" t="s">
        <v>710</v>
      </c>
      <c r="E245" s="135" t="s">
        <v>574</v>
      </c>
      <c r="F245" s="136">
        <v>212</v>
      </c>
      <c r="G245" s="135"/>
      <c r="H245" s="135">
        <v>280</v>
      </c>
      <c r="I245" s="137">
        <v>276</v>
      </c>
      <c r="J245" s="138" t="s">
        <v>711</v>
      </c>
      <c r="K245" s="139">
        <f t="shared" si="124"/>
        <v>68</v>
      </c>
      <c r="L245" s="140">
        <f>K245/F245</f>
        <v>0.32075471698113206</v>
      </c>
      <c r="M245" s="135" t="s">
        <v>577</v>
      </c>
      <c r="N245" s="141">
        <v>42858</v>
      </c>
      <c r="O245" s="54"/>
      <c r="P245" s="54"/>
      <c r="Q245" s="202"/>
      <c r="R245" s="54"/>
      <c r="S245" s="37"/>
      <c r="T245" s="54"/>
      <c r="U245" s="37"/>
      <c r="V245" s="54"/>
      <c r="W245" s="37"/>
      <c r="X245" s="54"/>
      <c r="Y245" s="37"/>
      <c r="Z245" s="54"/>
      <c r="AA245" s="37"/>
      <c r="AB245" s="54"/>
      <c r="AC245" s="37"/>
      <c r="AD245" s="54"/>
      <c r="AE245" s="37"/>
    </row>
    <row r="246" spans="1:31" ht="12.75" customHeight="1">
      <c r="A246" s="132">
        <v>76</v>
      </c>
      <c r="B246" s="133">
        <v>42678</v>
      </c>
      <c r="C246" s="133"/>
      <c r="D246" s="134" t="s">
        <v>453</v>
      </c>
      <c r="E246" s="135" t="s">
        <v>574</v>
      </c>
      <c r="F246" s="136">
        <v>155</v>
      </c>
      <c r="G246" s="135"/>
      <c r="H246" s="135">
        <v>210</v>
      </c>
      <c r="I246" s="137">
        <v>210</v>
      </c>
      <c r="J246" s="138" t="s">
        <v>712</v>
      </c>
      <c r="K246" s="139">
        <f t="shared" si="124"/>
        <v>55</v>
      </c>
      <c r="L246" s="140">
        <f>K246/F246</f>
        <v>0.35483870967741937</v>
      </c>
      <c r="M246" s="135" t="s">
        <v>577</v>
      </c>
      <c r="N246" s="141">
        <v>42944</v>
      </c>
      <c r="O246" s="54"/>
      <c r="P246" s="54"/>
      <c r="Q246" s="202"/>
      <c r="R246" s="54"/>
      <c r="S246" s="37"/>
      <c r="T246" s="54"/>
      <c r="U246" s="37"/>
      <c r="V246" s="54"/>
      <c r="W246" s="37"/>
      <c r="X246" s="54"/>
      <c r="Y246" s="37"/>
      <c r="Z246" s="54"/>
      <c r="AA246" s="37"/>
      <c r="AB246" s="54"/>
      <c r="AC246" s="37"/>
      <c r="AD246" s="54"/>
      <c r="AE246" s="37"/>
    </row>
    <row r="247" spans="1:31" ht="12.75" customHeight="1">
      <c r="A247" s="142">
        <v>77</v>
      </c>
      <c r="B247" s="143">
        <v>42710</v>
      </c>
      <c r="C247" s="143"/>
      <c r="D247" s="144" t="s">
        <v>713</v>
      </c>
      <c r="E247" s="145" t="s">
        <v>574</v>
      </c>
      <c r="F247" s="146">
        <v>150.5</v>
      </c>
      <c r="G247" s="146"/>
      <c r="H247" s="147">
        <v>72.5</v>
      </c>
      <c r="I247" s="147">
        <v>174</v>
      </c>
      <c r="J247" s="148" t="s">
        <v>714</v>
      </c>
      <c r="K247" s="149">
        <v>-78</v>
      </c>
      <c r="L247" s="150">
        <v>-0.51827242524916906</v>
      </c>
      <c r="M247" s="146" t="s">
        <v>587</v>
      </c>
      <c r="N247" s="143">
        <v>43333</v>
      </c>
      <c r="O247" s="54"/>
      <c r="P247" s="54"/>
      <c r="Q247" s="202"/>
      <c r="R247" s="54"/>
      <c r="S247" s="37"/>
      <c r="T247" s="54"/>
      <c r="U247" s="37"/>
      <c r="V247" s="54"/>
      <c r="W247" s="37"/>
      <c r="X247" s="54"/>
      <c r="Y247" s="37"/>
      <c r="Z247" s="54"/>
      <c r="AA247" s="37"/>
      <c r="AB247" s="54"/>
      <c r="AC247" s="37"/>
      <c r="AD247" s="54"/>
      <c r="AE247" s="37"/>
    </row>
    <row r="248" spans="1:31" ht="12.75" customHeight="1">
      <c r="A248" s="132">
        <v>78</v>
      </c>
      <c r="B248" s="133">
        <v>42712</v>
      </c>
      <c r="C248" s="133"/>
      <c r="D248" s="134" t="s">
        <v>715</v>
      </c>
      <c r="E248" s="135" t="s">
        <v>574</v>
      </c>
      <c r="F248" s="136">
        <v>380</v>
      </c>
      <c r="G248" s="135"/>
      <c r="H248" s="135">
        <v>478</v>
      </c>
      <c r="I248" s="137">
        <v>468</v>
      </c>
      <c r="J248" s="138" t="s">
        <v>661</v>
      </c>
      <c r="K248" s="139">
        <f>H248-F248</f>
        <v>98</v>
      </c>
      <c r="L248" s="140">
        <f>K248/F248</f>
        <v>0.25789473684210529</v>
      </c>
      <c r="M248" s="135" t="s">
        <v>577</v>
      </c>
      <c r="N248" s="141">
        <v>43025</v>
      </c>
      <c r="O248" s="54"/>
      <c r="P248" s="54"/>
      <c r="Q248" s="202"/>
      <c r="R248" s="54"/>
      <c r="S248" s="37"/>
      <c r="T248" s="54"/>
      <c r="U248" s="37"/>
      <c r="V248" s="54"/>
      <c r="W248" s="37"/>
      <c r="X248" s="54"/>
      <c r="Y248" s="37"/>
      <c r="Z248" s="54"/>
      <c r="AA248" s="37"/>
      <c r="AB248" s="54"/>
      <c r="AC248" s="37"/>
      <c r="AD248" s="54"/>
      <c r="AE248" s="37"/>
    </row>
    <row r="249" spans="1:31" ht="12.75" customHeight="1">
      <c r="A249" s="132">
        <v>79</v>
      </c>
      <c r="B249" s="133">
        <v>42734</v>
      </c>
      <c r="C249" s="133"/>
      <c r="D249" s="134" t="s">
        <v>119</v>
      </c>
      <c r="E249" s="135" t="s">
        <v>574</v>
      </c>
      <c r="F249" s="136">
        <v>305</v>
      </c>
      <c r="G249" s="135"/>
      <c r="H249" s="135">
        <v>375</v>
      </c>
      <c r="I249" s="137">
        <v>375</v>
      </c>
      <c r="J249" s="138" t="s">
        <v>661</v>
      </c>
      <c r="K249" s="139">
        <f>H249-F249</f>
        <v>70</v>
      </c>
      <c r="L249" s="140">
        <f>K249/F249</f>
        <v>0.22950819672131148</v>
      </c>
      <c r="M249" s="135" t="s">
        <v>577</v>
      </c>
      <c r="N249" s="141">
        <v>42768</v>
      </c>
      <c r="O249" s="54"/>
      <c r="P249" s="54"/>
      <c r="Q249" s="202"/>
      <c r="R249" s="54"/>
      <c r="S249" s="37"/>
      <c r="T249" s="54"/>
      <c r="U249" s="37"/>
      <c r="V249" s="54"/>
      <c r="W249" s="37"/>
      <c r="X249" s="54"/>
      <c r="Y249" s="37"/>
      <c r="Z249" s="54"/>
      <c r="AA249" s="37"/>
      <c r="AB249" s="54"/>
      <c r="AC249" s="37"/>
      <c r="AD249" s="54"/>
      <c r="AE249" s="37"/>
    </row>
    <row r="250" spans="1:31" ht="12.75" customHeight="1">
      <c r="A250" s="132">
        <v>80</v>
      </c>
      <c r="B250" s="133">
        <v>42739</v>
      </c>
      <c r="C250" s="133"/>
      <c r="D250" s="134" t="s">
        <v>102</v>
      </c>
      <c r="E250" s="135" t="s">
        <v>574</v>
      </c>
      <c r="F250" s="136">
        <v>99.5</v>
      </c>
      <c r="G250" s="135"/>
      <c r="H250" s="135">
        <v>158</v>
      </c>
      <c r="I250" s="137">
        <v>158</v>
      </c>
      <c r="J250" s="138" t="s">
        <v>661</v>
      </c>
      <c r="K250" s="139">
        <f>H250-F250</f>
        <v>58.5</v>
      </c>
      <c r="L250" s="140">
        <f>K250/F250</f>
        <v>0.5879396984924623</v>
      </c>
      <c r="M250" s="135" t="s">
        <v>577</v>
      </c>
      <c r="N250" s="141">
        <v>42898</v>
      </c>
      <c r="O250" s="54"/>
      <c r="P250" s="54"/>
      <c r="Q250" s="202"/>
      <c r="R250" s="54"/>
      <c r="S250" s="37"/>
      <c r="T250" s="54"/>
      <c r="U250" s="37"/>
      <c r="V250" s="54"/>
      <c r="W250" s="37"/>
      <c r="X250" s="54"/>
      <c r="Y250" s="37"/>
      <c r="Z250" s="54"/>
      <c r="AA250" s="37"/>
      <c r="AB250" s="54"/>
      <c r="AC250" s="37"/>
      <c r="AD250" s="54"/>
      <c r="AE250" s="37"/>
    </row>
    <row r="251" spans="1:31" ht="12.75" customHeight="1">
      <c r="A251" s="132">
        <v>81</v>
      </c>
      <c r="B251" s="133">
        <v>42739</v>
      </c>
      <c r="C251" s="133"/>
      <c r="D251" s="134" t="s">
        <v>102</v>
      </c>
      <c r="E251" s="135" t="s">
        <v>574</v>
      </c>
      <c r="F251" s="136">
        <v>99.5</v>
      </c>
      <c r="G251" s="135"/>
      <c r="H251" s="135">
        <v>158</v>
      </c>
      <c r="I251" s="137">
        <v>158</v>
      </c>
      <c r="J251" s="138" t="s">
        <v>661</v>
      </c>
      <c r="K251" s="139">
        <v>58.5</v>
      </c>
      <c r="L251" s="140">
        <v>0.58793969849246197</v>
      </c>
      <c r="M251" s="135" t="s">
        <v>577</v>
      </c>
      <c r="N251" s="141">
        <v>42898</v>
      </c>
      <c r="O251" s="54"/>
      <c r="P251" s="54"/>
      <c r="Q251" s="202"/>
      <c r="R251" s="54"/>
      <c r="S251" s="37"/>
      <c r="T251" s="54"/>
      <c r="U251" s="37"/>
      <c r="V251" s="54"/>
      <c r="W251" s="37"/>
      <c r="X251" s="54"/>
      <c r="Y251" s="37"/>
      <c r="Z251" s="54"/>
      <c r="AA251" s="37"/>
      <c r="AB251" s="54"/>
      <c r="AC251" s="37"/>
      <c r="AD251" s="54"/>
      <c r="AE251" s="37"/>
    </row>
    <row r="252" spans="1:31" ht="12.75" customHeight="1">
      <c r="A252" s="132">
        <v>82</v>
      </c>
      <c r="B252" s="133">
        <v>42786</v>
      </c>
      <c r="C252" s="133"/>
      <c r="D252" s="134" t="s">
        <v>207</v>
      </c>
      <c r="E252" s="135" t="s">
        <v>574</v>
      </c>
      <c r="F252" s="136">
        <v>140.5</v>
      </c>
      <c r="G252" s="135"/>
      <c r="H252" s="135">
        <v>220</v>
      </c>
      <c r="I252" s="137">
        <v>220</v>
      </c>
      <c r="J252" s="138" t="s">
        <v>661</v>
      </c>
      <c r="K252" s="139">
        <f>H252-F252</f>
        <v>79.5</v>
      </c>
      <c r="L252" s="140">
        <f>K252/F252</f>
        <v>0.5658362989323843</v>
      </c>
      <c r="M252" s="135" t="s">
        <v>577</v>
      </c>
      <c r="N252" s="141">
        <v>42864</v>
      </c>
      <c r="O252" s="54"/>
      <c r="P252" s="54"/>
      <c r="Q252" s="202"/>
      <c r="R252" s="54"/>
      <c r="S252" s="37"/>
      <c r="T252" s="54"/>
      <c r="U252" s="37"/>
      <c r="V252" s="54"/>
      <c r="W252" s="37"/>
      <c r="X252" s="54"/>
      <c r="Y252" s="37"/>
      <c r="Z252" s="54"/>
      <c r="AA252" s="37"/>
      <c r="AB252" s="54"/>
      <c r="AC252" s="37"/>
      <c r="AD252" s="54"/>
      <c r="AE252" s="37"/>
    </row>
    <row r="253" spans="1:31" ht="12.75" customHeight="1">
      <c r="A253" s="132">
        <v>83</v>
      </c>
      <c r="B253" s="133">
        <v>42786</v>
      </c>
      <c r="C253" s="133"/>
      <c r="D253" s="134" t="s">
        <v>716</v>
      </c>
      <c r="E253" s="135" t="s">
        <v>574</v>
      </c>
      <c r="F253" s="136">
        <v>202.5</v>
      </c>
      <c r="G253" s="135"/>
      <c r="H253" s="135">
        <v>234</v>
      </c>
      <c r="I253" s="137">
        <v>234</v>
      </c>
      <c r="J253" s="138" t="s">
        <v>661</v>
      </c>
      <c r="K253" s="139">
        <v>31.5</v>
      </c>
      <c r="L253" s="140">
        <v>0.155555555555556</v>
      </c>
      <c r="M253" s="135" t="s">
        <v>577</v>
      </c>
      <c r="N253" s="141">
        <v>42836</v>
      </c>
      <c r="O253" s="54"/>
      <c r="P253" s="54"/>
      <c r="Q253" s="202"/>
      <c r="R253" s="54"/>
      <c r="S253" s="37"/>
      <c r="T253" s="54"/>
      <c r="U253" s="37"/>
      <c r="V253" s="54"/>
      <c r="W253" s="37"/>
      <c r="X253" s="54"/>
      <c r="Y253" s="37"/>
      <c r="Z253" s="54"/>
      <c r="AA253" s="37"/>
      <c r="AB253" s="54"/>
      <c r="AC253" s="37"/>
      <c r="AD253" s="54"/>
      <c r="AE253" s="37"/>
    </row>
    <row r="254" spans="1:31" ht="12.75" customHeight="1">
      <c r="A254" s="132">
        <v>84</v>
      </c>
      <c r="B254" s="133">
        <v>42818</v>
      </c>
      <c r="C254" s="133"/>
      <c r="D254" s="134" t="s">
        <v>717</v>
      </c>
      <c r="E254" s="135" t="s">
        <v>574</v>
      </c>
      <c r="F254" s="136">
        <v>300.5</v>
      </c>
      <c r="G254" s="135"/>
      <c r="H254" s="135">
        <v>417.5</v>
      </c>
      <c r="I254" s="137">
        <v>420</v>
      </c>
      <c r="J254" s="138" t="s">
        <v>718</v>
      </c>
      <c r="K254" s="139">
        <f>H254-F254</f>
        <v>117</v>
      </c>
      <c r="L254" s="140">
        <f>K254/F254</f>
        <v>0.38935108153078202</v>
      </c>
      <c r="M254" s="135" t="s">
        <v>577</v>
      </c>
      <c r="N254" s="141">
        <v>43070</v>
      </c>
      <c r="O254" s="54"/>
      <c r="P254" s="54"/>
      <c r="Q254" s="202"/>
      <c r="R254" s="54"/>
      <c r="S254" s="37"/>
      <c r="T254" s="54"/>
      <c r="U254" s="37"/>
      <c r="V254" s="54"/>
      <c r="W254" s="37"/>
      <c r="X254" s="54"/>
      <c r="Y254" s="37"/>
      <c r="Z254" s="54"/>
      <c r="AA254" s="37"/>
      <c r="AB254" s="54"/>
      <c r="AC254" s="37"/>
      <c r="AD254" s="54"/>
      <c r="AE254" s="37"/>
    </row>
    <row r="255" spans="1:31" ht="12.75" customHeight="1">
      <c r="A255" s="132">
        <v>85</v>
      </c>
      <c r="B255" s="133">
        <v>42818</v>
      </c>
      <c r="C255" s="133"/>
      <c r="D255" s="134" t="s">
        <v>691</v>
      </c>
      <c r="E255" s="135" t="s">
        <v>574</v>
      </c>
      <c r="F255" s="136">
        <v>850</v>
      </c>
      <c r="G255" s="135"/>
      <c r="H255" s="135">
        <v>1042.5</v>
      </c>
      <c r="I255" s="137">
        <v>1023</v>
      </c>
      <c r="J255" s="138" t="s">
        <v>719</v>
      </c>
      <c r="K255" s="139">
        <v>192.5</v>
      </c>
      <c r="L255" s="140">
        <v>0.22647058823529401</v>
      </c>
      <c r="M255" s="135" t="s">
        <v>577</v>
      </c>
      <c r="N255" s="141">
        <v>42830</v>
      </c>
      <c r="O255" s="54"/>
      <c r="P255" s="54"/>
      <c r="Q255" s="202"/>
      <c r="R255" s="54"/>
      <c r="S255" s="37"/>
      <c r="T255" s="54"/>
      <c r="U255" s="37"/>
      <c r="V255" s="54"/>
      <c r="W255" s="37"/>
      <c r="X255" s="54"/>
      <c r="Y255" s="37"/>
      <c r="Z255" s="54"/>
      <c r="AA255" s="37"/>
      <c r="AB255" s="54"/>
      <c r="AC255" s="37"/>
      <c r="AD255" s="54"/>
      <c r="AE255" s="37"/>
    </row>
    <row r="256" spans="1:31" ht="12.75" customHeight="1">
      <c r="A256" s="132">
        <v>86</v>
      </c>
      <c r="B256" s="133">
        <v>42830</v>
      </c>
      <c r="C256" s="133"/>
      <c r="D256" s="134" t="s">
        <v>484</v>
      </c>
      <c r="E256" s="135" t="s">
        <v>574</v>
      </c>
      <c r="F256" s="136">
        <v>785</v>
      </c>
      <c r="G256" s="135"/>
      <c r="H256" s="135">
        <v>930</v>
      </c>
      <c r="I256" s="137">
        <v>920</v>
      </c>
      <c r="J256" s="138" t="s">
        <v>720</v>
      </c>
      <c r="K256" s="139">
        <f>H256-F256</f>
        <v>145</v>
      </c>
      <c r="L256" s="140">
        <f>K256/F256</f>
        <v>0.18471337579617833</v>
      </c>
      <c r="M256" s="135" t="s">
        <v>577</v>
      </c>
      <c r="N256" s="141">
        <v>42976</v>
      </c>
      <c r="O256" s="54"/>
      <c r="P256" s="54"/>
      <c r="Q256" s="202"/>
      <c r="R256" s="54"/>
      <c r="S256" s="37"/>
      <c r="T256" s="54"/>
      <c r="U256" s="37"/>
      <c r="V256" s="54"/>
      <c r="W256" s="37"/>
      <c r="X256" s="54"/>
      <c r="Y256" s="37"/>
      <c r="Z256" s="54"/>
      <c r="AA256" s="37"/>
      <c r="AB256" s="54"/>
      <c r="AC256" s="37"/>
      <c r="AD256" s="54"/>
      <c r="AE256" s="37"/>
    </row>
    <row r="257" spans="1:31" ht="12.75" customHeight="1">
      <c r="A257" s="142">
        <v>87</v>
      </c>
      <c r="B257" s="143">
        <v>42831</v>
      </c>
      <c r="C257" s="143"/>
      <c r="D257" s="144" t="s">
        <v>721</v>
      </c>
      <c r="E257" s="145" t="s">
        <v>574</v>
      </c>
      <c r="F257" s="146">
        <v>40</v>
      </c>
      <c r="G257" s="146"/>
      <c r="H257" s="147">
        <v>13.1</v>
      </c>
      <c r="I257" s="147">
        <v>60</v>
      </c>
      <c r="J257" s="148" t="s">
        <v>722</v>
      </c>
      <c r="K257" s="149">
        <v>-26.9</v>
      </c>
      <c r="L257" s="150">
        <v>-0.67249999999999999</v>
      </c>
      <c r="M257" s="146" t="s">
        <v>587</v>
      </c>
      <c r="N257" s="143">
        <v>43138</v>
      </c>
      <c r="O257" s="54"/>
      <c r="P257" s="54"/>
      <c r="Q257" s="202"/>
      <c r="R257" s="54"/>
      <c r="S257" s="37"/>
      <c r="T257" s="54"/>
      <c r="U257" s="37"/>
      <c r="V257" s="54"/>
      <c r="W257" s="37"/>
      <c r="X257" s="54"/>
      <c r="Y257" s="37"/>
      <c r="Z257" s="54"/>
      <c r="AA257" s="37"/>
      <c r="AB257" s="54"/>
      <c r="AC257" s="37"/>
      <c r="AD257" s="54"/>
      <c r="AE257" s="37"/>
    </row>
    <row r="258" spans="1:31" ht="12.75" customHeight="1">
      <c r="A258" s="132">
        <v>88</v>
      </c>
      <c r="B258" s="133">
        <v>42837</v>
      </c>
      <c r="C258" s="133"/>
      <c r="D258" s="134" t="s">
        <v>100</v>
      </c>
      <c r="E258" s="135" t="s">
        <v>574</v>
      </c>
      <c r="F258" s="136">
        <v>289.5</v>
      </c>
      <c r="G258" s="135"/>
      <c r="H258" s="135">
        <v>354</v>
      </c>
      <c r="I258" s="137">
        <v>360</v>
      </c>
      <c r="J258" s="138" t="s">
        <v>723</v>
      </c>
      <c r="K258" s="139">
        <f t="shared" ref="K258:K266" si="125">H258-F258</f>
        <v>64.5</v>
      </c>
      <c r="L258" s="140">
        <f t="shared" ref="L258:L266" si="126">K258/F258</f>
        <v>0.22279792746113988</v>
      </c>
      <c r="M258" s="135" t="s">
        <v>577</v>
      </c>
      <c r="N258" s="141">
        <v>43040</v>
      </c>
      <c r="O258" s="54"/>
      <c r="P258" s="54"/>
      <c r="Q258" s="202"/>
      <c r="R258" s="54"/>
      <c r="S258" s="37"/>
      <c r="T258" s="54"/>
      <c r="U258" s="37"/>
      <c r="V258" s="54"/>
      <c r="W258" s="37"/>
      <c r="X258" s="54"/>
      <c r="Y258" s="37"/>
      <c r="Z258" s="54"/>
      <c r="AA258" s="37"/>
      <c r="AB258" s="54"/>
      <c r="AC258" s="37"/>
      <c r="AD258" s="54"/>
      <c r="AE258" s="37"/>
    </row>
    <row r="259" spans="1:31" ht="12.75" customHeight="1">
      <c r="A259" s="132">
        <v>89</v>
      </c>
      <c r="B259" s="133">
        <v>42845</v>
      </c>
      <c r="C259" s="133"/>
      <c r="D259" s="134" t="s">
        <v>425</v>
      </c>
      <c r="E259" s="135" t="s">
        <v>574</v>
      </c>
      <c r="F259" s="136">
        <v>700</v>
      </c>
      <c r="G259" s="135"/>
      <c r="H259" s="135">
        <v>840</v>
      </c>
      <c r="I259" s="137">
        <v>840</v>
      </c>
      <c r="J259" s="138" t="s">
        <v>724</v>
      </c>
      <c r="K259" s="139">
        <f t="shared" si="125"/>
        <v>140</v>
      </c>
      <c r="L259" s="140">
        <f t="shared" si="126"/>
        <v>0.2</v>
      </c>
      <c r="M259" s="135" t="s">
        <v>577</v>
      </c>
      <c r="N259" s="141">
        <v>42893</v>
      </c>
      <c r="O259" s="54"/>
      <c r="P259" s="54"/>
      <c r="Q259" s="202"/>
      <c r="R259" s="54"/>
      <c r="S259" s="37"/>
      <c r="T259" s="54"/>
      <c r="U259" s="37"/>
      <c r="V259" s="54"/>
      <c r="W259" s="37"/>
      <c r="X259" s="54"/>
      <c r="Y259" s="37"/>
      <c r="Z259" s="54"/>
      <c r="AA259" s="37"/>
      <c r="AB259" s="54"/>
      <c r="AC259" s="37"/>
      <c r="AD259" s="54"/>
      <c r="AE259" s="37"/>
    </row>
    <row r="260" spans="1:31" ht="12.75" customHeight="1">
      <c r="A260" s="132">
        <v>90</v>
      </c>
      <c r="B260" s="133">
        <v>42887</v>
      </c>
      <c r="C260" s="133"/>
      <c r="D260" s="134" t="s">
        <v>725</v>
      </c>
      <c r="E260" s="135" t="s">
        <v>574</v>
      </c>
      <c r="F260" s="136">
        <v>130</v>
      </c>
      <c r="G260" s="135"/>
      <c r="H260" s="135">
        <v>144.25</v>
      </c>
      <c r="I260" s="137">
        <v>170</v>
      </c>
      <c r="J260" s="138" t="s">
        <v>726</v>
      </c>
      <c r="K260" s="139">
        <f t="shared" si="125"/>
        <v>14.25</v>
      </c>
      <c r="L260" s="140">
        <f t="shared" si="126"/>
        <v>0.10961538461538461</v>
      </c>
      <c r="M260" s="135" t="s">
        <v>577</v>
      </c>
      <c r="N260" s="141">
        <v>43675</v>
      </c>
      <c r="O260" s="54"/>
      <c r="P260" s="54"/>
      <c r="Q260" s="202"/>
      <c r="R260" s="54"/>
      <c r="S260" s="37"/>
      <c r="T260" s="54"/>
      <c r="U260" s="37"/>
      <c r="V260" s="54"/>
      <c r="W260" s="37"/>
      <c r="X260" s="54"/>
      <c r="Y260" s="37"/>
      <c r="Z260" s="54"/>
      <c r="AA260" s="37"/>
      <c r="AB260" s="54"/>
      <c r="AC260" s="37"/>
      <c r="AD260" s="54"/>
      <c r="AE260" s="37"/>
    </row>
    <row r="261" spans="1:31" ht="12.75" customHeight="1">
      <c r="A261" s="132">
        <v>91</v>
      </c>
      <c r="B261" s="133">
        <v>42901</v>
      </c>
      <c r="C261" s="133"/>
      <c r="D261" s="134" t="s">
        <v>727</v>
      </c>
      <c r="E261" s="135" t="s">
        <v>574</v>
      </c>
      <c r="F261" s="136">
        <v>214.5</v>
      </c>
      <c r="G261" s="135"/>
      <c r="H261" s="135">
        <v>262</v>
      </c>
      <c r="I261" s="137">
        <v>262</v>
      </c>
      <c r="J261" s="138" t="s">
        <v>596</v>
      </c>
      <c r="K261" s="139">
        <f t="shared" si="125"/>
        <v>47.5</v>
      </c>
      <c r="L261" s="140">
        <f t="shared" si="126"/>
        <v>0.22144522144522144</v>
      </c>
      <c r="M261" s="135" t="s">
        <v>577</v>
      </c>
      <c r="N261" s="141">
        <v>42977</v>
      </c>
      <c r="O261" s="54"/>
      <c r="P261" s="54"/>
      <c r="Q261" s="202"/>
      <c r="R261" s="54"/>
      <c r="S261" s="37"/>
      <c r="T261" s="54"/>
      <c r="U261" s="37"/>
      <c r="V261" s="54"/>
      <c r="W261" s="37"/>
      <c r="X261" s="54"/>
      <c r="Y261" s="37"/>
      <c r="Z261" s="54"/>
      <c r="AA261" s="37"/>
      <c r="AB261" s="54"/>
      <c r="AC261" s="37"/>
      <c r="AD261" s="54"/>
      <c r="AE261" s="37"/>
    </row>
    <row r="262" spans="1:31" ht="12.75" customHeight="1">
      <c r="A262" s="163">
        <v>92</v>
      </c>
      <c r="B262" s="164">
        <v>42933</v>
      </c>
      <c r="C262" s="164"/>
      <c r="D262" s="165" t="s">
        <v>728</v>
      </c>
      <c r="E262" s="166" t="s">
        <v>574</v>
      </c>
      <c r="F262" s="167">
        <v>370</v>
      </c>
      <c r="G262" s="166"/>
      <c r="H262" s="166">
        <v>447.5</v>
      </c>
      <c r="I262" s="168">
        <v>450</v>
      </c>
      <c r="J262" s="169" t="s">
        <v>661</v>
      </c>
      <c r="K262" s="139">
        <f t="shared" si="125"/>
        <v>77.5</v>
      </c>
      <c r="L262" s="170">
        <f t="shared" si="126"/>
        <v>0.20945945945945946</v>
      </c>
      <c r="M262" s="166" t="s">
        <v>577</v>
      </c>
      <c r="N262" s="171">
        <v>43035</v>
      </c>
      <c r="O262" s="54"/>
      <c r="P262" s="54"/>
      <c r="Q262" s="202"/>
      <c r="R262" s="54"/>
      <c r="S262" s="37"/>
      <c r="T262" s="54"/>
      <c r="U262" s="37"/>
      <c r="V262" s="54"/>
      <c r="W262" s="37"/>
      <c r="X262" s="54"/>
      <c r="Y262" s="37"/>
      <c r="Z262" s="54"/>
      <c r="AA262" s="37"/>
      <c r="AB262" s="54"/>
      <c r="AC262" s="37"/>
      <c r="AD262" s="54"/>
      <c r="AE262" s="37"/>
    </row>
    <row r="263" spans="1:31" ht="12.75" customHeight="1">
      <c r="A263" s="163">
        <v>93</v>
      </c>
      <c r="B263" s="164">
        <v>42943</v>
      </c>
      <c r="C263" s="164"/>
      <c r="D263" s="165" t="s">
        <v>205</v>
      </c>
      <c r="E263" s="166" t="s">
        <v>574</v>
      </c>
      <c r="F263" s="167">
        <v>657.5</v>
      </c>
      <c r="G263" s="166"/>
      <c r="H263" s="166">
        <v>825</v>
      </c>
      <c r="I263" s="168">
        <v>820</v>
      </c>
      <c r="J263" s="169" t="s">
        <v>661</v>
      </c>
      <c r="K263" s="139">
        <f t="shared" si="125"/>
        <v>167.5</v>
      </c>
      <c r="L263" s="170">
        <f t="shared" si="126"/>
        <v>0.25475285171102663</v>
      </c>
      <c r="M263" s="166" t="s">
        <v>577</v>
      </c>
      <c r="N263" s="171">
        <v>43090</v>
      </c>
      <c r="O263" s="54"/>
      <c r="P263" s="54"/>
      <c r="Q263" s="202"/>
      <c r="R263" s="54"/>
      <c r="S263" s="37"/>
      <c r="T263" s="54"/>
      <c r="U263" s="37"/>
      <c r="V263" s="54"/>
      <c r="W263" s="37"/>
      <c r="X263" s="54"/>
      <c r="Y263" s="37"/>
      <c r="Z263" s="54"/>
      <c r="AA263" s="37"/>
      <c r="AB263" s="54"/>
      <c r="AC263" s="37"/>
      <c r="AD263" s="54"/>
      <c r="AE263" s="37"/>
    </row>
    <row r="264" spans="1:31" ht="12.75" customHeight="1">
      <c r="A264" s="132">
        <v>94</v>
      </c>
      <c r="B264" s="133">
        <v>42964</v>
      </c>
      <c r="C264" s="133"/>
      <c r="D264" s="134" t="s">
        <v>379</v>
      </c>
      <c r="E264" s="135" t="s">
        <v>574</v>
      </c>
      <c r="F264" s="136">
        <v>605</v>
      </c>
      <c r="G264" s="135"/>
      <c r="H264" s="135">
        <v>750</v>
      </c>
      <c r="I264" s="137">
        <v>750</v>
      </c>
      <c r="J264" s="138" t="s">
        <v>720</v>
      </c>
      <c r="K264" s="139">
        <f t="shared" si="125"/>
        <v>145</v>
      </c>
      <c r="L264" s="140">
        <f t="shared" si="126"/>
        <v>0.23966942148760331</v>
      </c>
      <c r="M264" s="135" t="s">
        <v>577</v>
      </c>
      <c r="N264" s="141">
        <v>43027</v>
      </c>
      <c r="O264" s="54"/>
      <c r="P264" s="54"/>
      <c r="Q264" s="202"/>
      <c r="R264" s="54"/>
      <c r="S264" s="37"/>
      <c r="T264" s="54"/>
      <c r="U264" s="37"/>
      <c r="V264" s="54"/>
      <c r="W264" s="37"/>
      <c r="X264" s="54"/>
      <c r="Y264" s="37"/>
      <c r="Z264" s="54"/>
      <c r="AA264" s="37"/>
      <c r="AB264" s="54"/>
      <c r="AC264" s="37"/>
      <c r="AD264" s="54"/>
      <c r="AE264" s="37"/>
    </row>
    <row r="265" spans="1:31" ht="12.75" customHeight="1">
      <c r="A265" s="142">
        <v>95</v>
      </c>
      <c r="B265" s="143">
        <v>42979</v>
      </c>
      <c r="C265" s="143"/>
      <c r="D265" s="151" t="s">
        <v>729</v>
      </c>
      <c r="E265" s="146" t="s">
        <v>574</v>
      </c>
      <c r="F265" s="146">
        <v>255</v>
      </c>
      <c r="G265" s="147"/>
      <c r="H265" s="147">
        <v>217.25</v>
      </c>
      <c r="I265" s="147">
        <v>320</v>
      </c>
      <c r="J265" s="148" t="s">
        <v>730</v>
      </c>
      <c r="K265" s="149">
        <f t="shared" si="125"/>
        <v>-37.75</v>
      </c>
      <c r="L265" s="152">
        <f t="shared" si="126"/>
        <v>-0.14803921568627451</v>
      </c>
      <c r="M265" s="146" t="s">
        <v>587</v>
      </c>
      <c r="N265" s="143">
        <v>43661</v>
      </c>
      <c r="O265" s="54"/>
      <c r="P265" s="54"/>
      <c r="Q265" s="202"/>
      <c r="R265" s="54"/>
      <c r="S265" s="37"/>
      <c r="T265" s="54"/>
      <c r="U265" s="37"/>
      <c r="V265" s="54"/>
      <c r="W265" s="37"/>
      <c r="X265" s="54"/>
      <c r="Y265" s="37"/>
      <c r="Z265" s="54"/>
      <c r="AA265" s="37"/>
      <c r="AB265" s="54"/>
      <c r="AC265" s="37"/>
      <c r="AD265" s="54"/>
      <c r="AE265" s="37"/>
    </row>
    <row r="266" spans="1:31" ht="12.75" customHeight="1">
      <c r="A266" s="132">
        <v>96</v>
      </c>
      <c r="B266" s="133">
        <v>42997</v>
      </c>
      <c r="C266" s="133"/>
      <c r="D266" s="134" t="s">
        <v>731</v>
      </c>
      <c r="E266" s="135" t="s">
        <v>574</v>
      </c>
      <c r="F266" s="136">
        <v>215</v>
      </c>
      <c r="G266" s="135"/>
      <c r="H266" s="135">
        <v>258</v>
      </c>
      <c r="I266" s="137">
        <v>258</v>
      </c>
      <c r="J266" s="138" t="s">
        <v>661</v>
      </c>
      <c r="K266" s="139">
        <f t="shared" si="125"/>
        <v>43</v>
      </c>
      <c r="L266" s="140">
        <f t="shared" si="126"/>
        <v>0.2</v>
      </c>
      <c r="M266" s="135" t="s">
        <v>577</v>
      </c>
      <c r="N266" s="141">
        <v>43040</v>
      </c>
      <c r="O266" s="54"/>
      <c r="P266" s="54"/>
      <c r="Q266" s="202"/>
      <c r="R266" s="54"/>
      <c r="S266" s="37"/>
      <c r="T266" s="54"/>
      <c r="U266" s="37"/>
      <c r="V266" s="54"/>
      <c r="W266" s="37"/>
      <c r="X266" s="54"/>
      <c r="Y266" s="37"/>
      <c r="Z266" s="54"/>
      <c r="AA266" s="37"/>
      <c r="AB266" s="54"/>
      <c r="AC266" s="37"/>
      <c r="AD266" s="54"/>
      <c r="AE266" s="37"/>
    </row>
    <row r="267" spans="1:31" ht="12.75" customHeight="1">
      <c r="A267" s="132">
        <v>97</v>
      </c>
      <c r="B267" s="133">
        <v>42997</v>
      </c>
      <c r="C267" s="133"/>
      <c r="D267" s="134" t="s">
        <v>731</v>
      </c>
      <c r="E267" s="135" t="s">
        <v>574</v>
      </c>
      <c r="F267" s="136">
        <v>215</v>
      </c>
      <c r="G267" s="135"/>
      <c r="H267" s="135">
        <v>258</v>
      </c>
      <c r="I267" s="137">
        <v>258</v>
      </c>
      <c r="J267" s="169" t="s">
        <v>661</v>
      </c>
      <c r="K267" s="139">
        <v>43</v>
      </c>
      <c r="L267" s="140">
        <v>0.2</v>
      </c>
      <c r="M267" s="135" t="s">
        <v>577</v>
      </c>
      <c r="N267" s="141">
        <v>43040</v>
      </c>
      <c r="O267" s="54"/>
      <c r="P267" s="54"/>
      <c r="Q267" s="202"/>
      <c r="R267" s="54"/>
      <c r="S267" s="37"/>
      <c r="T267" s="54"/>
      <c r="U267" s="37"/>
      <c r="V267" s="54"/>
      <c r="W267" s="37"/>
      <c r="X267" s="54"/>
      <c r="Y267" s="37"/>
      <c r="Z267" s="54"/>
      <c r="AA267" s="37"/>
      <c r="AB267" s="54"/>
      <c r="AC267" s="37"/>
      <c r="AD267" s="54"/>
      <c r="AE267" s="37"/>
    </row>
    <row r="268" spans="1:31" ht="12.75" customHeight="1">
      <c r="A268" s="163">
        <v>98</v>
      </c>
      <c r="B268" s="164">
        <v>42998</v>
      </c>
      <c r="C268" s="164"/>
      <c r="D268" s="165" t="s">
        <v>732</v>
      </c>
      <c r="E268" s="166" t="s">
        <v>574</v>
      </c>
      <c r="F268" s="136">
        <v>75</v>
      </c>
      <c r="G268" s="166"/>
      <c r="H268" s="166">
        <v>90</v>
      </c>
      <c r="I268" s="168">
        <v>90</v>
      </c>
      <c r="J268" s="138" t="s">
        <v>733</v>
      </c>
      <c r="K268" s="139">
        <f t="shared" ref="K268:K273" si="127">H268-F268</f>
        <v>15</v>
      </c>
      <c r="L268" s="140">
        <f t="shared" ref="L268:L273" si="128">K268/F268</f>
        <v>0.2</v>
      </c>
      <c r="M268" s="135" t="s">
        <v>577</v>
      </c>
      <c r="N268" s="141">
        <v>43019</v>
      </c>
      <c r="O268" s="54"/>
      <c r="P268" s="54"/>
      <c r="Q268" s="202"/>
      <c r="R268" s="54"/>
      <c r="S268" s="37"/>
      <c r="T268" s="54"/>
      <c r="U268" s="37"/>
      <c r="V268" s="54"/>
      <c r="W268" s="37"/>
      <c r="X268" s="54"/>
      <c r="Y268" s="37"/>
      <c r="Z268" s="54"/>
      <c r="AA268" s="37"/>
      <c r="AB268" s="54"/>
      <c r="AC268" s="37"/>
      <c r="AD268" s="54"/>
      <c r="AE268" s="37"/>
    </row>
    <row r="269" spans="1:31" ht="12.75" customHeight="1">
      <c r="A269" s="163">
        <v>99</v>
      </c>
      <c r="B269" s="164">
        <v>43011</v>
      </c>
      <c r="C269" s="164"/>
      <c r="D269" s="165" t="s">
        <v>734</v>
      </c>
      <c r="E269" s="166" t="s">
        <v>574</v>
      </c>
      <c r="F269" s="167">
        <v>315</v>
      </c>
      <c r="G269" s="166"/>
      <c r="H269" s="166">
        <v>392</v>
      </c>
      <c r="I269" s="168">
        <v>384</v>
      </c>
      <c r="J269" s="169" t="s">
        <v>735</v>
      </c>
      <c r="K269" s="139">
        <f t="shared" si="127"/>
        <v>77</v>
      </c>
      <c r="L269" s="170">
        <f t="shared" si="128"/>
        <v>0.24444444444444444</v>
      </c>
      <c r="M269" s="166" t="s">
        <v>577</v>
      </c>
      <c r="N269" s="171">
        <v>43017</v>
      </c>
      <c r="O269" s="54"/>
      <c r="P269" s="54"/>
      <c r="Q269" s="202"/>
      <c r="R269" s="54"/>
      <c r="S269" s="37"/>
      <c r="T269" s="54"/>
      <c r="U269" s="37"/>
      <c r="V269" s="54"/>
      <c r="W269" s="37"/>
      <c r="X269" s="54"/>
      <c r="Y269" s="37"/>
      <c r="Z269" s="54"/>
      <c r="AA269" s="37"/>
      <c r="AB269" s="54"/>
      <c r="AC269" s="37"/>
      <c r="AD269" s="54"/>
      <c r="AE269" s="37"/>
    </row>
    <row r="270" spans="1:31" ht="12.75" customHeight="1">
      <c r="A270" s="163">
        <v>100</v>
      </c>
      <c r="B270" s="164">
        <v>43013</v>
      </c>
      <c r="C270" s="164"/>
      <c r="D270" s="165" t="s">
        <v>457</v>
      </c>
      <c r="E270" s="166" t="s">
        <v>574</v>
      </c>
      <c r="F270" s="167">
        <v>145</v>
      </c>
      <c r="G270" s="166"/>
      <c r="H270" s="166">
        <v>179</v>
      </c>
      <c r="I270" s="168">
        <v>180</v>
      </c>
      <c r="J270" s="169" t="s">
        <v>736</v>
      </c>
      <c r="K270" s="139">
        <f t="shared" si="127"/>
        <v>34</v>
      </c>
      <c r="L270" s="170">
        <f t="shared" si="128"/>
        <v>0.23448275862068965</v>
      </c>
      <c r="M270" s="166" t="s">
        <v>577</v>
      </c>
      <c r="N270" s="171">
        <v>43025</v>
      </c>
      <c r="O270" s="54"/>
      <c r="P270" s="54"/>
      <c r="Q270" s="202"/>
      <c r="R270" s="54"/>
      <c r="S270" s="37"/>
      <c r="T270" s="54"/>
      <c r="U270" s="37"/>
      <c r="V270" s="54"/>
      <c r="W270" s="37"/>
      <c r="X270" s="54"/>
      <c r="Y270" s="37"/>
      <c r="Z270" s="54"/>
      <c r="AA270" s="37"/>
      <c r="AB270" s="54"/>
      <c r="AC270" s="37"/>
      <c r="AD270" s="54"/>
      <c r="AE270" s="37"/>
    </row>
    <row r="271" spans="1:31" ht="12.75" customHeight="1">
      <c r="A271" s="163">
        <v>101</v>
      </c>
      <c r="B271" s="164">
        <v>43014</v>
      </c>
      <c r="C271" s="164"/>
      <c r="D271" s="165" t="s">
        <v>354</v>
      </c>
      <c r="E271" s="166" t="s">
        <v>574</v>
      </c>
      <c r="F271" s="167">
        <v>256</v>
      </c>
      <c r="G271" s="166"/>
      <c r="H271" s="166">
        <v>323</v>
      </c>
      <c r="I271" s="168">
        <v>320</v>
      </c>
      <c r="J271" s="169" t="s">
        <v>661</v>
      </c>
      <c r="K271" s="139">
        <f t="shared" si="127"/>
        <v>67</v>
      </c>
      <c r="L271" s="170">
        <f t="shared" si="128"/>
        <v>0.26171875</v>
      </c>
      <c r="M271" s="166" t="s">
        <v>577</v>
      </c>
      <c r="N271" s="171">
        <v>43067</v>
      </c>
      <c r="O271" s="54"/>
      <c r="P271" s="54"/>
      <c r="Q271" s="202"/>
      <c r="R271" s="54"/>
      <c r="S271" s="37"/>
      <c r="T271" s="54"/>
      <c r="U271" s="37"/>
      <c r="V271" s="54"/>
      <c r="W271" s="37"/>
      <c r="X271" s="54"/>
      <c r="Y271" s="37"/>
      <c r="Z271" s="54"/>
      <c r="AA271" s="37"/>
      <c r="AB271" s="54"/>
      <c r="AC271" s="37"/>
      <c r="AD271" s="54"/>
      <c r="AE271" s="37"/>
    </row>
    <row r="272" spans="1:31" ht="12.75" customHeight="1">
      <c r="A272" s="163">
        <v>102</v>
      </c>
      <c r="B272" s="164">
        <v>43017</v>
      </c>
      <c r="C272" s="164"/>
      <c r="D272" s="165" t="s">
        <v>368</v>
      </c>
      <c r="E272" s="166" t="s">
        <v>574</v>
      </c>
      <c r="F272" s="167">
        <v>137.5</v>
      </c>
      <c r="G272" s="166"/>
      <c r="H272" s="166">
        <v>184</v>
      </c>
      <c r="I272" s="168">
        <v>183</v>
      </c>
      <c r="J272" s="169" t="s">
        <v>737</v>
      </c>
      <c r="K272" s="139">
        <f t="shared" si="127"/>
        <v>46.5</v>
      </c>
      <c r="L272" s="170">
        <f t="shared" si="128"/>
        <v>0.33818181818181819</v>
      </c>
      <c r="M272" s="166" t="s">
        <v>577</v>
      </c>
      <c r="N272" s="171">
        <v>43108</v>
      </c>
      <c r="O272" s="54"/>
      <c r="P272" s="54"/>
      <c r="Q272" s="202"/>
      <c r="R272" s="54"/>
      <c r="S272" s="37"/>
      <c r="T272" s="54"/>
      <c r="U272" s="37"/>
      <c r="V272" s="54"/>
      <c r="W272" s="37"/>
      <c r="X272" s="54"/>
      <c r="Y272" s="37"/>
      <c r="Z272" s="54"/>
      <c r="AA272" s="37"/>
      <c r="AB272" s="54"/>
      <c r="AC272" s="37"/>
      <c r="AD272" s="54"/>
      <c r="AE272" s="37"/>
    </row>
    <row r="273" spans="1:31" ht="12.75" customHeight="1">
      <c r="A273" s="163">
        <v>103</v>
      </c>
      <c r="B273" s="164">
        <v>43018</v>
      </c>
      <c r="C273" s="164"/>
      <c r="D273" s="165" t="s">
        <v>738</v>
      </c>
      <c r="E273" s="166" t="s">
        <v>574</v>
      </c>
      <c r="F273" s="167">
        <v>125.5</v>
      </c>
      <c r="G273" s="166"/>
      <c r="H273" s="166">
        <v>158</v>
      </c>
      <c r="I273" s="168">
        <v>155</v>
      </c>
      <c r="J273" s="169" t="s">
        <v>739</v>
      </c>
      <c r="K273" s="139">
        <f t="shared" si="127"/>
        <v>32.5</v>
      </c>
      <c r="L273" s="170">
        <f t="shared" si="128"/>
        <v>0.25896414342629481</v>
      </c>
      <c r="M273" s="166" t="s">
        <v>577</v>
      </c>
      <c r="N273" s="171">
        <v>43067</v>
      </c>
      <c r="O273" s="54"/>
      <c r="P273" s="54"/>
      <c r="Q273" s="202"/>
      <c r="R273" s="54"/>
      <c r="S273" s="37"/>
      <c r="T273" s="54"/>
      <c r="U273" s="37"/>
      <c r="V273" s="54"/>
      <c r="W273" s="37"/>
      <c r="X273" s="54"/>
      <c r="Y273" s="37"/>
      <c r="Z273" s="54"/>
      <c r="AA273" s="37"/>
      <c r="AB273" s="54"/>
      <c r="AC273" s="37"/>
      <c r="AD273" s="54"/>
      <c r="AE273" s="37"/>
    </row>
    <row r="274" spans="1:31" ht="12.75" customHeight="1">
      <c r="A274" s="163">
        <v>104</v>
      </c>
      <c r="B274" s="164">
        <v>43018</v>
      </c>
      <c r="C274" s="164"/>
      <c r="D274" s="165" t="s">
        <v>740</v>
      </c>
      <c r="E274" s="166" t="s">
        <v>574</v>
      </c>
      <c r="F274" s="167">
        <v>895</v>
      </c>
      <c r="G274" s="166"/>
      <c r="H274" s="166">
        <v>1122.5</v>
      </c>
      <c r="I274" s="168">
        <v>1078</v>
      </c>
      <c r="J274" s="169" t="s">
        <v>741</v>
      </c>
      <c r="K274" s="139">
        <v>227.5</v>
      </c>
      <c r="L274" s="170">
        <v>0.25418994413407803</v>
      </c>
      <c r="M274" s="166" t="s">
        <v>577</v>
      </c>
      <c r="N274" s="171">
        <v>43117</v>
      </c>
      <c r="O274" s="54"/>
      <c r="P274" s="54"/>
      <c r="Q274" s="202"/>
      <c r="R274" s="54"/>
      <c r="S274" s="37"/>
      <c r="T274" s="54"/>
      <c r="U274" s="37"/>
      <c r="V274" s="54"/>
      <c r="W274" s="37"/>
      <c r="X274" s="54"/>
      <c r="Y274" s="37"/>
      <c r="Z274" s="54"/>
      <c r="AA274" s="37"/>
      <c r="AB274" s="54"/>
      <c r="AC274" s="37"/>
      <c r="AD274" s="54"/>
      <c r="AE274" s="37"/>
    </row>
    <row r="275" spans="1:31" ht="12.75" customHeight="1">
      <c r="A275" s="163">
        <v>105</v>
      </c>
      <c r="B275" s="164">
        <v>43020</v>
      </c>
      <c r="C275" s="164"/>
      <c r="D275" s="165" t="s">
        <v>363</v>
      </c>
      <c r="E275" s="166" t="s">
        <v>574</v>
      </c>
      <c r="F275" s="167">
        <v>525</v>
      </c>
      <c r="G275" s="166"/>
      <c r="H275" s="166">
        <v>629</v>
      </c>
      <c r="I275" s="168">
        <v>629</v>
      </c>
      <c r="J275" s="169" t="s">
        <v>661</v>
      </c>
      <c r="K275" s="139">
        <v>104</v>
      </c>
      <c r="L275" s="170">
        <v>0.19809523809523799</v>
      </c>
      <c r="M275" s="166" t="s">
        <v>577</v>
      </c>
      <c r="N275" s="171">
        <v>43119</v>
      </c>
      <c r="O275" s="54"/>
      <c r="P275" s="54"/>
      <c r="Q275" s="202"/>
      <c r="R275" s="54"/>
      <c r="S275" s="37"/>
      <c r="T275" s="54"/>
      <c r="U275" s="37"/>
      <c r="V275" s="54"/>
      <c r="W275" s="37"/>
      <c r="X275" s="54"/>
      <c r="Y275" s="37"/>
      <c r="Z275" s="54"/>
      <c r="AA275" s="37"/>
      <c r="AB275" s="54"/>
      <c r="AC275" s="37"/>
      <c r="AD275" s="54"/>
      <c r="AE275" s="37"/>
    </row>
    <row r="276" spans="1:31" ht="12.75" customHeight="1">
      <c r="A276" s="163">
        <v>106</v>
      </c>
      <c r="B276" s="164">
        <v>43046</v>
      </c>
      <c r="C276" s="164"/>
      <c r="D276" s="165" t="s">
        <v>401</v>
      </c>
      <c r="E276" s="166" t="s">
        <v>574</v>
      </c>
      <c r="F276" s="167">
        <v>740</v>
      </c>
      <c r="G276" s="166"/>
      <c r="H276" s="166">
        <v>892.5</v>
      </c>
      <c r="I276" s="168">
        <v>900</v>
      </c>
      <c r="J276" s="169" t="s">
        <v>742</v>
      </c>
      <c r="K276" s="139">
        <f>H276-F276</f>
        <v>152.5</v>
      </c>
      <c r="L276" s="170">
        <f>K276/F276</f>
        <v>0.20608108108108109</v>
      </c>
      <c r="M276" s="166" t="s">
        <v>577</v>
      </c>
      <c r="N276" s="171">
        <v>43052</v>
      </c>
      <c r="O276" s="54"/>
      <c r="P276" s="54"/>
      <c r="Q276" s="202"/>
      <c r="R276" s="54"/>
      <c r="S276" s="37"/>
      <c r="T276" s="54"/>
      <c r="U276" s="37"/>
      <c r="V276" s="54"/>
      <c r="W276" s="37"/>
      <c r="X276" s="54"/>
      <c r="Y276" s="37"/>
      <c r="Z276" s="54"/>
      <c r="AA276" s="37"/>
      <c r="AB276" s="54"/>
      <c r="AC276" s="37"/>
      <c r="AD276" s="54"/>
      <c r="AE276" s="37"/>
    </row>
    <row r="277" spans="1:31" ht="12.75" customHeight="1">
      <c r="A277" s="132">
        <v>107</v>
      </c>
      <c r="B277" s="133">
        <v>43073</v>
      </c>
      <c r="C277" s="133"/>
      <c r="D277" s="134" t="s">
        <v>743</v>
      </c>
      <c r="E277" s="135" t="s">
        <v>574</v>
      </c>
      <c r="F277" s="136">
        <v>118.5</v>
      </c>
      <c r="G277" s="135"/>
      <c r="H277" s="135">
        <v>143.5</v>
      </c>
      <c r="I277" s="137">
        <v>145</v>
      </c>
      <c r="J277" s="138" t="s">
        <v>744</v>
      </c>
      <c r="K277" s="139">
        <f>H277-F277</f>
        <v>25</v>
      </c>
      <c r="L277" s="140">
        <f>K277/F277</f>
        <v>0.2109704641350211</v>
      </c>
      <c r="M277" s="135" t="s">
        <v>577</v>
      </c>
      <c r="N277" s="141">
        <v>43097</v>
      </c>
      <c r="O277" s="54"/>
      <c r="P277" s="54"/>
      <c r="Q277" s="202"/>
      <c r="R277" s="54"/>
      <c r="S277" s="37"/>
      <c r="T277" s="54"/>
      <c r="U277" s="37"/>
      <c r="V277" s="54"/>
      <c r="W277" s="37"/>
      <c r="X277" s="54"/>
      <c r="Y277" s="37"/>
      <c r="Z277" s="54"/>
      <c r="AA277" s="37"/>
      <c r="AB277" s="54"/>
      <c r="AC277" s="37"/>
      <c r="AD277" s="54"/>
      <c r="AE277" s="37"/>
    </row>
    <row r="278" spans="1:31" ht="12.75" customHeight="1">
      <c r="A278" s="142">
        <v>108</v>
      </c>
      <c r="B278" s="143">
        <v>43090</v>
      </c>
      <c r="C278" s="143"/>
      <c r="D278" s="144" t="s">
        <v>430</v>
      </c>
      <c r="E278" s="145" t="s">
        <v>574</v>
      </c>
      <c r="F278" s="146">
        <v>715</v>
      </c>
      <c r="G278" s="146"/>
      <c r="H278" s="147">
        <v>500</v>
      </c>
      <c r="I278" s="147">
        <v>872</v>
      </c>
      <c r="J278" s="148" t="s">
        <v>745</v>
      </c>
      <c r="K278" s="149">
        <f>H278-F278</f>
        <v>-215</v>
      </c>
      <c r="L278" s="150">
        <f>K278/F278</f>
        <v>-0.30069930069930068</v>
      </c>
      <c r="M278" s="146" t="s">
        <v>587</v>
      </c>
      <c r="N278" s="143">
        <v>43670</v>
      </c>
      <c r="O278" s="54"/>
      <c r="P278" s="54"/>
      <c r="Q278" s="202"/>
      <c r="R278" s="54"/>
      <c r="S278" s="37"/>
      <c r="T278" s="54"/>
      <c r="U278" s="37"/>
      <c r="V278" s="54"/>
      <c r="W278" s="37"/>
      <c r="X278" s="54"/>
      <c r="Y278" s="37"/>
      <c r="Z278" s="54"/>
      <c r="AA278" s="37"/>
      <c r="AB278" s="54"/>
      <c r="AC278" s="37"/>
      <c r="AD278" s="54"/>
      <c r="AE278" s="37"/>
    </row>
    <row r="279" spans="1:31" ht="12.75" customHeight="1">
      <c r="A279" s="132">
        <v>109</v>
      </c>
      <c r="B279" s="133">
        <v>43098</v>
      </c>
      <c r="C279" s="133"/>
      <c r="D279" s="134" t="s">
        <v>734</v>
      </c>
      <c r="E279" s="135" t="s">
        <v>574</v>
      </c>
      <c r="F279" s="136">
        <v>435</v>
      </c>
      <c r="G279" s="135"/>
      <c r="H279" s="135">
        <v>542.5</v>
      </c>
      <c r="I279" s="137">
        <v>539</v>
      </c>
      <c r="J279" s="138" t="s">
        <v>661</v>
      </c>
      <c r="K279" s="139">
        <v>107.5</v>
      </c>
      <c r="L279" s="140">
        <v>0.247126436781609</v>
      </c>
      <c r="M279" s="135" t="s">
        <v>577</v>
      </c>
      <c r="N279" s="141">
        <v>43206</v>
      </c>
      <c r="O279" s="54"/>
      <c r="P279" s="54"/>
      <c r="Q279" s="202"/>
      <c r="R279" s="54"/>
      <c r="S279" s="37"/>
      <c r="T279" s="54"/>
      <c r="U279" s="37"/>
      <c r="V279" s="54"/>
      <c r="W279" s="37"/>
      <c r="X279" s="54"/>
      <c r="Y279" s="37"/>
      <c r="Z279" s="54"/>
      <c r="AA279" s="37"/>
      <c r="AB279" s="54"/>
      <c r="AC279" s="37"/>
      <c r="AD279" s="54"/>
      <c r="AE279" s="37"/>
    </row>
    <row r="280" spans="1:31" ht="12.75" customHeight="1">
      <c r="A280" s="132">
        <v>110</v>
      </c>
      <c r="B280" s="133">
        <v>43098</v>
      </c>
      <c r="C280" s="133"/>
      <c r="D280" s="134" t="s">
        <v>545</v>
      </c>
      <c r="E280" s="135" t="s">
        <v>574</v>
      </c>
      <c r="F280" s="136">
        <v>885</v>
      </c>
      <c r="G280" s="135"/>
      <c r="H280" s="135">
        <v>1090</v>
      </c>
      <c r="I280" s="137">
        <v>1084</v>
      </c>
      <c r="J280" s="138" t="s">
        <v>661</v>
      </c>
      <c r="K280" s="139">
        <v>205</v>
      </c>
      <c r="L280" s="140">
        <v>0.23163841807909599</v>
      </c>
      <c r="M280" s="135" t="s">
        <v>577</v>
      </c>
      <c r="N280" s="141">
        <v>43213</v>
      </c>
      <c r="O280" s="54"/>
      <c r="P280" s="54"/>
      <c r="Q280" s="202"/>
      <c r="R280" s="54"/>
      <c r="S280" s="37"/>
      <c r="T280" s="54"/>
      <c r="U280" s="37"/>
      <c r="V280" s="54"/>
      <c r="W280" s="37"/>
      <c r="X280" s="54"/>
      <c r="Y280" s="37"/>
      <c r="Z280" s="54"/>
      <c r="AA280" s="37"/>
      <c r="AB280" s="54"/>
      <c r="AC280" s="37"/>
      <c r="AD280" s="54"/>
      <c r="AE280" s="37"/>
    </row>
    <row r="281" spans="1:31" ht="12.75" customHeight="1">
      <c r="A281" s="172">
        <v>111</v>
      </c>
      <c r="B281" s="173">
        <v>43192</v>
      </c>
      <c r="C281" s="173"/>
      <c r="D281" s="151" t="s">
        <v>746</v>
      </c>
      <c r="E281" s="146" t="s">
        <v>574</v>
      </c>
      <c r="F281" s="174">
        <v>478.5</v>
      </c>
      <c r="G281" s="146"/>
      <c r="H281" s="146">
        <v>442</v>
      </c>
      <c r="I281" s="147">
        <v>613</v>
      </c>
      <c r="J281" s="148" t="s">
        <v>747</v>
      </c>
      <c r="K281" s="149">
        <f>H281-F281</f>
        <v>-36.5</v>
      </c>
      <c r="L281" s="150">
        <f>K281/F281</f>
        <v>-7.6280041797283177E-2</v>
      </c>
      <c r="M281" s="146" t="s">
        <v>587</v>
      </c>
      <c r="N281" s="143">
        <v>43762</v>
      </c>
      <c r="O281" s="54"/>
      <c r="P281" s="54"/>
      <c r="Q281" s="202"/>
      <c r="R281" s="54"/>
      <c r="S281" s="37"/>
      <c r="T281" s="54"/>
      <c r="U281" s="37"/>
      <c r="V281" s="54"/>
      <c r="W281" s="37"/>
      <c r="X281" s="54"/>
      <c r="Y281" s="37"/>
      <c r="Z281" s="54"/>
      <c r="AA281" s="37"/>
      <c r="AB281" s="54"/>
      <c r="AC281" s="37"/>
      <c r="AD281" s="54"/>
      <c r="AE281" s="37"/>
    </row>
    <row r="282" spans="1:31" ht="12.75" customHeight="1">
      <c r="A282" s="142">
        <v>112</v>
      </c>
      <c r="B282" s="143">
        <v>43194</v>
      </c>
      <c r="C282" s="143"/>
      <c r="D282" s="144" t="s">
        <v>748</v>
      </c>
      <c r="E282" s="145" t="s">
        <v>574</v>
      </c>
      <c r="F282" s="146">
        <f>141.5-7.3</f>
        <v>134.19999999999999</v>
      </c>
      <c r="G282" s="146"/>
      <c r="H282" s="147">
        <v>77</v>
      </c>
      <c r="I282" s="147">
        <v>180</v>
      </c>
      <c r="J282" s="148" t="s">
        <v>749</v>
      </c>
      <c r="K282" s="149">
        <f>H282-F282</f>
        <v>-57.199999999999989</v>
      </c>
      <c r="L282" s="150">
        <f>K282/F282</f>
        <v>-0.42622950819672129</v>
      </c>
      <c r="M282" s="146" t="s">
        <v>587</v>
      </c>
      <c r="N282" s="143">
        <v>43522</v>
      </c>
      <c r="O282" s="54"/>
      <c r="P282" s="54"/>
      <c r="Q282" s="202"/>
      <c r="R282" s="54"/>
      <c r="S282" s="37"/>
      <c r="T282" s="54"/>
      <c r="U282" s="37"/>
      <c r="V282" s="54"/>
      <c r="W282" s="37"/>
      <c r="X282" s="54"/>
      <c r="Y282" s="37"/>
      <c r="Z282" s="54"/>
      <c r="AA282" s="37"/>
      <c r="AB282" s="54"/>
      <c r="AC282" s="37"/>
      <c r="AD282" s="54"/>
      <c r="AE282" s="37"/>
    </row>
    <row r="283" spans="1:31" ht="12.75" customHeight="1">
      <c r="A283" s="142">
        <v>113</v>
      </c>
      <c r="B283" s="143">
        <v>43209</v>
      </c>
      <c r="C283" s="143"/>
      <c r="D283" s="144" t="s">
        <v>750</v>
      </c>
      <c r="E283" s="145" t="s">
        <v>574</v>
      </c>
      <c r="F283" s="146">
        <v>430</v>
      </c>
      <c r="G283" s="146"/>
      <c r="H283" s="147">
        <v>220</v>
      </c>
      <c r="I283" s="147">
        <v>537</v>
      </c>
      <c r="J283" s="148" t="s">
        <v>751</v>
      </c>
      <c r="K283" s="149">
        <f>H283-F283</f>
        <v>-210</v>
      </c>
      <c r="L283" s="150">
        <f>K283/F283</f>
        <v>-0.48837209302325579</v>
      </c>
      <c r="M283" s="146" t="s">
        <v>587</v>
      </c>
      <c r="N283" s="143">
        <v>43252</v>
      </c>
      <c r="O283" s="54"/>
      <c r="P283" s="54"/>
      <c r="Q283" s="202"/>
      <c r="R283" s="54"/>
      <c r="S283" s="37"/>
      <c r="T283" s="54"/>
      <c r="U283" s="37"/>
      <c r="V283" s="54"/>
      <c r="W283" s="37"/>
      <c r="X283" s="54"/>
      <c r="Y283" s="37"/>
      <c r="Z283" s="54"/>
      <c r="AA283" s="37"/>
      <c r="AB283" s="54"/>
      <c r="AC283" s="37"/>
      <c r="AD283" s="54"/>
      <c r="AE283" s="37"/>
    </row>
    <row r="284" spans="1:31" ht="12.75" customHeight="1">
      <c r="A284" s="163">
        <v>114</v>
      </c>
      <c r="B284" s="164">
        <v>43220</v>
      </c>
      <c r="C284" s="164"/>
      <c r="D284" s="165" t="s">
        <v>752</v>
      </c>
      <c r="E284" s="166" t="s">
        <v>574</v>
      </c>
      <c r="F284" s="166">
        <v>153.5</v>
      </c>
      <c r="G284" s="166"/>
      <c r="H284" s="166">
        <v>196</v>
      </c>
      <c r="I284" s="168">
        <v>196</v>
      </c>
      <c r="J284" s="138" t="s">
        <v>753</v>
      </c>
      <c r="K284" s="139">
        <f>H284-F284</f>
        <v>42.5</v>
      </c>
      <c r="L284" s="140">
        <f>K284/F284</f>
        <v>0.27687296416938112</v>
      </c>
      <c r="M284" s="135" t="s">
        <v>577</v>
      </c>
      <c r="N284" s="141">
        <v>43605</v>
      </c>
      <c r="O284" s="54"/>
      <c r="P284" s="54"/>
      <c r="Q284" s="202"/>
      <c r="R284" s="54"/>
      <c r="S284" s="37"/>
      <c r="T284" s="54"/>
      <c r="U284" s="37"/>
      <c r="V284" s="54"/>
      <c r="W284" s="37"/>
      <c r="X284" s="54"/>
      <c r="Y284" s="37"/>
      <c r="Z284" s="54"/>
      <c r="AA284" s="37"/>
      <c r="AB284" s="54"/>
      <c r="AC284" s="37"/>
      <c r="AD284" s="54"/>
      <c r="AE284" s="37"/>
    </row>
    <row r="285" spans="1:31" ht="12.75" customHeight="1">
      <c r="A285" s="142">
        <v>115</v>
      </c>
      <c r="B285" s="143">
        <v>43306</v>
      </c>
      <c r="C285" s="143"/>
      <c r="D285" s="144" t="s">
        <v>721</v>
      </c>
      <c r="E285" s="145" t="s">
        <v>574</v>
      </c>
      <c r="F285" s="146">
        <v>27.5</v>
      </c>
      <c r="G285" s="146"/>
      <c r="H285" s="147">
        <v>13.1</v>
      </c>
      <c r="I285" s="147">
        <v>60</v>
      </c>
      <c r="J285" s="148" t="s">
        <v>754</v>
      </c>
      <c r="K285" s="149">
        <v>-14.4</v>
      </c>
      <c r="L285" s="150">
        <v>-0.52363636363636401</v>
      </c>
      <c r="M285" s="146" t="s">
        <v>587</v>
      </c>
      <c r="N285" s="143">
        <v>43138</v>
      </c>
      <c r="O285" s="54"/>
      <c r="P285" s="54"/>
      <c r="Q285" s="202"/>
      <c r="R285" s="54"/>
      <c r="S285" s="37"/>
      <c r="T285" s="54"/>
      <c r="U285" s="37"/>
      <c r="V285" s="54"/>
      <c r="W285" s="37"/>
      <c r="X285" s="54"/>
      <c r="Y285" s="37"/>
      <c r="Z285" s="54"/>
      <c r="AA285" s="37"/>
      <c r="AB285" s="54"/>
      <c r="AC285" s="37"/>
      <c r="AD285" s="54"/>
      <c r="AE285" s="37"/>
    </row>
    <row r="286" spans="1:31" ht="12.75" customHeight="1">
      <c r="A286" s="172">
        <v>116</v>
      </c>
      <c r="B286" s="173">
        <v>43318</v>
      </c>
      <c r="C286" s="173"/>
      <c r="D286" s="151" t="s">
        <v>755</v>
      </c>
      <c r="E286" s="146" t="s">
        <v>574</v>
      </c>
      <c r="F286" s="146">
        <v>148.5</v>
      </c>
      <c r="G286" s="146"/>
      <c r="H286" s="146">
        <v>102</v>
      </c>
      <c r="I286" s="147">
        <v>182</v>
      </c>
      <c r="J286" s="148" t="s">
        <v>756</v>
      </c>
      <c r="K286" s="149">
        <f>H286-F286</f>
        <v>-46.5</v>
      </c>
      <c r="L286" s="150">
        <f>K286/F286</f>
        <v>-0.31313131313131315</v>
      </c>
      <c r="M286" s="146" t="s">
        <v>587</v>
      </c>
      <c r="N286" s="143">
        <v>43661</v>
      </c>
      <c r="O286" s="54"/>
      <c r="P286" s="54"/>
      <c r="Q286" s="202"/>
      <c r="R286" s="54"/>
      <c r="S286" s="37"/>
      <c r="T286" s="54"/>
      <c r="U286" s="37"/>
      <c r="V286" s="54"/>
      <c r="W286" s="37"/>
      <c r="X286" s="54"/>
      <c r="Y286" s="37"/>
      <c r="Z286" s="54"/>
      <c r="AA286" s="37"/>
      <c r="AB286" s="54"/>
      <c r="AC286" s="37"/>
      <c r="AD286" s="54"/>
      <c r="AE286" s="37"/>
    </row>
    <row r="287" spans="1:31" ht="12.75" customHeight="1">
      <c r="A287" s="132">
        <v>117</v>
      </c>
      <c r="B287" s="133">
        <v>43335</v>
      </c>
      <c r="C287" s="133"/>
      <c r="D287" s="134" t="s">
        <v>757</v>
      </c>
      <c r="E287" s="135" t="s">
        <v>574</v>
      </c>
      <c r="F287" s="166">
        <v>285</v>
      </c>
      <c r="G287" s="135"/>
      <c r="H287" s="135">
        <v>355</v>
      </c>
      <c r="I287" s="137">
        <v>364</v>
      </c>
      <c r="J287" s="138" t="s">
        <v>758</v>
      </c>
      <c r="K287" s="139">
        <v>70</v>
      </c>
      <c r="L287" s="140">
        <v>0.24561403508771901</v>
      </c>
      <c r="M287" s="135" t="s">
        <v>577</v>
      </c>
      <c r="N287" s="141">
        <v>43455</v>
      </c>
      <c r="O287" s="54"/>
      <c r="P287" s="54"/>
      <c r="Q287" s="202"/>
      <c r="R287" s="54"/>
      <c r="S287" s="37"/>
      <c r="T287" s="54"/>
      <c r="U287" s="37"/>
      <c r="V287" s="54"/>
      <c r="W287" s="37"/>
      <c r="X287" s="54"/>
      <c r="Y287" s="37"/>
      <c r="Z287" s="54"/>
      <c r="AA287" s="37"/>
      <c r="AB287" s="54"/>
      <c r="AC287" s="37"/>
      <c r="AD287" s="54"/>
      <c r="AE287" s="37"/>
    </row>
    <row r="288" spans="1:31" ht="12.75" customHeight="1">
      <c r="A288" s="132">
        <v>118</v>
      </c>
      <c r="B288" s="133">
        <v>43341</v>
      </c>
      <c r="C288" s="133"/>
      <c r="D288" s="134" t="s">
        <v>391</v>
      </c>
      <c r="E288" s="135" t="s">
        <v>574</v>
      </c>
      <c r="F288" s="166">
        <v>525</v>
      </c>
      <c r="G288" s="135"/>
      <c r="H288" s="135">
        <v>585</v>
      </c>
      <c r="I288" s="137">
        <v>635</v>
      </c>
      <c r="J288" s="138" t="s">
        <v>759</v>
      </c>
      <c r="K288" s="139">
        <f t="shared" ref="K288:K319" si="129">H288-F288</f>
        <v>60</v>
      </c>
      <c r="L288" s="140">
        <f t="shared" ref="L288:L319" si="130">K288/F288</f>
        <v>0.11428571428571428</v>
      </c>
      <c r="M288" s="135" t="s">
        <v>577</v>
      </c>
      <c r="N288" s="141">
        <v>43662</v>
      </c>
      <c r="O288" s="54"/>
      <c r="P288" s="54"/>
      <c r="Q288" s="202"/>
      <c r="R288" s="54"/>
      <c r="S288" s="37"/>
      <c r="T288" s="54"/>
      <c r="U288" s="37"/>
      <c r="V288" s="54"/>
      <c r="W288" s="37"/>
      <c r="X288" s="54"/>
      <c r="Y288" s="37"/>
      <c r="Z288" s="54"/>
      <c r="AA288" s="37"/>
      <c r="AB288" s="54"/>
      <c r="AC288" s="37"/>
      <c r="AD288" s="54"/>
      <c r="AE288" s="37"/>
    </row>
    <row r="289" spans="1:31" ht="12.75" customHeight="1">
      <c r="A289" s="132">
        <v>119</v>
      </c>
      <c r="B289" s="133">
        <v>43395</v>
      </c>
      <c r="C289" s="133"/>
      <c r="D289" s="134" t="s">
        <v>379</v>
      </c>
      <c r="E289" s="135" t="s">
        <v>574</v>
      </c>
      <c r="F289" s="166">
        <v>475</v>
      </c>
      <c r="G289" s="135"/>
      <c r="H289" s="135">
        <v>574</v>
      </c>
      <c r="I289" s="137">
        <v>570</v>
      </c>
      <c r="J289" s="138" t="s">
        <v>661</v>
      </c>
      <c r="K289" s="139">
        <f t="shared" si="129"/>
        <v>99</v>
      </c>
      <c r="L289" s="140">
        <f t="shared" si="130"/>
        <v>0.20842105263157895</v>
      </c>
      <c r="M289" s="135" t="s">
        <v>577</v>
      </c>
      <c r="N289" s="141">
        <v>43403</v>
      </c>
      <c r="O289" s="54"/>
      <c r="P289" s="54"/>
      <c r="Q289" s="202"/>
      <c r="R289" s="54"/>
      <c r="S289" s="37"/>
      <c r="T289" s="54"/>
      <c r="U289" s="37"/>
      <c r="V289" s="54"/>
      <c r="W289" s="37"/>
      <c r="X289" s="54"/>
      <c r="Y289" s="37"/>
      <c r="Z289" s="54"/>
      <c r="AA289" s="37"/>
      <c r="AB289" s="54"/>
      <c r="AC289" s="37"/>
      <c r="AD289" s="54"/>
      <c r="AE289" s="37"/>
    </row>
    <row r="290" spans="1:31" ht="12.75" customHeight="1">
      <c r="A290" s="163">
        <v>120</v>
      </c>
      <c r="B290" s="164">
        <v>43397</v>
      </c>
      <c r="C290" s="164"/>
      <c r="D290" s="165" t="s">
        <v>760</v>
      </c>
      <c r="E290" s="166" t="s">
        <v>574</v>
      </c>
      <c r="F290" s="166">
        <v>707.5</v>
      </c>
      <c r="G290" s="166"/>
      <c r="H290" s="166">
        <v>872</v>
      </c>
      <c r="I290" s="168">
        <v>872</v>
      </c>
      <c r="J290" s="169" t="s">
        <v>661</v>
      </c>
      <c r="K290" s="139">
        <f t="shared" si="129"/>
        <v>164.5</v>
      </c>
      <c r="L290" s="170">
        <f t="shared" si="130"/>
        <v>0.23250883392226149</v>
      </c>
      <c r="M290" s="166" t="s">
        <v>577</v>
      </c>
      <c r="N290" s="171">
        <v>43482</v>
      </c>
      <c r="O290" s="54"/>
      <c r="P290" s="54"/>
      <c r="Q290" s="202"/>
      <c r="R290" s="54"/>
      <c r="S290" s="37"/>
      <c r="T290" s="54"/>
      <c r="U290" s="37"/>
      <c r="V290" s="54"/>
      <c r="W290" s="37"/>
      <c r="X290" s="54"/>
      <c r="Y290" s="37"/>
      <c r="Z290" s="54"/>
      <c r="AA290" s="37"/>
      <c r="AB290" s="54"/>
      <c r="AC290" s="37"/>
      <c r="AD290" s="54"/>
      <c r="AE290" s="37"/>
    </row>
    <row r="291" spans="1:31" ht="12.75" customHeight="1">
      <c r="A291" s="163">
        <v>121</v>
      </c>
      <c r="B291" s="164">
        <v>43398</v>
      </c>
      <c r="C291" s="164"/>
      <c r="D291" s="165" t="s">
        <v>761</v>
      </c>
      <c r="E291" s="166" t="s">
        <v>574</v>
      </c>
      <c r="F291" s="166">
        <v>162</v>
      </c>
      <c r="G291" s="166"/>
      <c r="H291" s="166">
        <v>204</v>
      </c>
      <c r="I291" s="168">
        <v>209</v>
      </c>
      <c r="J291" s="169" t="s">
        <v>762</v>
      </c>
      <c r="K291" s="139">
        <f t="shared" si="129"/>
        <v>42</v>
      </c>
      <c r="L291" s="170">
        <f t="shared" si="130"/>
        <v>0.25925925925925924</v>
      </c>
      <c r="M291" s="166" t="s">
        <v>577</v>
      </c>
      <c r="N291" s="171">
        <v>43539</v>
      </c>
      <c r="O291" s="54"/>
      <c r="P291" s="54"/>
      <c r="Q291" s="202"/>
      <c r="R291" s="54"/>
      <c r="S291" s="37"/>
      <c r="T291" s="54"/>
      <c r="U291" s="37"/>
      <c r="V291" s="54"/>
      <c r="W291" s="37"/>
      <c r="X291" s="54"/>
      <c r="Y291" s="37"/>
      <c r="Z291" s="54"/>
      <c r="AA291" s="37"/>
      <c r="AB291" s="54"/>
      <c r="AC291" s="37"/>
      <c r="AD291" s="54"/>
      <c r="AE291" s="37"/>
    </row>
    <row r="292" spans="1:31" ht="12.75" customHeight="1">
      <c r="A292" s="163">
        <v>122</v>
      </c>
      <c r="B292" s="164">
        <v>43399</v>
      </c>
      <c r="C292" s="164"/>
      <c r="D292" s="165" t="s">
        <v>477</v>
      </c>
      <c r="E292" s="166" t="s">
        <v>574</v>
      </c>
      <c r="F292" s="166">
        <v>240</v>
      </c>
      <c r="G292" s="166"/>
      <c r="H292" s="166">
        <v>297</v>
      </c>
      <c r="I292" s="168">
        <v>297</v>
      </c>
      <c r="J292" s="169" t="s">
        <v>661</v>
      </c>
      <c r="K292" s="175">
        <f t="shared" si="129"/>
        <v>57</v>
      </c>
      <c r="L292" s="170">
        <f t="shared" si="130"/>
        <v>0.23749999999999999</v>
      </c>
      <c r="M292" s="166" t="s">
        <v>577</v>
      </c>
      <c r="N292" s="171">
        <v>43417</v>
      </c>
      <c r="O292" s="54"/>
      <c r="P292" s="54"/>
      <c r="Q292" s="202"/>
      <c r="R292" s="54"/>
      <c r="S292" s="37"/>
      <c r="T292" s="54"/>
      <c r="U292" s="37"/>
      <c r="V292" s="54"/>
      <c r="W292" s="37"/>
      <c r="X292" s="54"/>
      <c r="Y292" s="37"/>
      <c r="Z292" s="54"/>
      <c r="AA292" s="37"/>
      <c r="AB292" s="54"/>
      <c r="AC292" s="37"/>
      <c r="AD292" s="54"/>
      <c r="AE292" s="37"/>
    </row>
    <row r="293" spans="1:31" ht="12.75" customHeight="1">
      <c r="A293" s="132">
        <v>123</v>
      </c>
      <c r="B293" s="133">
        <v>43439</v>
      </c>
      <c r="C293" s="133"/>
      <c r="D293" s="134" t="s">
        <v>763</v>
      </c>
      <c r="E293" s="135" t="s">
        <v>574</v>
      </c>
      <c r="F293" s="135">
        <v>202.5</v>
      </c>
      <c r="G293" s="135"/>
      <c r="H293" s="135">
        <v>255</v>
      </c>
      <c r="I293" s="137">
        <v>252</v>
      </c>
      <c r="J293" s="138" t="s">
        <v>661</v>
      </c>
      <c r="K293" s="139">
        <f t="shared" si="129"/>
        <v>52.5</v>
      </c>
      <c r="L293" s="140">
        <f t="shared" si="130"/>
        <v>0.25925925925925924</v>
      </c>
      <c r="M293" s="135" t="s">
        <v>577</v>
      </c>
      <c r="N293" s="141">
        <v>43542</v>
      </c>
      <c r="O293" s="54"/>
      <c r="P293" s="54"/>
      <c r="Q293" s="202"/>
      <c r="R293" s="54"/>
      <c r="S293" s="37" t="s">
        <v>764</v>
      </c>
      <c r="T293" s="54"/>
      <c r="U293" s="37"/>
      <c r="V293" s="54"/>
      <c r="W293" s="37"/>
      <c r="X293" s="54"/>
      <c r="Y293" s="37"/>
      <c r="Z293" s="54"/>
      <c r="AA293" s="37"/>
      <c r="AB293" s="54"/>
      <c r="AC293" s="37"/>
      <c r="AD293" s="54"/>
      <c r="AE293" s="37"/>
    </row>
    <row r="294" spans="1:31" ht="12.75" customHeight="1">
      <c r="A294" s="163">
        <v>124</v>
      </c>
      <c r="B294" s="164">
        <v>43465</v>
      </c>
      <c r="C294" s="133"/>
      <c r="D294" s="165" t="s">
        <v>157</v>
      </c>
      <c r="E294" s="166" t="s">
        <v>574</v>
      </c>
      <c r="F294" s="166">
        <v>710</v>
      </c>
      <c r="G294" s="166"/>
      <c r="H294" s="166">
        <v>866</v>
      </c>
      <c r="I294" s="168">
        <v>866</v>
      </c>
      <c r="J294" s="169" t="s">
        <v>661</v>
      </c>
      <c r="K294" s="139">
        <f t="shared" si="129"/>
        <v>156</v>
      </c>
      <c r="L294" s="140">
        <f t="shared" si="130"/>
        <v>0.21971830985915494</v>
      </c>
      <c r="M294" s="135" t="s">
        <v>577</v>
      </c>
      <c r="N294" s="141">
        <v>43553</v>
      </c>
      <c r="O294" s="54"/>
      <c r="P294" s="54"/>
      <c r="Q294" s="202"/>
      <c r="R294" s="54"/>
      <c r="S294" s="37" t="s">
        <v>764</v>
      </c>
      <c r="T294" s="54"/>
      <c r="U294" s="37"/>
      <c r="V294" s="54"/>
      <c r="W294" s="37"/>
      <c r="X294" s="54"/>
      <c r="Y294" s="37"/>
      <c r="Z294" s="54"/>
      <c r="AA294" s="37"/>
      <c r="AB294" s="54"/>
      <c r="AC294" s="37"/>
      <c r="AD294" s="54"/>
      <c r="AE294" s="37"/>
    </row>
    <row r="295" spans="1:31" ht="12.75" customHeight="1">
      <c r="A295" s="163">
        <v>125</v>
      </c>
      <c r="B295" s="164">
        <v>43522</v>
      </c>
      <c r="C295" s="164"/>
      <c r="D295" s="165" t="s">
        <v>171</v>
      </c>
      <c r="E295" s="166" t="s">
        <v>574</v>
      </c>
      <c r="F295" s="166">
        <v>337.25</v>
      </c>
      <c r="G295" s="166"/>
      <c r="H295" s="166">
        <v>398.5</v>
      </c>
      <c r="I295" s="168">
        <v>411</v>
      </c>
      <c r="J295" s="138" t="s">
        <v>765</v>
      </c>
      <c r="K295" s="139">
        <f t="shared" si="129"/>
        <v>61.25</v>
      </c>
      <c r="L295" s="140">
        <f t="shared" si="130"/>
        <v>0.1816160118606375</v>
      </c>
      <c r="M295" s="135" t="s">
        <v>577</v>
      </c>
      <c r="N295" s="141">
        <v>43760</v>
      </c>
      <c r="O295" s="54"/>
      <c r="P295" s="54"/>
      <c r="Q295" s="202"/>
      <c r="R295" s="54"/>
      <c r="S295" s="37" t="s">
        <v>764</v>
      </c>
      <c r="T295" s="54"/>
      <c r="U295" s="37"/>
      <c r="V295" s="54"/>
      <c r="W295" s="37"/>
      <c r="X295" s="54"/>
      <c r="Y295" s="37"/>
      <c r="Z295" s="54"/>
      <c r="AA295" s="37"/>
      <c r="AB295" s="54"/>
      <c r="AC295" s="37"/>
      <c r="AD295" s="54"/>
      <c r="AE295" s="37"/>
    </row>
    <row r="296" spans="1:31" ht="12.75" customHeight="1">
      <c r="A296" s="176">
        <v>126</v>
      </c>
      <c r="B296" s="177">
        <v>43559</v>
      </c>
      <c r="C296" s="177"/>
      <c r="D296" s="178" t="s">
        <v>766</v>
      </c>
      <c r="E296" s="179" t="s">
        <v>574</v>
      </c>
      <c r="F296" s="179">
        <v>130</v>
      </c>
      <c r="G296" s="179"/>
      <c r="H296" s="179">
        <v>65</v>
      </c>
      <c r="I296" s="180">
        <v>158</v>
      </c>
      <c r="J296" s="148" t="s">
        <v>767</v>
      </c>
      <c r="K296" s="149">
        <f t="shared" si="129"/>
        <v>-65</v>
      </c>
      <c r="L296" s="150">
        <f t="shared" si="130"/>
        <v>-0.5</v>
      </c>
      <c r="M296" s="146" t="s">
        <v>587</v>
      </c>
      <c r="N296" s="143">
        <v>43726</v>
      </c>
      <c r="O296" s="54"/>
      <c r="P296" s="54"/>
      <c r="Q296" s="202"/>
      <c r="R296" s="54"/>
      <c r="S296" s="37" t="s">
        <v>768</v>
      </c>
      <c r="T296" s="54"/>
      <c r="U296" s="37"/>
      <c r="V296" s="54"/>
      <c r="W296" s="37"/>
      <c r="X296" s="54"/>
      <c r="Y296" s="37"/>
      <c r="Z296" s="54"/>
      <c r="AA296" s="37"/>
      <c r="AB296" s="54"/>
      <c r="AC296" s="37"/>
      <c r="AD296" s="54"/>
      <c r="AE296" s="37"/>
    </row>
    <row r="297" spans="1:31" ht="12.75" customHeight="1">
      <c r="A297" s="163">
        <v>127</v>
      </c>
      <c r="B297" s="164">
        <v>43017</v>
      </c>
      <c r="C297" s="164"/>
      <c r="D297" s="165" t="s">
        <v>207</v>
      </c>
      <c r="E297" s="166" t="s">
        <v>574</v>
      </c>
      <c r="F297" s="166">
        <v>141.5</v>
      </c>
      <c r="G297" s="166"/>
      <c r="H297" s="166">
        <v>183.5</v>
      </c>
      <c r="I297" s="168">
        <v>210</v>
      </c>
      <c r="J297" s="138" t="s">
        <v>762</v>
      </c>
      <c r="K297" s="139">
        <f t="shared" si="129"/>
        <v>42</v>
      </c>
      <c r="L297" s="140">
        <f t="shared" si="130"/>
        <v>0.29681978798586572</v>
      </c>
      <c r="M297" s="135" t="s">
        <v>577</v>
      </c>
      <c r="N297" s="141">
        <v>43042</v>
      </c>
      <c r="O297" s="54"/>
      <c r="P297" s="54"/>
      <c r="Q297" s="202"/>
      <c r="R297" s="54"/>
      <c r="S297" s="37" t="s">
        <v>768</v>
      </c>
      <c r="T297" s="54"/>
      <c r="U297" s="37"/>
      <c r="V297" s="54"/>
      <c r="W297" s="37"/>
      <c r="X297" s="54"/>
      <c r="Y297" s="37"/>
      <c r="Z297" s="54"/>
      <c r="AA297" s="37"/>
      <c r="AB297" s="54"/>
      <c r="AC297" s="37"/>
      <c r="AD297" s="54"/>
      <c r="AE297" s="37"/>
    </row>
    <row r="298" spans="1:31" ht="12.75" customHeight="1">
      <c r="A298" s="176">
        <v>128</v>
      </c>
      <c r="B298" s="177">
        <v>43074</v>
      </c>
      <c r="C298" s="177"/>
      <c r="D298" s="178" t="s">
        <v>769</v>
      </c>
      <c r="E298" s="179" t="s">
        <v>574</v>
      </c>
      <c r="F298" s="174">
        <v>172</v>
      </c>
      <c r="G298" s="179"/>
      <c r="H298" s="179">
        <v>155.25</v>
      </c>
      <c r="I298" s="180">
        <v>230</v>
      </c>
      <c r="J298" s="148" t="s">
        <v>770</v>
      </c>
      <c r="K298" s="149">
        <f t="shared" si="129"/>
        <v>-16.75</v>
      </c>
      <c r="L298" s="150">
        <f t="shared" si="130"/>
        <v>-9.7383720930232565E-2</v>
      </c>
      <c r="M298" s="146" t="s">
        <v>587</v>
      </c>
      <c r="N298" s="143">
        <v>43787</v>
      </c>
      <c r="O298" s="54"/>
      <c r="P298" s="54"/>
      <c r="Q298" s="202"/>
      <c r="R298" s="54"/>
      <c r="S298" s="37" t="s">
        <v>768</v>
      </c>
      <c r="T298" s="54"/>
      <c r="U298" s="37"/>
      <c r="V298" s="54"/>
      <c r="W298" s="37"/>
      <c r="X298" s="54"/>
      <c r="Y298" s="37"/>
      <c r="Z298" s="54"/>
      <c r="AA298" s="37"/>
      <c r="AB298" s="54"/>
      <c r="AC298" s="37"/>
      <c r="AD298" s="54"/>
      <c r="AE298" s="37"/>
    </row>
    <row r="299" spans="1:31" ht="12.75" customHeight="1">
      <c r="A299" s="163">
        <v>129</v>
      </c>
      <c r="B299" s="164">
        <v>43398</v>
      </c>
      <c r="C299" s="164"/>
      <c r="D299" s="165" t="s">
        <v>118</v>
      </c>
      <c r="E299" s="166" t="s">
        <v>574</v>
      </c>
      <c r="F299" s="166">
        <v>698.5</v>
      </c>
      <c r="G299" s="166"/>
      <c r="H299" s="166">
        <v>890</v>
      </c>
      <c r="I299" s="168">
        <v>890</v>
      </c>
      <c r="J299" s="138" t="s">
        <v>771</v>
      </c>
      <c r="K299" s="139">
        <f t="shared" si="129"/>
        <v>191.5</v>
      </c>
      <c r="L299" s="140">
        <f t="shared" si="130"/>
        <v>0.27415891195418757</v>
      </c>
      <c r="M299" s="135" t="s">
        <v>577</v>
      </c>
      <c r="N299" s="141">
        <v>44328</v>
      </c>
      <c r="O299" s="54"/>
      <c r="P299" s="54"/>
      <c r="Q299" s="202"/>
      <c r="R299" s="54"/>
      <c r="S299" s="37" t="s">
        <v>764</v>
      </c>
      <c r="T299" s="54"/>
      <c r="U299" s="37"/>
      <c r="V299" s="54"/>
      <c r="W299" s="37"/>
      <c r="X299" s="54"/>
      <c r="Y299" s="37"/>
      <c r="Z299" s="54"/>
      <c r="AA299" s="37"/>
      <c r="AB299" s="54"/>
      <c r="AC299" s="37"/>
      <c r="AD299" s="54"/>
      <c r="AE299" s="37"/>
    </row>
    <row r="300" spans="1:31" ht="12.75" customHeight="1">
      <c r="A300" s="163">
        <v>130</v>
      </c>
      <c r="B300" s="164">
        <v>42877</v>
      </c>
      <c r="C300" s="164"/>
      <c r="D300" s="165" t="s">
        <v>772</v>
      </c>
      <c r="E300" s="166" t="s">
        <v>574</v>
      </c>
      <c r="F300" s="166">
        <v>127.6</v>
      </c>
      <c r="G300" s="166"/>
      <c r="H300" s="166">
        <v>138</v>
      </c>
      <c r="I300" s="168">
        <v>190</v>
      </c>
      <c r="J300" s="138" t="s">
        <v>773</v>
      </c>
      <c r="K300" s="139">
        <f t="shared" si="129"/>
        <v>10.400000000000006</v>
      </c>
      <c r="L300" s="140">
        <f t="shared" si="130"/>
        <v>8.1504702194357417E-2</v>
      </c>
      <c r="M300" s="135" t="s">
        <v>577</v>
      </c>
      <c r="N300" s="141">
        <v>43774</v>
      </c>
      <c r="O300" s="54"/>
      <c r="P300" s="54"/>
      <c r="Q300" s="202"/>
      <c r="R300" s="54"/>
      <c r="S300" s="37" t="s">
        <v>768</v>
      </c>
      <c r="T300" s="54"/>
      <c r="U300" s="37"/>
      <c r="V300" s="54"/>
      <c r="W300" s="37"/>
      <c r="X300" s="54"/>
      <c r="Y300" s="37"/>
      <c r="Z300" s="54"/>
      <c r="AA300" s="37"/>
      <c r="AB300" s="54"/>
      <c r="AC300" s="37"/>
      <c r="AD300" s="54"/>
      <c r="AE300" s="37"/>
    </row>
    <row r="301" spans="1:31" ht="12.75" customHeight="1">
      <c r="A301" s="163">
        <v>131</v>
      </c>
      <c r="B301" s="164">
        <v>43158</v>
      </c>
      <c r="C301" s="164"/>
      <c r="D301" s="165" t="s">
        <v>774</v>
      </c>
      <c r="E301" s="166" t="s">
        <v>574</v>
      </c>
      <c r="F301" s="166">
        <v>317</v>
      </c>
      <c r="G301" s="166"/>
      <c r="H301" s="166">
        <v>382.5</v>
      </c>
      <c r="I301" s="168">
        <v>398</v>
      </c>
      <c r="J301" s="138" t="s">
        <v>775</v>
      </c>
      <c r="K301" s="139">
        <f t="shared" si="129"/>
        <v>65.5</v>
      </c>
      <c r="L301" s="140">
        <f t="shared" si="130"/>
        <v>0.20662460567823343</v>
      </c>
      <c r="M301" s="135" t="s">
        <v>577</v>
      </c>
      <c r="N301" s="141">
        <v>44238</v>
      </c>
      <c r="O301" s="54"/>
      <c r="P301" s="54"/>
      <c r="Q301" s="202"/>
      <c r="R301" s="54"/>
      <c r="S301" s="37" t="s">
        <v>768</v>
      </c>
      <c r="T301" s="54"/>
      <c r="U301" s="37"/>
      <c r="V301" s="54"/>
      <c r="W301" s="37"/>
      <c r="X301" s="54"/>
      <c r="Y301" s="37"/>
      <c r="Z301" s="54"/>
      <c r="AA301" s="37"/>
      <c r="AB301" s="54"/>
      <c r="AC301" s="37"/>
      <c r="AD301" s="54"/>
      <c r="AE301" s="37"/>
    </row>
    <row r="302" spans="1:31" ht="12.75" customHeight="1">
      <c r="A302" s="176">
        <v>132</v>
      </c>
      <c r="B302" s="177">
        <v>43164</v>
      </c>
      <c r="C302" s="177"/>
      <c r="D302" s="178" t="s">
        <v>163</v>
      </c>
      <c r="E302" s="179" t="s">
        <v>574</v>
      </c>
      <c r="F302" s="174">
        <f>510-14.4</f>
        <v>495.6</v>
      </c>
      <c r="G302" s="179"/>
      <c r="H302" s="179">
        <v>350</v>
      </c>
      <c r="I302" s="180">
        <v>672</v>
      </c>
      <c r="J302" s="148" t="s">
        <v>776</v>
      </c>
      <c r="K302" s="149">
        <f t="shared" si="129"/>
        <v>-145.60000000000002</v>
      </c>
      <c r="L302" s="150">
        <f t="shared" si="130"/>
        <v>-0.29378531073446329</v>
      </c>
      <c r="M302" s="146" t="s">
        <v>587</v>
      </c>
      <c r="N302" s="143">
        <v>43887</v>
      </c>
      <c r="O302" s="54"/>
      <c r="P302" s="54"/>
      <c r="Q302" s="202"/>
      <c r="R302" s="54"/>
      <c r="S302" s="37" t="s">
        <v>764</v>
      </c>
      <c r="T302" s="54"/>
      <c r="U302" s="37"/>
      <c r="V302" s="54"/>
      <c r="W302" s="37"/>
      <c r="X302" s="54"/>
      <c r="Y302" s="37"/>
      <c r="Z302" s="54"/>
      <c r="AA302" s="37"/>
      <c r="AB302" s="54"/>
      <c r="AC302" s="37"/>
      <c r="AD302" s="54"/>
      <c r="AE302" s="37"/>
    </row>
    <row r="303" spans="1:31" ht="12.75" customHeight="1">
      <c r="A303" s="176">
        <v>133</v>
      </c>
      <c r="B303" s="177">
        <v>43237</v>
      </c>
      <c r="C303" s="177"/>
      <c r="D303" s="178" t="s">
        <v>777</v>
      </c>
      <c r="E303" s="179" t="s">
        <v>574</v>
      </c>
      <c r="F303" s="174">
        <v>230.3</v>
      </c>
      <c r="G303" s="179"/>
      <c r="H303" s="179">
        <v>102.5</v>
      </c>
      <c r="I303" s="180">
        <v>348</v>
      </c>
      <c r="J303" s="148" t="s">
        <v>778</v>
      </c>
      <c r="K303" s="149">
        <f t="shared" si="129"/>
        <v>-127.80000000000001</v>
      </c>
      <c r="L303" s="150">
        <f t="shared" si="130"/>
        <v>-0.55492835432045162</v>
      </c>
      <c r="M303" s="146" t="s">
        <v>587</v>
      </c>
      <c r="N303" s="143">
        <v>43896</v>
      </c>
      <c r="O303" s="54"/>
      <c r="P303" s="54"/>
      <c r="Q303" s="202"/>
      <c r="R303" s="54"/>
      <c r="S303" s="37" t="s">
        <v>764</v>
      </c>
      <c r="T303" s="54"/>
      <c r="U303" s="37"/>
      <c r="V303" s="54"/>
      <c r="W303" s="37"/>
      <c r="X303" s="54"/>
      <c r="Y303" s="37"/>
      <c r="Z303" s="54"/>
      <c r="AA303" s="37"/>
      <c r="AB303" s="54"/>
      <c r="AC303" s="37"/>
      <c r="AD303" s="54"/>
      <c r="AE303" s="37"/>
    </row>
    <row r="304" spans="1:31" ht="12.75" customHeight="1">
      <c r="A304" s="163">
        <v>134</v>
      </c>
      <c r="B304" s="164">
        <v>43258</v>
      </c>
      <c r="C304" s="164"/>
      <c r="D304" s="165" t="s">
        <v>434</v>
      </c>
      <c r="E304" s="166" t="s">
        <v>574</v>
      </c>
      <c r="F304" s="166">
        <f>342.5-5.1</f>
        <v>337.4</v>
      </c>
      <c r="G304" s="166"/>
      <c r="H304" s="166">
        <v>412.5</v>
      </c>
      <c r="I304" s="168">
        <v>439</v>
      </c>
      <c r="J304" s="138" t="s">
        <v>779</v>
      </c>
      <c r="K304" s="139">
        <f t="shared" si="129"/>
        <v>75.100000000000023</v>
      </c>
      <c r="L304" s="140">
        <f t="shared" si="130"/>
        <v>0.22258446947243635</v>
      </c>
      <c r="M304" s="135" t="s">
        <v>577</v>
      </c>
      <c r="N304" s="141">
        <v>44230</v>
      </c>
      <c r="O304" s="54"/>
      <c r="P304" s="54"/>
      <c r="Q304" s="202"/>
      <c r="R304" s="54"/>
      <c r="S304" s="37" t="s">
        <v>768</v>
      </c>
      <c r="T304" s="54"/>
      <c r="U304" s="37"/>
      <c r="V304" s="54"/>
      <c r="W304" s="37"/>
      <c r="X304" s="54"/>
      <c r="Y304" s="37"/>
      <c r="Z304" s="54"/>
      <c r="AA304" s="37"/>
      <c r="AB304" s="54"/>
      <c r="AC304" s="37"/>
      <c r="AD304" s="54"/>
      <c r="AE304" s="37"/>
    </row>
    <row r="305" spans="1:31" ht="12.75" customHeight="1">
      <c r="A305" s="157">
        <v>135</v>
      </c>
      <c r="B305" s="156">
        <v>43285</v>
      </c>
      <c r="C305" s="156"/>
      <c r="D305" s="157" t="s">
        <v>56</v>
      </c>
      <c r="E305" s="158" t="s">
        <v>574</v>
      </c>
      <c r="F305" s="158">
        <f>127.5-5.53</f>
        <v>121.97</v>
      </c>
      <c r="G305" s="159"/>
      <c r="H305" s="159">
        <v>122.5</v>
      </c>
      <c r="I305" s="159">
        <v>170</v>
      </c>
      <c r="J305" s="160" t="s">
        <v>780</v>
      </c>
      <c r="K305" s="161">
        <f t="shared" si="129"/>
        <v>0.53000000000000114</v>
      </c>
      <c r="L305" s="162">
        <f t="shared" si="130"/>
        <v>4.3453308190538747E-3</v>
      </c>
      <c r="M305" s="158" t="s">
        <v>594</v>
      </c>
      <c r="N305" s="156">
        <v>44431</v>
      </c>
      <c r="O305" s="54"/>
      <c r="P305" s="54"/>
      <c r="Q305" s="202"/>
      <c r="R305" s="54"/>
      <c r="S305" s="37" t="s">
        <v>764</v>
      </c>
      <c r="T305" s="54"/>
      <c r="U305" s="37"/>
      <c r="V305" s="54"/>
      <c r="W305" s="37"/>
      <c r="X305" s="54"/>
      <c r="Y305" s="37"/>
      <c r="Z305" s="54"/>
      <c r="AA305" s="37"/>
      <c r="AB305" s="54"/>
      <c r="AC305" s="37"/>
      <c r="AD305" s="54"/>
      <c r="AE305" s="37"/>
    </row>
    <row r="306" spans="1:31" ht="12.75" customHeight="1">
      <c r="A306" s="176">
        <v>136</v>
      </c>
      <c r="B306" s="177">
        <v>43294</v>
      </c>
      <c r="C306" s="177"/>
      <c r="D306" s="178" t="s">
        <v>781</v>
      </c>
      <c r="E306" s="179" t="s">
        <v>574</v>
      </c>
      <c r="F306" s="174">
        <v>46.5</v>
      </c>
      <c r="G306" s="179"/>
      <c r="H306" s="179">
        <v>17</v>
      </c>
      <c r="I306" s="180">
        <v>59</v>
      </c>
      <c r="J306" s="148" t="s">
        <v>782</v>
      </c>
      <c r="K306" s="149">
        <f t="shared" si="129"/>
        <v>-29.5</v>
      </c>
      <c r="L306" s="150">
        <f t="shared" si="130"/>
        <v>-0.63440860215053763</v>
      </c>
      <c r="M306" s="146" t="s">
        <v>587</v>
      </c>
      <c r="N306" s="143">
        <v>43887</v>
      </c>
      <c r="O306" s="54"/>
      <c r="P306" s="54"/>
      <c r="Q306" s="202"/>
      <c r="R306" s="54"/>
      <c r="S306" s="37" t="s">
        <v>764</v>
      </c>
      <c r="T306" s="54"/>
      <c r="U306" s="37"/>
      <c r="V306" s="54"/>
      <c r="W306" s="37"/>
      <c r="X306" s="54"/>
      <c r="Y306" s="37"/>
      <c r="Z306" s="54"/>
      <c r="AA306" s="37"/>
      <c r="AB306" s="54"/>
      <c r="AC306" s="37"/>
      <c r="AD306" s="54"/>
      <c r="AE306" s="37"/>
    </row>
    <row r="307" spans="1:31" ht="12.75" customHeight="1">
      <c r="A307" s="163">
        <v>137</v>
      </c>
      <c r="B307" s="164">
        <v>43396</v>
      </c>
      <c r="C307" s="164"/>
      <c r="D307" s="165" t="s">
        <v>417</v>
      </c>
      <c r="E307" s="166" t="s">
        <v>574</v>
      </c>
      <c r="F307" s="166">
        <v>156.5</v>
      </c>
      <c r="G307" s="166"/>
      <c r="H307" s="166">
        <v>207.5</v>
      </c>
      <c r="I307" s="168">
        <v>191</v>
      </c>
      <c r="J307" s="138" t="s">
        <v>661</v>
      </c>
      <c r="K307" s="139">
        <f t="shared" si="129"/>
        <v>51</v>
      </c>
      <c r="L307" s="140">
        <f t="shared" si="130"/>
        <v>0.32587859424920129</v>
      </c>
      <c r="M307" s="135" t="s">
        <v>577</v>
      </c>
      <c r="N307" s="141">
        <v>44369</v>
      </c>
      <c r="O307" s="54"/>
      <c r="P307" s="54"/>
      <c r="Q307" s="202"/>
      <c r="R307" s="54"/>
      <c r="S307" s="37" t="s">
        <v>764</v>
      </c>
      <c r="T307" s="54"/>
      <c r="U307" s="37"/>
      <c r="V307" s="54"/>
      <c r="W307" s="37"/>
      <c r="X307" s="54"/>
      <c r="Y307" s="37"/>
      <c r="Z307" s="54"/>
      <c r="AA307" s="37"/>
      <c r="AB307" s="54"/>
      <c r="AC307" s="37"/>
      <c r="AD307" s="54"/>
      <c r="AE307" s="37"/>
    </row>
    <row r="308" spans="1:31" ht="12.75" customHeight="1">
      <c r="A308" s="163">
        <v>138</v>
      </c>
      <c r="B308" s="164">
        <v>43439</v>
      </c>
      <c r="C308" s="164"/>
      <c r="D308" s="165" t="s">
        <v>342</v>
      </c>
      <c r="E308" s="166" t="s">
        <v>574</v>
      </c>
      <c r="F308" s="166">
        <v>259.5</v>
      </c>
      <c r="G308" s="166"/>
      <c r="H308" s="166">
        <v>320</v>
      </c>
      <c r="I308" s="168">
        <v>320</v>
      </c>
      <c r="J308" s="138" t="s">
        <v>661</v>
      </c>
      <c r="K308" s="139">
        <f t="shared" si="129"/>
        <v>60.5</v>
      </c>
      <c r="L308" s="140">
        <f t="shared" si="130"/>
        <v>0.23314065510597304</v>
      </c>
      <c r="M308" s="135" t="s">
        <v>577</v>
      </c>
      <c r="N308" s="141">
        <v>44323</v>
      </c>
      <c r="O308" s="54"/>
      <c r="P308" s="54"/>
      <c r="Q308" s="202"/>
      <c r="R308" s="54"/>
      <c r="S308" s="37" t="s">
        <v>764</v>
      </c>
      <c r="T308" s="54"/>
      <c r="U308" s="37"/>
      <c r="V308" s="54"/>
      <c r="W308" s="37"/>
      <c r="X308" s="54"/>
      <c r="Y308" s="37"/>
      <c r="Z308" s="54"/>
      <c r="AA308" s="37"/>
      <c r="AB308" s="54"/>
      <c r="AC308" s="37"/>
      <c r="AD308" s="54"/>
      <c r="AE308" s="37"/>
    </row>
    <row r="309" spans="1:31" ht="12.75" customHeight="1">
      <c r="A309" s="176">
        <v>139</v>
      </c>
      <c r="B309" s="177">
        <v>43439</v>
      </c>
      <c r="C309" s="177"/>
      <c r="D309" s="178" t="s">
        <v>783</v>
      </c>
      <c r="E309" s="179" t="s">
        <v>574</v>
      </c>
      <c r="F309" s="179">
        <v>715</v>
      </c>
      <c r="G309" s="179"/>
      <c r="H309" s="179">
        <v>445</v>
      </c>
      <c r="I309" s="180">
        <v>840</v>
      </c>
      <c r="J309" s="148" t="s">
        <v>784</v>
      </c>
      <c r="K309" s="149">
        <f t="shared" si="129"/>
        <v>-270</v>
      </c>
      <c r="L309" s="150">
        <f t="shared" si="130"/>
        <v>-0.3776223776223776</v>
      </c>
      <c r="M309" s="146" t="s">
        <v>587</v>
      </c>
      <c r="N309" s="143">
        <v>43800</v>
      </c>
      <c r="O309" s="54"/>
      <c r="P309" s="54"/>
      <c r="Q309" s="202"/>
      <c r="R309" s="54"/>
      <c r="S309" s="37" t="s">
        <v>764</v>
      </c>
      <c r="T309" s="54"/>
      <c r="U309" s="37"/>
      <c r="V309" s="54"/>
      <c r="W309" s="37"/>
      <c r="X309" s="54"/>
      <c r="Y309" s="37"/>
      <c r="Z309" s="54"/>
      <c r="AA309" s="37"/>
      <c r="AB309" s="54"/>
      <c r="AC309" s="37"/>
      <c r="AD309" s="54"/>
      <c r="AE309" s="37"/>
    </row>
    <row r="310" spans="1:31" ht="12.75" customHeight="1">
      <c r="A310" s="163">
        <v>140</v>
      </c>
      <c r="B310" s="164">
        <v>43469</v>
      </c>
      <c r="C310" s="164"/>
      <c r="D310" s="165" t="s">
        <v>177</v>
      </c>
      <c r="E310" s="166" t="s">
        <v>574</v>
      </c>
      <c r="F310" s="166">
        <v>875</v>
      </c>
      <c r="G310" s="166"/>
      <c r="H310" s="166">
        <v>1165</v>
      </c>
      <c r="I310" s="168">
        <v>1185</v>
      </c>
      <c r="J310" s="138" t="s">
        <v>785</v>
      </c>
      <c r="K310" s="139">
        <f t="shared" si="129"/>
        <v>290</v>
      </c>
      <c r="L310" s="140">
        <f t="shared" si="130"/>
        <v>0.33142857142857141</v>
      </c>
      <c r="M310" s="135" t="s">
        <v>577</v>
      </c>
      <c r="N310" s="141">
        <v>43847</v>
      </c>
      <c r="O310" s="54"/>
      <c r="P310" s="54"/>
      <c r="Q310" s="202"/>
      <c r="R310" s="54"/>
      <c r="S310" s="37" t="s">
        <v>764</v>
      </c>
      <c r="T310" s="54"/>
      <c r="U310" s="37"/>
      <c r="V310" s="54"/>
      <c r="W310" s="37"/>
      <c r="X310" s="54"/>
      <c r="Y310" s="37"/>
      <c r="Z310" s="54"/>
      <c r="AA310" s="37"/>
      <c r="AB310" s="54"/>
      <c r="AC310" s="37"/>
      <c r="AD310" s="54"/>
      <c r="AE310" s="37"/>
    </row>
    <row r="311" spans="1:31" ht="12.75" customHeight="1">
      <c r="A311" s="163">
        <v>141</v>
      </c>
      <c r="B311" s="164">
        <v>43559</v>
      </c>
      <c r="C311" s="164"/>
      <c r="D311" s="165" t="s">
        <v>360</v>
      </c>
      <c r="E311" s="166" t="s">
        <v>574</v>
      </c>
      <c r="F311" s="166">
        <f>387-14.63</f>
        <v>372.37</v>
      </c>
      <c r="G311" s="166"/>
      <c r="H311" s="166">
        <v>490</v>
      </c>
      <c r="I311" s="168">
        <v>490</v>
      </c>
      <c r="J311" s="138" t="s">
        <v>661</v>
      </c>
      <c r="K311" s="139">
        <f t="shared" si="129"/>
        <v>117.63</v>
      </c>
      <c r="L311" s="140">
        <f t="shared" si="130"/>
        <v>0.31589548030185027</v>
      </c>
      <c r="M311" s="135" t="s">
        <v>577</v>
      </c>
      <c r="N311" s="141">
        <v>43850</v>
      </c>
      <c r="O311" s="54"/>
      <c r="P311" s="54"/>
      <c r="Q311" s="202"/>
      <c r="R311" s="54"/>
      <c r="S311" s="37" t="s">
        <v>764</v>
      </c>
      <c r="T311" s="54"/>
      <c r="U311" s="37"/>
      <c r="V311" s="54"/>
      <c r="W311" s="37"/>
      <c r="X311" s="54"/>
      <c r="Y311" s="37"/>
      <c r="Z311" s="54"/>
      <c r="AA311" s="37"/>
      <c r="AB311" s="54"/>
      <c r="AC311" s="37"/>
      <c r="AD311" s="54"/>
      <c r="AE311" s="37"/>
    </row>
    <row r="312" spans="1:31" ht="12.75" customHeight="1">
      <c r="A312" s="176">
        <v>142</v>
      </c>
      <c r="B312" s="177">
        <v>43578</v>
      </c>
      <c r="C312" s="177"/>
      <c r="D312" s="178" t="s">
        <v>786</v>
      </c>
      <c r="E312" s="179" t="s">
        <v>586</v>
      </c>
      <c r="F312" s="179">
        <v>220</v>
      </c>
      <c r="G312" s="179"/>
      <c r="H312" s="179">
        <v>127.5</v>
      </c>
      <c r="I312" s="180">
        <v>284</v>
      </c>
      <c r="J312" s="148" t="s">
        <v>787</v>
      </c>
      <c r="K312" s="149">
        <f t="shared" si="129"/>
        <v>-92.5</v>
      </c>
      <c r="L312" s="150">
        <f t="shared" si="130"/>
        <v>-0.42045454545454547</v>
      </c>
      <c r="M312" s="146" t="s">
        <v>587</v>
      </c>
      <c r="N312" s="143">
        <v>43896</v>
      </c>
      <c r="O312" s="54"/>
      <c r="P312" s="54"/>
      <c r="Q312" s="202"/>
      <c r="R312" s="54"/>
      <c r="S312" s="37" t="s">
        <v>764</v>
      </c>
      <c r="T312" s="54"/>
      <c r="U312" s="37"/>
      <c r="V312" s="54"/>
      <c r="W312" s="37"/>
      <c r="X312" s="54"/>
      <c r="Y312" s="37"/>
      <c r="Z312" s="54"/>
      <c r="AA312" s="37"/>
      <c r="AB312" s="54"/>
      <c r="AC312" s="37"/>
      <c r="AD312" s="54"/>
      <c r="AE312" s="37"/>
    </row>
    <row r="313" spans="1:31" ht="12.75" customHeight="1">
      <c r="A313" s="163">
        <v>143</v>
      </c>
      <c r="B313" s="164">
        <v>43622</v>
      </c>
      <c r="C313" s="164"/>
      <c r="D313" s="165" t="s">
        <v>478</v>
      </c>
      <c r="E313" s="166" t="s">
        <v>586</v>
      </c>
      <c r="F313" s="166">
        <v>332.8</v>
      </c>
      <c r="G313" s="166"/>
      <c r="H313" s="166">
        <v>405</v>
      </c>
      <c r="I313" s="168">
        <v>419</v>
      </c>
      <c r="J313" s="138" t="s">
        <v>788</v>
      </c>
      <c r="K313" s="139">
        <f t="shared" si="129"/>
        <v>72.199999999999989</v>
      </c>
      <c r="L313" s="140">
        <f t="shared" si="130"/>
        <v>0.21694711538461534</v>
      </c>
      <c r="M313" s="135" t="s">
        <v>577</v>
      </c>
      <c r="N313" s="141">
        <v>43860</v>
      </c>
      <c r="O313" s="54"/>
      <c r="P313" s="54"/>
      <c r="Q313" s="202"/>
      <c r="R313" s="54"/>
      <c r="S313" s="37" t="s">
        <v>768</v>
      </c>
      <c r="T313" s="54"/>
      <c r="U313" s="37"/>
      <c r="V313" s="54"/>
      <c r="W313" s="37"/>
      <c r="X313" s="54"/>
      <c r="Y313" s="37"/>
      <c r="Z313" s="54"/>
      <c r="AA313" s="37"/>
      <c r="AB313" s="54"/>
      <c r="AC313" s="37"/>
      <c r="AD313" s="54"/>
      <c r="AE313" s="37"/>
    </row>
    <row r="314" spans="1:31" ht="12.75" customHeight="1">
      <c r="A314" s="157">
        <v>144</v>
      </c>
      <c r="B314" s="156">
        <v>43641</v>
      </c>
      <c r="C314" s="156"/>
      <c r="D314" s="157" t="s">
        <v>169</v>
      </c>
      <c r="E314" s="158" t="s">
        <v>574</v>
      </c>
      <c r="F314" s="158">
        <v>386</v>
      </c>
      <c r="G314" s="159"/>
      <c r="H314" s="159">
        <v>395</v>
      </c>
      <c r="I314" s="159">
        <v>452</v>
      </c>
      <c r="J314" s="160" t="s">
        <v>789</v>
      </c>
      <c r="K314" s="161">
        <f t="shared" si="129"/>
        <v>9</v>
      </c>
      <c r="L314" s="162">
        <f t="shared" si="130"/>
        <v>2.3316062176165803E-2</v>
      </c>
      <c r="M314" s="158" t="s">
        <v>594</v>
      </c>
      <c r="N314" s="156">
        <v>43868</v>
      </c>
      <c r="O314" s="54"/>
      <c r="P314" s="54"/>
      <c r="Q314" s="202"/>
      <c r="R314" s="54"/>
      <c r="S314" s="37" t="s">
        <v>768</v>
      </c>
      <c r="T314" s="54"/>
      <c r="U314" s="37"/>
      <c r="V314" s="54"/>
      <c r="W314" s="37"/>
      <c r="X314" s="54"/>
      <c r="Y314" s="37"/>
      <c r="Z314" s="54"/>
      <c r="AA314" s="37"/>
      <c r="AB314" s="54"/>
      <c r="AC314" s="37"/>
      <c r="AD314" s="54"/>
      <c r="AE314" s="37"/>
    </row>
    <row r="315" spans="1:31" ht="12.75" customHeight="1">
      <c r="A315" s="157">
        <v>145</v>
      </c>
      <c r="B315" s="156">
        <v>43707</v>
      </c>
      <c r="C315" s="156"/>
      <c r="D315" s="157" t="s">
        <v>144</v>
      </c>
      <c r="E315" s="158" t="s">
        <v>574</v>
      </c>
      <c r="F315" s="158">
        <v>137.5</v>
      </c>
      <c r="G315" s="159"/>
      <c r="H315" s="159">
        <v>138.5</v>
      </c>
      <c r="I315" s="159">
        <v>190</v>
      </c>
      <c r="J315" s="160" t="s">
        <v>790</v>
      </c>
      <c r="K315" s="161">
        <f t="shared" si="129"/>
        <v>1</v>
      </c>
      <c r="L315" s="162">
        <f t="shared" si="130"/>
        <v>7.2727272727272727E-3</v>
      </c>
      <c r="M315" s="158" t="s">
        <v>594</v>
      </c>
      <c r="N315" s="156">
        <v>44432</v>
      </c>
      <c r="O315" s="54"/>
      <c r="P315" s="54"/>
      <c r="Q315" s="202"/>
      <c r="R315" s="54"/>
      <c r="S315" s="37" t="s">
        <v>764</v>
      </c>
      <c r="T315" s="54"/>
      <c r="U315" s="37"/>
      <c r="V315" s="54"/>
      <c r="W315" s="37"/>
      <c r="X315" s="54"/>
      <c r="Y315" s="37"/>
      <c r="Z315" s="54"/>
      <c r="AA315" s="37"/>
      <c r="AB315" s="54"/>
      <c r="AC315" s="37"/>
      <c r="AD315" s="54"/>
      <c r="AE315" s="37"/>
    </row>
    <row r="316" spans="1:31" ht="12.75" customHeight="1">
      <c r="A316" s="163">
        <v>146</v>
      </c>
      <c r="B316" s="164">
        <v>43731</v>
      </c>
      <c r="C316" s="164"/>
      <c r="D316" s="165" t="s">
        <v>427</v>
      </c>
      <c r="E316" s="166" t="s">
        <v>574</v>
      </c>
      <c r="F316" s="166">
        <v>235</v>
      </c>
      <c r="G316" s="166"/>
      <c r="H316" s="166">
        <v>295</v>
      </c>
      <c r="I316" s="168">
        <v>296</v>
      </c>
      <c r="J316" s="138" t="s">
        <v>791</v>
      </c>
      <c r="K316" s="139">
        <f t="shared" si="129"/>
        <v>60</v>
      </c>
      <c r="L316" s="140">
        <f t="shared" si="130"/>
        <v>0.25531914893617019</v>
      </c>
      <c r="M316" s="135" t="s">
        <v>577</v>
      </c>
      <c r="N316" s="141">
        <v>43844</v>
      </c>
      <c r="O316" s="54"/>
      <c r="P316" s="54"/>
      <c r="Q316" s="202"/>
      <c r="R316" s="54"/>
      <c r="S316" s="37" t="s">
        <v>768</v>
      </c>
      <c r="T316" s="54"/>
      <c r="U316" s="37"/>
      <c r="V316" s="54"/>
      <c r="W316" s="37"/>
      <c r="X316" s="54"/>
      <c r="Y316" s="37"/>
      <c r="Z316" s="54"/>
      <c r="AA316" s="37"/>
      <c r="AB316" s="54"/>
      <c r="AC316" s="37"/>
      <c r="AD316" s="54"/>
      <c r="AE316" s="37"/>
    </row>
    <row r="317" spans="1:31" ht="12.75" customHeight="1">
      <c r="A317" s="163">
        <v>147</v>
      </c>
      <c r="B317" s="164">
        <v>43752</v>
      </c>
      <c r="C317" s="164"/>
      <c r="D317" s="165" t="s">
        <v>792</v>
      </c>
      <c r="E317" s="166" t="s">
        <v>574</v>
      </c>
      <c r="F317" s="166">
        <v>277.5</v>
      </c>
      <c r="G317" s="166"/>
      <c r="H317" s="166">
        <v>333</v>
      </c>
      <c r="I317" s="168">
        <v>333</v>
      </c>
      <c r="J317" s="138" t="s">
        <v>793</v>
      </c>
      <c r="K317" s="139">
        <f t="shared" si="129"/>
        <v>55.5</v>
      </c>
      <c r="L317" s="140">
        <f t="shared" si="130"/>
        <v>0.2</v>
      </c>
      <c r="M317" s="135" t="s">
        <v>577</v>
      </c>
      <c r="N317" s="141">
        <v>43846</v>
      </c>
      <c r="O317" s="54"/>
      <c r="P317" s="54"/>
      <c r="Q317" s="202"/>
      <c r="R317" s="54"/>
      <c r="S317" s="37" t="s">
        <v>764</v>
      </c>
      <c r="T317" s="54"/>
      <c r="U317" s="37"/>
      <c r="V317" s="54"/>
      <c r="W317" s="37"/>
      <c r="X317" s="54"/>
      <c r="Y317" s="37"/>
      <c r="Z317" s="54"/>
      <c r="AA317" s="37"/>
      <c r="AB317" s="54"/>
      <c r="AC317" s="37"/>
      <c r="AD317" s="54"/>
      <c r="AE317" s="37"/>
    </row>
    <row r="318" spans="1:31" ht="12.75" customHeight="1">
      <c r="A318" s="163">
        <v>148</v>
      </c>
      <c r="B318" s="164">
        <v>43752</v>
      </c>
      <c r="C318" s="164"/>
      <c r="D318" s="165" t="s">
        <v>794</v>
      </c>
      <c r="E318" s="166" t="s">
        <v>574</v>
      </c>
      <c r="F318" s="166">
        <v>930</v>
      </c>
      <c r="G318" s="166"/>
      <c r="H318" s="166">
        <v>1165</v>
      </c>
      <c r="I318" s="168">
        <v>1200</v>
      </c>
      <c r="J318" s="138" t="s">
        <v>795</v>
      </c>
      <c r="K318" s="139">
        <f t="shared" si="129"/>
        <v>235</v>
      </c>
      <c r="L318" s="140">
        <f t="shared" si="130"/>
        <v>0.25268817204301075</v>
      </c>
      <c r="M318" s="135" t="s">
        <v>577</v>
      </c>
      <c r="N318" s="141">
        <v>43847</v>
      </c>
      <c r="O318" s="54"/>
      <c r="P318" s="54"/>
      <c r="Q318" s="202"/>
      <c r="R318" s="54"/>
      <c r="S318" s="37" t="s">
        <v>768</v>
      </c>
      <c r="T318" s="54"/>
      <c r="U318" s="37"/>
      <c r="V318" s="54"/>
      <c r="W318" s="37"/>
      <c r="X318" s="54"/>
      <c r="Y318" s="37"/>
      <c r="Z318" s="54"/>
      <c r="AA318" s="37"/>
      <c r="AB318" s="54"/>
      <c r="AC318" s="37"/>
      <c r="AD318" s="54"/>
      <c r="AE318" s="37"/>
    </row>
    <row r="319" spans="1:31" ht="12.75" customHeight="1">
      <c r="A319" s="163">
        <v>149</v>
      </c>
      <c r="B319" s="164">
        <v>43753</v>
      </c>
      <c r="C319" s="164"/>
      <c r="D319" s="165" t="s">
        <v>796</v>
      </c>
      <c r="E319" s="166" t="s">
        <v>574</v>
      </c>
      <c r="F319" s="136">
        <v>111</v>
      </c>
      <c r="G319" s="166"/>
      <c r="H319" s="166">
        <v>141</v>
      </c>
      <c r="I319" s="168">
        <v>141</v>
      </c>
      <c r="J319" s="138" t="s">
        <v>797</v>
      </c>
      <c r="K319" s="139">
        <f t="shared" si="129"/>
        <v>30</v>
      </c>
      <c r="L319" s="140">
        <f t="shared" si="130"/>
        <v>0.27027027027027029</v>
      </c>
      <c r="M319" s="135" t="s">
        <v>577</v>
      </c>
      <c r="N319" s="141">
        <v>44328</v>
      </c>
      <c r="O319" s="54"/>
      <c r="P319" s="54"/>
      <c r="Q319" s="202"/>
      <c r="R319" s="54"/>
      <c r="S319" s="37" t="s">
        <v>768</v>
      </c>
      <c r="T319" s="54"/>
      <c r="U319" s="37"/>
      <c r="V319" s="54"/>
      <c r="W319" s="37"/>
      <c r="X319" s="54"/>
      <c r="Y319" s="37"/>
      <c r="Z319" s="54"/>
      <c r="AA319" s="37"/>
      <c r="AB319" s="54"/>
      <c r="AC319" s="37"/>
      <c r="AD319" s="54"/>
      <c r="AE319" s="37"/>
    </row>
    <row r="320" spans="1:31" ht="12.75" customHeight="1">
      <c r="A320" s="163">
        <v>150</v>
      </c>
      <c r="B320" s="164">
        <v>43753</v>
      </c>
      <c r="C320" s="164"/>
      <c r="D320" s="165" t="s">
        <v>798</v>
      </c>
      <c r="E320" s="166" t="s">
        <v>574</v>
      </c>
      <c r="F320" s="136">
        <v>296</v>
      </c>
      <c r="G320" s="166"/>
      <c r="H320" s="166">
        <v>370</v>
      </c>
      <c r="I320" s="168">
        <v>370</v>
      </c>
      <c r="J320" s="138" t="s">
        <v>661</v>
      </c>
      <c r="K320" s="139">
        <f t="shared" ref="K320:K345" si="131">H320-F320</f>
        <v>74</v>
      </c>
      <c r="L320" s="140">
        <f t="shared" ref="L320:L345" si="132">K320/F320</f>
        <v>0.25</v>
      </c>
      <c r="M320" s="135" t="s">
        <v>577</v>
      </c>
      <c r="N320" s="141">
        <v>43853</v>
      </c>
      <c r="O320" s="54"/>
      <c r="P320" s="54"/>
      <c r="Q320" s="202"/>
      <c r="R320" s="54"/>
      <c r="S320" s="37" t="s">
        <v>768</v>
      </c>
      <c r="T320" s="54"/>
      <c r="U320" s="37"/>
      <c r="V320" s="54"/>
      <c r="W320" s="37"/>
      <c r="X320" s="54"/>
      <c r="Y320" s="37"/>
      <c r="Z320" s="54"/>
      <c r="AA320" s="37"/>
      <c r="AB320" s="54"/>
      <c r="AC320" s="37"/>
      <c r="AD320" s="54"/>
      <c r="AE320" s="37"/>
    </row>
    <row r="321" spans="1:31" ht="12.75" customHeight="1">
      <c r="A321" s="163">
        <v>151</v>
      </c>
      <c r="B321" s="164">
        <v>43754</v>
      </c>
      <c r="C321" s="164"/>
      <c r="D321" s="165" t="s">
        <v>799</v>
      </c>
      <c r="E321" s="166" t="s">
        <v>574</v>
      </c>
      <c r="F321" s="136">
        <v>300</v>
      </c>
      <c r="G321" s="166"/>
      <c r="H321" s="166">
        <v>382.5</v>
      </c>
      <c r="I321" s="168">
        <v>344</v>
      </c>
      <c r="J321" s="138" t="s">
        <v>800</v>
      </c>
      <c r="K321" s="139">
        <f t="shared" si="131"/>
        <v>82.5</v>
      </c>
      <c r="L321" s="140">
        <f t="shared" si="132"/>
        <v>0.27500000000000002</v>
      </c>
      <c r="M321" s="135" t="s">
        <v>577</v>
      </c>
      <c r="N321" s="141">
        <v>44238</v>
      </c>
      <c r="O321" s="54"/>
      <c r="P321" s="54"/>
      <c r="Q321" s="202"/>
      <c r="R321" s="54"/>
      <c r="S321" s="37" t="s">
        <v>768</v>
      </c>
      <c r="T321" s="54"/>
      <c r="U321" s="37"/>
      <c r="V321" s="54"/>
      <c r="W321" s="37"/>
      <c r="X321" s="54"/>
      <c r="Y321" s="37"/>
      <c r="Z321" s="54"/>
      <c r="AA321" s="37"/>
      <c r="AB321" s="54"/>
      <c r="AC321" s="37"/>
      <c r="AD321" s="54"/>
      <c r="AE321" s="37"/>
    </row>
    <row r="322" spans="1:31" ht="12.75" customHeight="1">
      <c r="A322" s="163">
        <v>152</v>
      </c>
      <c r="B322" s="164">
        <v>43832</v>
      </c>
      <c r="C322" s="164"/>
      <c r="D322" s="165" t="s">
        <v>801</v>
      </c>
      <c r="E322" s="166" t="s">
        <v>574</v>
      </c>
      <c r="F322" s="136">
        <v>495</v>
      </c>
      <c r="G322" s="166"/>
      <c r="H322" s="166">
        <v>595</v>
      </c>
      <c r="I322" s="168">
        <v>590</v>
      </c>
      <c r="J322" s="138" t="s">
        <v>597</v>
      </c>
      <c r="K322" s="139">
        <f t="shared" si="131"/>
        <v>100</v>
      </c>
      <c r="L322" s="140">
        <f t="shared" si="132"/>
        <v>0.20202020202020202</v>
      </c>
      <c r="M322" s="135" t="s">
        <v>577</v>
      </c>
      <c r="N322" s="141">
        <v>44589</v>
      </c>
      <c r="O322" s="54"/>
      <c r="P322" s="54"/>
      <c r="Q322" s="202"/>
      <c r="R322" s="54"/>
      <c r="S322" s="37" t="s">
        <v>768</v>
      </c>
      <c r="T322" s="54"/>
      <c r="U322" s="37"/>
      <c r="V322" s="54"/>
      <c r="W322" s="37"/>
      <c r="X322" s="54"/>
      <c r="Y322" s="37"/>
      <c r="Z322" s="54"/>
      <c r="AA322" s="37"/>
      <c r="AB322" s="54"/>
      <c r="AC322" s="37"/>
      <c r="AD322" s="54"/>
      <c r="AE322" s="37"/>
    </row>
    <row r="323" spans="1:31" ht="12.75" customHeight="1">
      <c r="A323" s="163">
        <v>153</v>
      </c>
      <c r="B323" s="164">
        <v>43966</v>
      </c>
      <c r="C323" s="164"/>
      <c r="D323" s="165" t="s">
        <v>74</v>
      </c>
      <c r="E323" s="166" t="s">
        <v>574</v>
      </c>
      <c r="F323" s="136">
        <v>67.5</v>
      </c>
      <c r="G323" s="166"/>
      <c r="H323" s="166">
        <v>86</v>
      </c>
      <c r="I323" s="168">
        <v>86</v>
      </c>
      <c r="J323" s="138" t="s">
        <v>802</v>
      </c>
      <c r="K323" s="139">
        <f t="shared" si="131"/>
        <v>18.5</v>
      </c>
      <c r="L323" s="140">
        <f t="shared" si="132"/>
        <v>0.27407407407407408</v>
      </c>
      <c r="M323" s="135" t="s">
        <v>577</v>
      </c>
      <c r="N323" s="141">
        <v>44008</v>
      </c>
      <c r="O323" s="54"/>
      <c r="P323" s="54"/>
      <c r="Q323" s="202"/>
      <c r="R323" s="54"/>
      <c r="S323" s="37" t="s">
        <v>768</v>
      </c>
      <c r="T323" s="54"/>
      <c r="U323" s="37"/>
      <c r="V323" s="54"/>
      <c r="W323" s="37"/>
      <c r="X323" s="54"/>
      <c r="Y323" s="37"/>
      <c r="Z323" s="54"/>
      <c r="AA323" s="37"/>
      <c r="AB323" s="54"/>
      <c r="AC323" s="37"/>
      <c r="AD323" s="54"/>
      <c r="AE323" s="37"/>
    </row>
    <row r="324" spans="1:31" ht="12.75" customHeight="1">
      <c r="A324" s="163">
        <v>154</v>
      </c>
      <c r="B324" s="164">
        <v>44035</v>
      </c>
      <c r="C324" s="164"/>
      <c r="D324" s="165" t="s">
        <v>477</v>
      </c>
      <c r="E324" s="166" t="s">
        <v>574</v>
      </c>
      <c r="F324" s="136">
        <v>231</v>
      </c>
      <c r="G324" s="166"/>
      <c r="H324" s="166">
        <v>281</v>
      </c>
      <c r="I324" s="168">
        <v>281</v>
      </c>
      <c r="J324" s="138" t="s">
        <v>661</v>
      </c>
      <c r="K324" s="139">
        <f t="shared" si="131"/>
        <v>50</v>
      </c>
      <c r="L324" s="140">
        <f t="shared" si="132"/>
        <v>0.21645021645021645</v>
      </c>
      <c r="M324" s="135" t="s">
        <v>577</v>
      </c>
      <c r="N324" s="141">
        <v>44358</v>
      </c>
      <c r="O324" s="54"/>
      <c r="P324" s="54"/>
      <c r="Q324" s="202"/>
      <c r="R324" s="54"/>
      <c r="S324" s="37" t="s">
        <v>768</v>
      </c>
      <c r="T324" s="54"/>
      <c r="U324" s="37"/>
      <c r="V324" s="54"/>
      <c r="W324" s="37"/>
      <c r="X324" s="54"/>
      <c r="Y324" s="37"/>
      <c r="Z324" s="54"/>
      <c r="AA324" s="37"/>
      <c r="AB324" s="54"/>
      <c r="AC324" s="37"/>
      <c r="AD324" s="54"/>
      <c r="AE324" s="37"/>
    </row>
    <row r="325" spans="1:31" ht="12.75" customHeight="1">
      <c r="A325" s="163">
        <v>155</v>
      </c>
      <c r="B325" s="164">
        <v>44092</v>
      </c>
      <c r="C325" s="164"/>
      <c r="D325" s="165" t="s">
        <v>142</v>
      </c>
      <c r="E325" s="166" t="s">
        <v>574</v>
      </c>
      <c r="F325" s="166">
        <v>206</v>
      </c>
      <c r="G325" s="166"/>
      <c r="H325" s="166">
        <v>248</v>
      </c>
      <c r="I325" s="168">
        <v>248</v>
      </c>
      <c r="J325" s="138" t="s">
        <v>661</v>
      </c>
      <c r="K325" s="139">
        <f t="shared" si="131"/>
        <v>42</v>
      </c>
      <c r="L325" s="140">
        <f t="shared" si="132"/>
        <v>0.20388349514563106</v>
      </c>
      <c r="M325" s="135" t="s">
        <v>577</v>
      </c>
      <c r="N325" s="141">
        <v>44214</v>
      </c>
      <c r="O325" s="54"/>
      <c r="P325" s="54"/>
      <c r="Q325" s="202"/>
      <c r="R325" s="54"/>
      <c r="S325" s="37" t="s">
        <v>768</v>
      </c>
      <c r="T325" s="54"/>
      <c r="U325" s="37"/>
      <c r="V325" s="54"/>
      <c r="W325" s="37"/>
      <c r="X325" s="54"/>
      <c r="Y325" s="37"/>
      <c r="Z325" s="54"/>
      <c r="AA325" s="37"/>
      <c r="AB325" s="54"/>
      <c r="AC325" s="37"/>
      <c r="AD325" s="54"/>
      <c r="AE325" s="37"/>
    </row>
    <row r="326" spans="1:31" ht="12.75" customHeight="1">
      <c r="A326" s="163">
        <v>156</v>
      </c>
      <c r="B326" s="164">
        <v>44140</v>
      </c>
      <c r="C326" s="164"/>
      <c r="D326" s="165" t="s">
        <v>142</v>
      </c>
      <c r="E326" s="166" t="s">
        <v>574</v>
      </c>
      <c r="F326" s="166">
        <v>182.5</v>
      </c>
      <c r="G326" s="166"/>
      <c r="H326" s="166">
        <v>248</v>
      </c>
      <c r="I326" s="168">
        <v>248</v>
      </c>
      <c r="J326" s="138" t="s">
        <v>661</v>
      </c>
      <c r="K326" s="139">
        <f t="shared" si="131"/>
        <v>65.5</v>
      </c>
      <c r="L326" s="140">
        <f t="shared" si="132"/>
        <v>0.35890410958904112</v>
      </c>
      <c r="M326" s="135" t="s">
        <v>577</v>
      </c>
      <c r="N326" s="141">
        <v>44214</v>
      </c>
      <c r="O326" s="54"/>
      <c r="P326" s="54"/>
      <c r="Q326" s="202"/>
      <c r="R326" s="54"/>
      <c r="S326" s="37" t="s">
        <v>768</v>
      </c>
      <c r="T326" s="54"/>
      <c r="U326" s="37"/>
      <c r="V326" s="54"/>
      <c r="W326" s="37"/>
      <c r="X326" s="54"/>
      <c r="Y326" s="37"/>
      <c r="Z326" s="54"/>
      <c r="AA326" s="37"/>
      <c r="AB326" s="54"/>
      <c r="AC326" s="37"/>
      <c r="AD326" s="54"/>
      <c r="AE326" s="37"/>
    </row>
    <row r="327" spans="1:31" ht="12.75" customHeight="1">
      <c r="A327" s="163">
        <v>157</v>
      </c>
      <c r="B327" s="164">
        <v>44140</v>
      </c>
      <c r="C327" s="164"/>
      <c r="D327" s="165" t="s">
        <v>342</v>
      </c>
      <c r="E327" s="166" t="s">
        <v>574</v>
      </c>
      <c r="F327" s="166">
        <v>247.5</v>
      </c>
      <c r="G327" s="166"/>
      <c r="H327" s="166">
        <v>320</v>
      </c>
      <c r="I327" s="168">
        <v>320</v>
      </c>
      <c r="J327" s="138" t="s">
        <v>661</v>
      </c>
      <c r="K327" s="139">
        <f t="shared" si="131"/>
        <v>72.5</v>
      </c>
      <c r="L327" s="140">
        <f t="shared" si="132"/>
        <v>0.29292929292929293</v>
      </c>
      <c r="M327" s="135" t="s">
        <v>577</v>
      </c>
      <c r="N327" s="141">
        <v>44323</v>
      </c>
      <c r="O327" s="54"/>
      <c r="P327" s="54"/>
      <c r="Q327" s="202"/>
      <c r="R327" s="54"/>
      <c r="S327" s="37" t="s">
        <v>768</v>
      </c>
      <c r="T327" s="54"/>
      <c r="U327" s="37"/>
      <c r="V327" s="54"/>
      <c r="W327" s="37"/>
      <c r="X327" s="54"/>
      <c r="Y327" s="37"/>
      <c r="Z327" s="54"/>
      <c r="AA327" s="37"/>
      <c r="AB327" s="54"/>
      <c r="AC327" s="37"/>
      <c r="AD327" s="54"/>
      <c r="AE327" s="37"/>
    </row>
    <row r="328" spans="1:31" ht="12.75" customHeight="1">
      <c r="A328" s="163">
        <v>158</v>
      </c>
      <c r="B328" s="164">
        <v>44140</v>
      </c>
      <c r="C328" s="164"/>
      <c r="D328" s="165" t="s">
        <v>200</v>
      </c>
      <c r="E328" s="166" t="s">
        <v>574</v>
      </c>
      <c r="F328" s="136">
        <v>925</v>
      </c>
      <c r="G328" s="166"/>
      <c r="H328" s="166">
        <v>1095</v>
      </c>
      <c r="I328" s="168">
        <v>1093</v>
      </c>
      <c r="J328" s="138" t="s">
        <v>803</v>
      </c>
      <c r="K328" s="139">
        <f t="shared" si="131"/>
        <v>170</v>
      </c>
      <c r="L328" s="140">
        <f t="shared" si="132"/>
        <v>0.18378378378378379</v>
      </c>
      <c r="M328" s="135" t="s">
        <v>577</v>
      </c>
      <c r="N328" s="141">
        <v>44201</v>
      </c>
      <c r="O328" s="54"/>
      <c r="P328" s="54"/>
      <c r="Q328" s="202"/>
      <c r="R328" s="54"/>
      <c r="S328" s="37" t="s">
        <v>768</v>
      </c>
      <c r="T328" s="54"/>
      <c r="U328" s="37"/>
      <c r="V328" s="54"/>
      <c r="W328" s="37"/>
      <c r="X328" s="54"/>
      <c r="Y328" s="37"/>
      <c r="Z328" s="54"/>
      <c r="AA328" s="37"/>
      <c r="AB328" s="54"/>
      <c r="AC328" s="37"/>
      <c r="AD328" s="54"/>
      <c r="AE328" s="37"/>
    </row>
    <row r="329" spans="1:31" ht="12.75" customHeight="1">
      <c r="A329" s="163">
        <v>159</v>
      </c>
      <c r="B329" s="164">
        <v>44140</v>
      </c>
      <c r="C329" s="164"/>
      <c r="D329" s="165" t="s">
        <v>360</v>
      </c>
      <c r="E329" s="166" t="s">
        <v>574</v>
      </c>
      <c r="F329" s="136">
        <v>332.5</v>
      </c>
      <c r="G329" s="166"/>
      <c r="H329" s="166">
        <v>393</v>
      </c>
      <c r="I329" s="168">
        <v>406</v>
      </c>
      <c r="J329" s="138" t="s">
        <v>804</v>
      </c>
      <c r="K329" s="139">
        <f t="shared" si="131"/>
        <v>60.5</v>
      </c>
      <c r="L329" s="140">
        <f t="shared" si="132"/>
        <v>0.18195488721804512</v>
      </c>
      <c r="M329" s="135" t="s">
        <v>577</v>
      </c>
      <c r="N329" s="141">
        <v>44256</v>
      </c>
      <c r="O329" s="54"/>
      <c r="P329" s="54"/>
      <c r="Q329" s="202"/>
      <c r="R329" s="54"/>
      <c r="S329" s="37" t="s">
        <v>768</v>
      </c>
      <c r="T329" s="54"/>
      <c r="U329" s="37"/>
      <c r="V329" s="54"/>
      <c r="W329" s="37"/>
      <c r="X329" s="54"/>
      <c r="Y329" s="37"/>
      <c r="Z329" s="54"/>
      <c r="AA329" s="37"/>
      <c r="AB329" s="54"/>
      <c r="AC329" s="37"/>
      <c r="AD329" s="54"/>
      <c r="AE329" s="37"/>
    </row>
    <row r="330" spans="1:31" ht="12.75" customHeight="1">
      <c r="A330" s="163">
        <v>160</v>
      </c>
      <c r="B330" s="164">
        <v>44141</v>
      </c>
      <c r="C330" s="164"/>
      <c r="D330" s="165" t="s">
        <v>477</v>
      </c>
      <c r="E330" s="166" t="s">
        <v>574</v>
      </c>
      <c r="F330" s="136">
        <v>231</v>
      </c>
      <c r="G330" s="166"/>
      <c r="H330" s="166">
        <v>281</v>
      </c>
      <c r="I330" s="168">
        <v>281</v>
      </c>
      <c r="J330" s="138" t="s">
        <v>661</v>
      </c>
      <c r="K330" s="139">
        <f t="shared" si="131"/>
        <v>50</v>
      </c>
      <c r="L330" s="140">
        <f t="shared" si="132"/>
        <v>0.21645021645021645</v>
      </c>
      <c r="M330" s="135" t="s">
        <v>577</v>
      </c>
      <c r="N330" s="141">
        <v>44358</v>
      </c>
      <c r="O330" s="54"/>
      <c r="P330" s="54"/>
      <c r="Q330" s="202"/>
      <c r="R330" s="54"/>
      <c r="S330" s="37" t="s">
        <v>768</v>
      </c>
      <c r="T330" s="54"/>
      <c r="U330" s="37"/>
      <c r="V330" s="54"/>
      <c r="W330" s="37"/>
      <c r="X330" s="54"/>
      <c r="Y330" s="37"/>
      <c r="Z330" s="54"/>
      <c r="AA330" s="37"/>
      <c r="AB330" s="54"/>
      <c r="AC330" s="37"/>
      <c r="AD330" s="54"/>
      <c r="AE330" s="37"/>
    </row>
    <row r="331" spans="1:31" ht="12.75" customHeight="1">
      <c r="A331" s="163">
        <v>161</v>
      </c>
      <c r="B331" s="164">
        <v>44187</v>
      </c>
      <c r="C331" s="164"/>
      <c r="D331" s="165" t="s">
        <v>805</v>
      </c>
      <c r="E331" s="166" t="s">
        <v>574</v>
      </c>
      <c r="F331" s="136">
        <v>190</v>
      </c>
      <c r="G331" s="166"/>
      <c r="H331" s="166">
        <v>239</v>
      </c>
      <c r="I331" s="168">
        <v>239</v>
      </c>
      <c r="J331" s="138" t="s">
        <v>806</v>
      </c>
      <c r="K331" s="139">
        <f t="shared" si="131"/>
        <v>49</v>
      </c>
      <c r="L331" s="140">
        <f t="shared" si="132"/>
        <v>0.25789473684210529</v>
      </c>
      <c r="M331" s="135" t="s">
        <v>577</v>
      </c>
      <c r="N331" s="141">
        <v>44844</v>
      </c>
      <c r="O331" s="54"/>
      <c r="P331" s="54"/>
      <c r="Q331" s="202"/>
      <c r="R331" s="54"/>
      <c r="S331" s="37" t="s">
        <v>768</v>
      </c>
      <c r="T331" s="54"/>
      <c r="U331" s="37"/>
      <c r="V331" s="54"/>
      <c r="W331" s="37"/>
      <c r="X331" s="54"/>
      <c r="Y331" s="37"/>
      <c r="Z331" s="54"/>
      <c r="AA331" s="37"/>
      <c r="AB331" s="54"/>
      <c r="AC331" s="37"/>
      <c r="AD331" s="54"/>
      <c r="AE331" s="37"/>
    </row>
    <row r="332" spans="1:31" ht="12.75" customHeight="1">
      <c r="A332" s="163">
        <v>162</v>
      </c>
      <c r="B332" s="164">
        <v>44258</v>
      </c>
      <c r="C332" s="164"/>
      <c r="D332" s="165" t="s">
        <v>801</v>
      </c>
      <c r="E332" s="166" t="s">
        <v>574</v>
      </c>
      <c r="F332" s="136">
        <v>495</v>
      </c>
      <c r="G332" s="166"/>
      <c r="H332" s="166">
        <v>595</v>
      </c>
      <c r="I332" s="168">
        <v>590</v>
      </c>
      <c r="J332" s="138" t="s">
        <v>597</v>
      </c>
      <c r="K332" s="139">
        <f t="shared" si="131"/>
        <v>100</v>
      </c>
      <c r="L332" s="140">
        <f t="shared" si="132"/>
        <v>0.20202020202020202</v>
      </c>
      <c r="M332" s="135" t="s">
        <v>577</v>
      </c>
      <c r="N332" s="141">
        <v>44589</v>
      </c>
      <c r="O332" s="54"/>
      <c r="P332" s="54"/>
      <c r="Q332" s="202"/>
      <c r="R332" s="54"/>
      <c r="S332" s="37" t="s">
        <v>768</v>
      </c>
      <c r="T332" s="54"/>
      <c r="U332" s="37"/>
      <c r="V332" s="54"/>
      <c r="W332" s="37"/>
      <c r="X332" s="54"/>
      <c r="Y332" s="37"/>
      <c r="Z332" s="54"/>
      <c r="AA332" s="37"/>
      <c r="AB332" s="54"/>
      <c r="AC332" s="37"/>
      <c r="AD332" s="54"/>
      <c r="AE332" s="37"/>
    </row>
    <row r="333" spans="1:31" ht="12.75" customHeight="1">
      <c r="A333" s="163">
        <v>163</v>
      </c>
      <c r="B333" s="164">
        <v>44274</v>
      </c>
      <c r="C333" s="164"/>
      <c r="D333" s="165" t="s">
        <v>360</v>
      </c>
      <c r="E333" s="166" t="s">
        <v>574</v>
      </c>
      <c r="F333" s="136">
        <v>355</v>
      </c>
      <c r="G333" s="166"/>
      <c r="H333" s="166">
        <v>422.5</v>
      </c>
      <c r="I333" s="168">
        <v>420</v>
      </c>
      <c r="J333" s="138" t="s">
        <v>807</v>
      </c>
      <c r="K333" s="139">
        <f t="shared" si="131"/>
        <v>67.5</v>
      </c>
      <c r="L333" s="140">
        <f t="shared" si="132"/>
        <v>0.19014084507042253</v>
      </c>
      <c r="M333" s="135" t="s">
        <v>577</v>
      </c>
      <c r="N333" s="141">
        <v>44361</v>
      </c>
      <c r="O333" s="54"/>
      <c r="P333" s="54"/>
      <c r="R333" s="54"/>
      <c r="S333" s="37" t="s">
        <v>768</v>
      </c>
      <c r="T333" s="54"/>
      <c r="U333" s="37"/>
      <c r="V333" s="54"/>
      <c r="W333" s="37"/>
      <c r="X333" s="54"/>
      <c r="Y333" s="37"/>
      <c r="Z333" s="54"/>
      <c r="AA333" s="37"/>
      <c r="AB333" s="54"/>
      <c r="AC333" s="37"/>
      <c r="AD333" s="54"/>
      <c r="AE333" s="37"/>
    </row>
    <row r="334" spans="1:31" ht="12.75" customHeight="1">
      <c r="A334" s="163">
        <v>164</v>
      </c>
      <c r="B334" s="164">
        <v>44295</v>
      </c>
      <c r="C334" s="164"/>
      <c r="D334" s="165" t="s">
        <v>323</v>
      </c>
      <c r="E334" s="166" t="s">
        <v>574</v>
      </c>
      <c r="F334" s="136">
        <v>555</v>
      </c>
      <c r="G334" s="166"/>
      <c r="H334" s="166">
        <v>663</v>
      </c>
      <c r="I334" s="168">
        <v>663</v>
      </c>
      <c r="J334" s="138" t="s">
        <v>808</v>
      </c>
      <c r="K334" s="139">
        <f t="shared" si="131"/>
        <v>108</v>
      </c>
      <c r="L334" s="140">
        <f t="shared" si="132"/>
        <v>0.19459459459459461</v>
      </c>
      <c r="M334" s="135" t="s">
        <v>577</v>
      </c>
      <c r="N334" s="141">
        <v>44321</v>
      </c>
      <c r="O334" s="54"/>
      <c r="P334" s="54"/>
      <c r="Q334" s="202"/>
      <c r="R334" s="54"/>
      <c r="S334" s="37" t="s">
        <v>768</v>
      </c>
      <c r="T334" s="54"/>
      <c r="U334" s="37"/>
      <c r="V334" s="54"/>
      <c r="W334" s="37"/>
      <c r="X334" s="54"/>
      <c r="Y334" s="37"/>
      <c r="Z334" s="54"/>
      <c r="AA334" s="37"/>
      <c r="AB334" s="54"/>
      <c r="AC334" s="37"/>
      <c r="AD334" s="54"/>
      <c r="AE334" s="37"/>
    </row>
    <row r="335" spans="1:31" ht="12.75" customHeight="1">
      <c r="A335" s="163">
        <v>165</v>
      </c>
      <c r="B335" s="164">
        <v>44308</v>
      </c>
      <c r="C335" s="164"/>
      <c r="D335" s="165" t="s">
        <v>772</v>
      </c>
      <c r="E335" s="166" t="s">
        <v>574</v>
      </c>
      <c r="F335" s="136">
        <v>126.5</v>
      </c>
      <c r="G335" s="166"/>
      <c r="H335" s="166">
        <v>155</v>
      </c>
      <c r="I335" s="168">
        <v>155</v>
      </c>
      <c r="J335" s="138" t="s">
        <v>661</v>
      </c>
      <c r="K335" s="139">
        <f t="shared" si="131"/>
        <v>28.5</v>
      </c>
      <c r="L335" s="140">
        <f t="shared" si="132"/>
        <v>0.22529644268774704</v>
      </c>
      <c r="M335" s="135" t="s">
        <v>577</v>
      </c>
      <c r="N335" s="141">
        <v>44362</v>
      </c>
      <c r="O335" s="54"/>
      <c r="P335" s="54"/>
      <c r="R335" s="54"/>
      <c r="S335" s="37" t="s">
        <v>768</v>
      </c>
      <c r="T335" s="54"/>
      <c r="U335" s="37"/>
      <c r="V335" s="54"/>
      <c r="W335" s="37"/>
      <c r="X335" s="54"/>
      <c r="Y335" s="37"/>
      <c r="Z335" s="54"/>
      <c r="AA335" s="37"/>
      <c r="AB335" s="54"/>
      <c r="AC335" s="37"/>
      <c r="AD335" s="54"/>
      <c r="AE335" s="37"/>
    </row>
    <row r="336" spans="1:31" ht="12.75" customHeight="1">
      <c r="A336" s="142">
        <v>166</v>
      </c>
      <c r="B336" s="173">
        <v>44368</v>
      </c>
      <c r="C336" s="173"/>
      <c r="D336" s="144" t="s">
        <v>809</v>
      </c>
      <c r="E336" s="146" t="s">
        <v>574</v>
      </c>
      <c r="F336" s="174">
        <v>287.5</v>
      </c>
      <c r="G336" s="146"/>
      <c r="H336" s="146">
        <v>245</v>
      </c>
      <c r="I336" s="147">
        <v>344</v>
      </c>
      <c r="J336" s="148" t="s">
        <v>810</v>
      </c>
      <c r="K336" s="149">
        <f t="shared" si="131"/>
        <v>-42.5</v>
      </c>
      <c r="L336" s="150">
        <f t="shared" si="132"/>
        <v>-0.14782608695652175</v>
      </c>
      <c r="M336" s="146" t="s">
        <v>587</v>
      </c>
      <c r="N336" s="143">
        <v>44508</v>
      </c>
      <c r="O336" s="54"/>
      <c r="P336" s="54"/>
      <c r="R336" s="54"/>
      <c r="S336" s="37" t="s">
        <v>768</v>
      </c>
      <c r="T336" s="54"/>
      <c r="U336" s="37"/>
      <c r="V336" s="54"/>
      <c r="W336" s="37"/>
      <c r="X336" s="54"/>
      <c r="Y336" s="37"/>
      <c r="Z336" s="54"/>
      <c r="AA336" s="37"/>
      <c r="AB336" s="54"/>
      <c r="AC336" s="37"/>
      <c r="AD336" s="54"/>
      <c r="AE336" s="37"/>
    </row>
    <row r="337" spans="1:31" ht="12.75" customHeight="1">
      <c r="A337" s="163">
        <v>167</v>
      </c>
      <c r="B337" s="164">
        <v>44368</v>
      </c>
      <c r="C337" s="164"/>
      <c r="D337" s="165" t="s">
        <v>477</v>
      </c>
      <c r="E337" s="166" t="s">
        <v>574</v>
      </c>
      <c r="F337" s="136">
        <v>241</v>
      </c>
      <c r="G337" s="166"/>
      <c r="H337" s="166">
        <v>298</v>
      </c>
      <c r="I337" s="168">
        <v>320</v>
      </c>
      <c r="J337" s="138" t="s">
        <v>661</v>
      </c>
      <c r="K337" s="139">
        <f t="shared" si="131"/>
        <v>57</v>
      </c>
      <c r="L337" s="140">
        <f t="shared" si="132"/>
        <v>0.23651452282157676</v>
      </c>
      <c r="M337" s="135" t="s">
        <v>577</v>
      </c>
      <c r="N337" s="141">
        <v>44802</v>
      </c>
      <c r="O337" s="54"/>
      <c r="P337" s="54"/>
      <c r="R337" s="54"/>
      <c r="S337" s="37" t="s">
        <v>768</v>
      </c>
      <c r="T337" s="54"/>
      <c r="U337" s="37"/>
      <c r="V337" s="54"/>
      <c r="W337" s="37"/>
      <c r="X337" s="54"/>
      <c r="Y337" s="37"/>
      <c r="Z337" s="54"/>
      <c r="AA337" s="37"/>
      <c r="AB337" s="54"/>
      <c r="AC337" s="37"/>
      <c r="AD337" s="54"/>
      <c r="AE337" s="37"/>
    </row>
    <row r="338" spans="1:31" ht="12.75" customHeight="1">
      <c r="A338" s="163">
        <v>168</v>
      </c>
      <c r="B338" s="164">
        <v>44406</v>
      </c>
      <c r="C338" s="164"/>
      <c r="D338" s="165" t="s">
        <v>772</v>
      </c>
      <c r="E338" s="166" t="s">
        <v>574</v>
      </c>
      <c r="F338" s="136">
        <v>162.5</v>
      </c>
      <c r="G338" s="166"/>
      <c r="H338" s="166">
        <v>200</v>
      </c>
      <c r="I338" s="168">
        <v>200</v>
      </c>
      <c r="J338" s="138" t="s">
        <v>661</v>
      </c>
      <c r="K338" s="139">
        <f t="shared" si="131"/>
        <v>37.5</v>
      </c>
      <c r="L338" s="140">
        <f t="shared" si="132"/>
        <v>0.23076923076923078</v>
      </c>
      <c r="M338" s="135" t="s">
        <v>577</v>
      </c>
      <c r="N338" s="141">
        <v>44802</v>
      </c>
      <c r="O338" s="54"/>
      <c r="P338" s="54"/>
      <c r="R338" s="54"/>
      <c r="S338" s="37" t="s">
        <v>768</v>
      </c>
      <c r="T338" s="54"/>
      <c r="U338" s="37"/>
      <c r="V338" s="54"/>
      <c r="W338" s="37"/>
      <c r="X338" s="54"/>
      <c r="Y338" s="37"/>
      <c r="Z338" s="54"/>
      <c r="AA338" s="37"/>
      <c r="AB338" s="54"/>
      <c r="AC338" s="37"/>
      <c r="AD338" s="54"/>
      <c r="AE338" s="37"/>
    </row>
    <row r="339" spans="1:31" ht="12.75" customHeight="1">
      <c r="A339" s="163">
        <v>169</v>
      </c>
      <c r="B339" s="164">
        <v>44462</v>
      </c>
      <c r="C339" s="164"/>
      <c r="D339" s="165" t="s">
        <v>435</v>
      </c>
      <c r="E339" s="166" t="s">
        <v>574</v>
      </c>
      <c r="F339" s="136">
        <v>1235</v>
      </c>
      <c r="G339" s="166"/>
      <c r="H339" s="166">
        <v>1505</v>
      </c>
      <c r="I339" s="168">
        <v>1500</v>
      </c>
      <c r="J339" s="138" t="s">
        <v>661</v>
      </c>
      <c r="K339" s="139">
        <f t="shared" si="131"/>
        <v>270</v>
      </c>
      <c r="L339" s="140">
        <f t="shared" si="132"/>
        <v>0.21862348178137653</v>
      </c>
      <c r="M339" s="135" t="s">
        <v>577</v>
      </c>
      <c r="N339" s="141">
        <v>44564</v>
      </c>
      <c r="O339" s="54"/>
      <c r="P339" s="54"/>
      <c r="R339" s="54"/>
      <c r="S339" s="37" t="s">
        <v>768</v>
      </c>
      <c r="T339" s="54"/>
      <c r="U339" s="37"/>
      <c r="V339" s="54"/>
      <c r="W339" s="37"/>
      <c r="X339" s="54"/>
      <c r="Y339" s="37"/>
      <c r="Z339" s="54"/>
      <c r="AA339" s="37"/>
      <c r="AB339" s="54"/>
      <c r="AC339" s="37"/>
      <c r="AD339" s="54"/>
      <c r="AE339" s="37"/>
    </row>
    <row r="340" spans="1:31" ht="12.75" customHeight="1">
      <c r="A340" s="163">
        <v>170</v>
      </c>
      <c r="B340" s="164">
        <v>44480</v>
      </c>
      <c r="C340" s="164"/>
      <c r="D340" s="165" t="s">
        <v>811</v>
      </c>
      <c r="E340" s="166" t="s">
        <v>574</v>
      </c>
      <c r="F340" s="136">
        <v>58.75</v>
      </c>
      <c r="G340" s="166"/>
      <c r="H340" s="166">
        <v>64.25</v>
      </c>
      <c r="I340" s="168"/>
      <c r="J340" s="138" t="s">
        <v>661</v>
      </c>
      <c r="K340" s="139">
        <f t="shared" si="131"/>
        <v>5.5</v>
      </c>
      <c r="L340" s="140">
        <f t="shared" si="132"/>
        <v>9.3617021276595741E-2</v>
      </c>
      <c r="M340" s="135" t="s">
        <v>577</v>
      </c>
      <c r="N340" s="141">
        <v>45322</v>
      </c>
      <c r="O340" s="54"/>
      <c r="P340" s="54"/>
      <c r="R340" s="54"/>
      <c r="S340" s="37" t="s">
        <v>768</v>
      </c>
      <c r="T340" s="54"/>
      <c r="U340" s="37"/>
      <c r="V340" s="54"/>
      <c r="W340" s="37"/>
      <c r="X340" s="54"/>
      <c r="Y340" s="37"/>
      <c r="Z340" s="54"/>
      <c r="AA340" s="37"/>
      <c r="AB340" s="54"/>
      <c r="AC340" s="37"/>
      <c r="AD340" s="54"/>
      <c r="AE340" s="37"/>
    </row>
    <row r="341" spans="1:31" ht="12.75" customHeight="1">
      <c r="A341" s="132">
        <v>171</v>
      </c>
      <c r="B341" s="133">
        <v>44481</v>
      </c>
      <c r="C341" s="133"/>
      <c r="D341" s="134" t="s">
        <v>275</v>
      </c>
      <c r="E341" s="135" t="s">
        <v>574</v>
      </c>
      <c r="F341" s="136">
        <v>315</v>
      </c>
      <c r="G341" s="135"/>
      <c r="H341" s="135">
        <v>335</v>
      </c>
      <c r="I341" s="137">
        <v>380</v>
      </c>
      <c r="J341" s="138" t="s">
        <v>859</v>
      </c>
      <c r="K341" s="139">
        <f t="shared" si="131"/>
        <v>20</v>
      </c>
      <c r="L341" s="140">
        <f t="shared" si="132"/>
        <v>6.3492063492063489E-2</v>
      </c>
      <c r="M341" s="135" t="s">
        <v>577</v>
      </c>
      <c r="N341" s="141">
        <v>45297</v>
      </c>
      <c r="O341" s="54"/>
      <c r="P341" s="54"/>
      <c r="R341" s="54"/>
      <c r="S341" s="37" t="s">
        <v>768</v>
      </c>
      <c r="T341" s="54"/>
      <c r="U341" s="37"/>
      <c r="V341" s="54"/>
      <c r="W341" s="37"/>
      <c r="X341" s="54"/>
      <c r="Y341" s="37"/>
      <c r="Z341" s="54"/>
      <c r="AA341" s="37"/>
      <c r="AB341" s="54"/>
      <c r="AC341" s="37"/>
      <c r="AD341" s="54"/>
      <c r="AE341" s="37"/>
    </row>
    <row r="342" spans="1:31" ht="12.75" customHeight="1">
      <c r="A342" s="132">
        <v>172</v>
      </c>
      <c r="B342" s="133">
        <v>44481</v>
      </c>
      <c r="C342" s="133"/>
      <c r="D342" s="134" t="s">
        <v>812</v>
      </c>
      <c r="E342" s="135" t="s">
        <v>574</v>
      </c>
      <c r="F342" s="136">
        <v>45.5</v>
      </c>
      <c r="G342" s="135"/>
      <c r="H342" s="135">
        <v>56.5</v>
      </c>
      <c r="I342" s="137">
        <v>56</v>
      </c>
      <c r="J342" s="138" t="s">
        <v>661</v>
      </c>
      <c r="K342" s="139">
        <f t="shared" si="131"/>
        <v>11</v>
      </c>
      <c r="L342" s="140">
        <f t="shared" si="132"/>
        <v>0.24175824175824176</v>
      </c>
      <c r="M342" s="135" t="s">
        <v>577</v>
      </c>
      <c r="N342" s="141">
        <v>44881</v>
      </c>
      <c r="O342" s="54"/>
      <c r="P342" s="54"/>
      <c r="R342" s="54"/>
      <c r="S342" s="37"/>
      <c r="T342" s="54"/>
      <c r="U342" s="37"/>
      <c r="V342" s="54"/>
      <c r="W342" s="37"/>
      <c r="X342" s="54"/>
      <c r="Y342" s="37"/>
      <c r="Z342" s="54"/>
      <c r="AA342" s="37"/>
      <c r="AB342" s="54"/>
      <c r="AC342" s="37"/>
      <c r="AD342" s="54"/>
      <c r="AE342" s="37"/>
    </row>
    <row r="343" spans="1:31" ht="12.75" customHeight="1">
      <c r="A343" s="132">
        <v>173</v>
      </c>
      <c r="B343" s="133">
        <v>44551</v>
      </c>
      <c r="C343" s="133"/>
      <c r="D343" s="134" t="s">
        <v>129</v>
      </c>
      <c r="E343" s="135" t="s">
        <v>574</v>
      </c>
      <c r="F343" s="136">
        <v>2300</v>
      </c>
      <c r="G343" s="135"/>
      <c r="H343" s="135">
        <f>(2820+2200)/2</f>
        <v>2510</v>
      </c>
      <c r="I343" s="137">
        <v>3000</v>
      </c>
      <c r="J343" s="138" t="s">
        <v>813</v>
      </c>
      <c r="K343" s="139">
        <f t="shared" si="131"/>
        <v>210</v>
      </c>
      <c r="L343" s="140">
        <f t="shared" si="132"/>
        <v>9.1304347826086957E-2</v>
      </c>
      <c r="M343" s="135" t="s">
        <v>577</v>
      </c>
      <c r="N343" s="141">
        <v>44649</v>
      </c>
      <c r="O343" s="54"/>
      <c r="P343" s="54"/>
      <c r="R343" s="54"/>
      <c r="S343" s="37"/>
      <c r="T343" s="54"/>
      <c r="U343" s="37"/>
      <c r="V343" s="54"/>
      <c r="W343" s="37"/>
      <c r="X343" s="54"/>
      <c r="Y343" s="37"/>
      <c r="Z343" s="54"/>
      <c r="AA343" s="37"/>
      <c r="AB343" s="54"/>
      <c r="AC343" s="37"/>
      <c r="AD343" s="54"/>
      <c r="AE343" s="37"/>
    </row>
    <row r="344" spans="1:31" ht="12.75" customHeight="1">
      <c r="A344" s="132">
        <v>174</v>
      </c>
      <c r="B344" s="133">
        <v>44606</v>
      </c>
      <c r="C344" s="133"/>
      <c r="D344" s="134" t="s">
        <v>425</v>
      </c>
      <c r="E344" s="135" t="s">
        <v>574</v>
      </c>
      <c r="F344" s="136">
        <v>635</v>
      </c>
      <c r="G344" s="135"/>
      <c r="H344" s="135">
        <v>700</v>
      </c>
      <c r="I344" s="137">
        <v>764</v>
      </c>
      <c r="J344" s="138" t="s">
        <v>841</v>
      </c>
      <c r="K344" s="139">
        <f t="shared" si="131"/>
        <v>65</v>
      </c>
      <c r="L344" s="140">
        <f t="shared" si="132"/>
        <v>0.10236220472440945</v>
      </c>
      <c r="M344" s="135" t="s">
        <v>577</v>
      </c>
      <c r="N344" s="141">
        <v>45159</v>
      </c>
      <c r="O344" s="54"/>
      <c r="P344" s="54"/>
      <c r="R344" s="54"/>
      <c r="S344" s="37"/>
      <c r="T344" s="54"/>
      <c r="U344" s="37"/>
      <c r="V344" s="54"/>
      <c r="W344" s="37"/>
      <c r="X344" s="54"/>
      <c r="Y344" s="37"/>
      <c r="Z344" s="54"/>
      <c r="AA344" s="37"/>
      <c r="AB344" s="54"/>
      <c r="AC344" s="37"/>
      <c r="AD344" s="54"/>
      <c r="AE344" s="37"/>
    </row>
    <row r="345" spans="1:31" ht="12.75" customHeight="1">
      <c r="A345" s="132">
        <v>175</v>
      </c>
      <c r="B345" s="133">
        <v>44613</v>
      </c>
      <c r="C345" s="133"/>
      <c r="D345" s="134" t="s">
        <v>435</v>
      </c>
      <c r="E345" s="135" t="s">
        <v>574</v>
      </c>
      <c r="F345" s="136">
        <v>1255</v>
      </c>
      <c r="G345" s="135"/>
      <c r="H345" s="135">
        <v>1515</v>
      </c>
      <c r="I345" s="137">
        <v>1510</v>
      </c>
      <c r="J345" s="138" t="s">
        <v>661</v>
      </c>
      <c r="K345" s="139">
        <f t="shared" si="131"/>
        <v>260</v>
      </c>
      <c r="L345" s="140">
        <f t="shared" si="132"/>
        <v>0.20717131474103587</v>
      </c>
      <c r="M345" s="135" t="s">
        <v>577</v>
      </c>
      <c r="N345" s="141">
        <v>44834</v>
      </c>
      <c r="O345" s="54"/>
      <c r="P345" s="54"/>
      <c r="R345" s="54"/>
      <c r="S345" s="37"/>
      <c r="T345" s="54"/>
      <c r="U345" s="37"/>
      <c r="V345" s="54"/>
      <c r="W345" s="37"/>
      <c r="X345" s="54"/>
      <c r="Y345" s="37"/>
      <c r="Z345" s="54"/>
      <c r="AA345" s="37"/>
      <c r="AB345" s="54"/>
      <c r="AC345" s="37"/>
      <c r="AD345" s="54"/>
      <c r="AE345" s="37"/>
    </row>
    <row r="346" spans="1:31" ht="12.75" customHeight="1">
      <c r="A346" s="320">
        <v>176</v>
      </c>
      <c r="B346" s="311">
        <v>44670</v>
      </c>
      <c r="C346" s="311"/>
      <c r="D346" s="312" t="s">
        <v>537</v>
      </c>
      <c r="E346" s="313" t="s">
        <v>574</v>
      </c>
      <c r="F346" s="314">
        <v>445</v>
      </c>
      <c r="G346" s="314"/>
      <c r="H346" s="314">
        <v>460</v>
      </c>
      <c r="I346" s="314">
        <v>553</v>
      </c>
      <c r="J346" s="315" t="s">
        <v>1039</v>
      </c>
      <c r="K346" s="316">
        <f t="shared" ref="K346" si="133">H346-F346</f>
        <v>15</v>
      </c>
      <c r="L346" s="317">
        <f t="shared" ref="L346" si="134">K346/F346</f>
        <v>3.3707865168539325E-2</v>
      </c>
      <c r="M346" s="318" t="s">
        <v>594</v>
      </c>
      <c r="N346" s="319">
        <v>45397</v>
      </c>
      <c r="O346" s="54"/>
      <c r="P346" s="54"/>
      <c r="R346" s="54"/>
      <c r="S346" s="37"/>
      <c r="T346" s="54"/>
      <c r="U346" s="37"/>
      <c r="V346" s="54"/>
      <c r="W346" s="37"/>
      <c r="X346" s="54"/>
      <c r="Y346" s="37"/>
      <c r="Z346" s="54"/>
      <c r="AA346" s="37"/>
      <c r="AB346" s="54"/>
      <c r="AC346" s="37"/>
      <c r="AD346" s="54"/>
      <c r="AE346" s="37"/>
    </row>
    <row r="347" spans="1:31" ht="12.75" customHeight="1">
      <c r="A347" s="163">
        <v>177</v>
      </c>
      <c r="B347" s="164">
        <v>44746</v>
      </c>
      <c r="C347" s="164"/>
      <c r="D347" s="165" t="s">
        <v>814</v>
      </c>
      <c r="E347" s="166" t="s">
        <v>574</v>
      </c>
      <c r="F347" s="166">
        <v>207.5</v>
      </c>
      <c r="G347" s="166"/>
      <c r="H347" s="166">
        <v>254</v>
      </c>
      <c r="I347" s="168">
        <v>254</v>
      </c>
      <c r="J347" s="138" t="s">
        <v>661</v>
      </c>
      <c r="K347" s="139">
        <f t="shared" ref="K347:K357" si="135">H347-F347</f>
        <v>46.5</v>
      </c>
      <c r="L347" s="140">
        <f t="shared" ref="L347:L357" si="136">K347/F347</f>
        <v>0.22409638554216868</v>
      </c>
      <c r="M347" s="135" t="s">
        <v>577</v>
      </c>
      <c r="N347" s="141">
        <v>44792</v>
      </c>
      <c r="O347" s="54"/>
      <c r="P347" s="54"/>
      <c r="R347" s="54"/>
      <c r="S347" s="37"/>
      <c r="T347" s="54"/>
      <c r="U347" s="37"/>
      <c r="V347" s="54"/>
      <c r="W347" s="37"/>
      <c r="X347" s="54"/>
      <c r="Y347" s="37"/>
      <c r="Z347" s="54"/>
      <c r="AA347" s="37"/>
      <c r="AB347" s="54"/>
      <c r="AC347" s="37"/>
      <c r="AD347" s="54"/>
      <c r="AE347" s="37"/>
    </row>
    <row r="348" spans="1:31" ht="12.75" customHeight="1">
      <c r="A348" s="163">
        <v>178</v>
      </c>
      <c r="B348" s="164">
        <v>44775</v>
      </c>
      <c r="C348" s="164"/>
      <c r="D348" s="165" t="s">
        <v>479</v>
      </c>
      <c r="E348" s="166" t="s">
        <v>574</v>
      </c>
      <c r="F348" s="166">
        <v>31.25</v>
      </c>
      <c r="G348" s="166"/>
      <c r="H348" s="166">
        <v>38.75</v>
      </c>
      <c r="I348" s="168">
        <v>38</v>
      </c>
      <c r="J348" s="138" t="s">
        <v>661</v>
      </c>
      <c r="K348" s="139">
        <f t="shared" si="135"/>
        <v>7.5</v>
      </c>
      <c r="L348" s="140">
        <f t="shared" si="136"/>
        <v>0.24</v>
      </c>
      <c r="M348" s="135" t="s">
        <v>577</v>
      </c>
      <c r="N348" s="141">
        <v>44844</v>
      </c>
      <c r="O348" s="54"/>
      <c r="P348" s="54"/>
      <c r="R348" s="54"/>
      <c r="S348" s="37"/>
      <c r="T348" s="54"/>
      <c r="U348" s="37"/>
      <c r="V348" s="54"/>
      <c r="W348" s="37"/>
      <c r="X348" s="54"/>
      <c r="Y348" s="37"/>
      <c r="Z348" s="54"/>
      <c r="AA348" s="37"/>
      <c r="AB348" s="54"/>
      <c r="AC348" s="37"/>
      <c r="AD348" s="54"/>
      <c r="AE348" s="37"/>
    </row>
    <row r="349" spans="1:31" ht="12.75" customHeight="1">
      <c r="A349" s="163">
        <v>179</v>
      </c>
      <c r="B349" s="164">
        <v>44841</v>
      </c>
      <c r="C349" s="164"/>
      <c r="D349" s="165" t="s">
        <v>815</v>
      </c>
      <c r="E349" s="166" t="s">
        <v>574</v>
      </c>
      <c r="F349" s="136">
        <v>665</v>
      </c>
      <c r="G349" s="166"/>
      <c r="H349" s="166">
        <v>807.5</v>
      </c>
      <c r="I349" s="168">
        <v>840</v>
      </c>
      <c r="J349" s="138" t="s">
        <v>813</v>
      </c>
      <c r="K349" s="139">
        <f t="shared" si="135"/>
        <v>142.5</v>
      </c>
      <c r="L349" s="140">
        <f t="shared" si="136"/>
        <v>0.21428571428571427</v>
      </c>
      <c r="M349" s="135" t="s">
        <v>577</v>
      </c>
      <c r="N349" s="141">
        <v>45097</v>
      </c>
      <c r="O349" s="54"/>
      <c r="P349" s="54"/>
      <c r="R349" s="54"/>
      <c r="S349" s="37"/>
      <c r="T349" s="54"/>
      <c r="U349" s="37"/>
      <c r="V349" s="54"/>
      <c r="W349" s="37"/>
      <c r="X349" s="54"/>
      <c r="Y349" s="37"/>
      <c r="Z349" s="54"/>
      <c r="AA349" s="37"/>
      <c r="AB349" s="54"/>
      <c r="AC349" s="37"/>
      <c r="AD349" s="54"/>
      <c r="AE349" s="37"/>
    </row>
    <row r="350" spans="1:31" ht="12.75" customHeight="1">
      <c r="A350" s="163">
        <v>180</v>
      </c>
      <c r="B350" s="164">
        <v>44844</v>
      </c>
      <c r="C350" s="164"/>
      <c r="D350" s="165" t="s">
        <v>427</v>
      </c>
      <c r="E350" s="166" t="s">
        <v>574</v>
      </c>
      <c r="F350" s="136">
        <v>227.5</v>
      </c>
      <c r="G350" s="166"/>
      <c r="H350" s="166">
        <v>270</v>
      </c>
      <c r="I350" s="168">
        <v>291</v>
      </c>
      <c r="J350" s="138" t="s">
        <v>843</v>
      </c>
      <c r="K350" s="139">
        <f t="shared" si="135"/>
        <v>42.5</v>
      </c>
      <c r="L350" s="140">
        <f t="shared" si="136"/>
        <v>0.18681318681318682</v>
      </c>
      <c r="M350" s="135" t="s">
        <v>577</v>
      </c>
      <c r="N350" s="141">
        <v>45160</v>
      </c>
      <c r="O350" s="54"/>
      <c r="P350" s="54"/>
      <c r="R350" s="54"/>
      <c r="S350" s="37"/>
      <c r="T350" s="54"/>
      <c r="U350" s="37"/>
      <c r="V350" s="54"/>
      <c r="W350" s="37"/>
      <c r="X350" s="54"/>
      <c r="Y350" s="37"/>
      <c r="Z350" s="54"/>
      <c r="AA350" s="37"/>
      <c r="AB350" s="54"/>
      <c r="AC350" s="37"/>
      <c r="AD350" s="54"/>
      <c r="AE350" s="37"/>
    </row>
    <row r="351" spans="1:31" ht="12.75" customHeight="1">
      <c r="A351" s="163">
        <v>181</v>
      </c>
      <c r="B351" s="164">
        <v>44845</v>
      </c>
      <c r="C351" s="164"/>
      <c r="D351" s="165" t="s">
        <v>425</v>
      </c>
      <c r="E351" s="166" t="s">
        <v>574</v>
      </c>
      <c r="F351" s="136">
        <v>555</v>
      </c>
      <c r="G351" s="166"/>
      <c r="H351" s="166">
        <v>700</v>
      </c>
      <c r="I351" s="168">
        <v>765</v>
      </c>
      <c r="J351" s="138" t="s">
        <v>842</v>
      </c>
      <c r="K351" s="139">
        <f t="shared" si="135"/>
        <v>145</v>
      </c>
      <c r="L351" s="140">
        <f t="shared" si="136"/>
        <v>0.26126126126126126</v>
      </c>
      <c r="M351" s="135" t="s">
        <v>577</v>
      </c>
      <c r="N351" s="141">
        <v>45159</v>
      </c>
      <c r="O351" s="54"/>
      <c r="P351" s="54"/>
      <c r="R351" s="54"/>
      <c r="S351" s="37"/>
      <c r="T351" s="54"/>
      <c r="U351" s="37"/>
      <c r="V351" s="54"/>
      <c r="W351" s="37"/>
      <c r="X351" s="54"/>
      <c r="Y351" s="37"/>
      <c r="Z351" s="54"/>
      <c r="AA351" s="37"/>
      <c r="AB351" s="54"/>
      <c r="AC351" s="37"/>
      <c r="AD351" s="54"/>
      <c r="AE351" s="37"/>
    </row>
    <row r="352" spans="1:31" ht="12.75" customHeight="1">
      <c r="A352" s="163">
        <v>182</v>
      </c>
      <c r="B352" s="164">
        <v>44981</v>
      </c>
      <c r="C352" s="164"/>
      <c r="D352" s="165" t="s">
        <v>442</v>
      </c>
      <c r="E352" s="166" t="s">
        <v>574</v>
      </c>
      <c r="F352" s="136">
        <v>1675</v>
      </c>
      <c r="G352" s="166"/>
      <c r="H352" s="166">
        <v>2080</v>
      </c>
      <c r="I352" s="168">
        <v>2080</v>
      </c>
      <c r="J352" s="138" t="s">
        <v>661</v>
      </c>
      <c r="K352" s="139">
        <f t="shared" si="135"/>
        <v>405</v>
      </c>
      <c r="L352" s="140">
        <f t="shared" si="136"/>
        <v>0.2417910447761194</v>
      </c>
      <c r="M352" s="135" t="s">
        <v>577</v>
      </c>
      <c r="N352" s="141">
        <v>45119</v>
      </c>
      <c r="O352" s="54"/>
      <c r="P352" s="54"/>
      <c r="R352" s="54"/>
      <c r="S352" s="37" t="s">
        <v>839</v>
      </c>
      <c r="T352" s="54"/>
      <c r="U352" s="37"/>
      <c r="V352" s="54"/>
      <c r="W352" s="37"/>
      <c r="X352" s="54"/>
      <c r="Y352" s="37"/>
      <c r="Z352" s="54"/>
      <c r="AA352" s="37"/>
      <c r="AB352" s="54"/>
      <c r="AC352" s="37"/>
      <c r="AD352" s="54"/>
      <c r="AE352" s="37"/>
    </row>
    <row r="353" spans="1:39" ht="12.75" customHeight="1">
      <c r="A353" s="163">
        <v>183</v>
      </c>
      <c r="B353" s="164">
        <v>44986</v>
      </c>
      <c r="C353" s="164"/>
      <c r="D353" s="165" t="s">
        <v>479</v>
      </c>
      <c r="E353" s="166" t="s">
        <v>574</v>
      </c>
      <c r="F353" s="136">
        <v>57.5</v>
      </c>
      <c r="G353" s="166"/>
      <c r="H353" s="166">
        <v>120</v>
      </c>
      <c r="I353" s="168">
        <v>120</v>
      </c>
      <c r="J353" s="138" t="s">
        <v>661</v>
      </c>
      <c r="K353" s="139">
        <f t="shared" si="135"/>
        <v>62.5</v>
      </c>
      <c r="L353" s="140">
        <f t="shared" si="136"/>
        <v>1.0869565217391304</v>
      </c>
      <c r="M353" s="135" t="s">
        <v>577</v>
      </c>
      <c r="N353" s="141">
        <v>45049</v>
      </c>
      <c r="O353" s="54"/>
      <c r="P353" s="54"/>
      <c r="R353" s="54"/>
      <c r="S353" s="37" t="s">
        <v>839</v>
      </c>
      <c r="T353" s="54"/>
      <c r="U353" s="37"/>
      <c r="V353" s="54"/>
      <c r="W353" s="37"/>
      <c r="X353" s="54"/>
      <c r="Y353" s="37"/>
      <c r="Z353" s="54"/>
      <c r="AA353" s="37"/>
      <c r="AB353" s="54"/>
      <c r="AC353" s="37"/>
      <c r="AD353" s="54"/>
      <c r="AE353" s="37"/>
    </row>
    <row r="354" spans="1:39" ht="12.75" customHeight="1">
      <c r="A354" s="163">
        <v>184</v>
      </c>
      <c r="B354" s="164">
        <v>45008</v>
      </c>
      <c r="C354" s="164"/>
      <c r="D354" s="165" t="s">
        <v>496</v>
      </c>
      <c r="E354" s="166" t="s">
        <v>574</v>
      </c>
      <c r="F354" s="136">
        <v>2765</v>
      </c>
      <c r="G354" s="166"/>
      <c r="H354" s="166">
        <v>3547.5</v>
      </c>
      <c r="I354" s="168">
        <v>3523</v>
      </c>
      <c r="J354" s="138" t="s">
        <v>661</v>
      </c>
      <c r="K354" s="139">
        <f t="shared" si="135"/>
        <v>782.5</v>
      </c>
      <c r="L354" s="140">
        <f t="shared" si="136"/>
        <v>0.28300180831826399</v>
      </c>
      <c r="M354" s="135" t="s">
        <v>577</v>
      </c>
      <c r="N354" s="141">
        <v>45177</v>
      </c>
      <c r="O354" s="54"/>
      <c r="P354" s="54"/>
      <c r="R354" s="54"/>
      <c r="S354" s="37" t="s">
        <v>839</v>
      </c>
      <c r="T354" s="54"/>
      <c r="U354" s="37"/>
      <c r="V354" s="54"/>
      <c r="W354" s="37"/>
      <c r="X354" s="54"/>
      <c r="Y354" s="37"/>
      <c r="Z354" s="54"/>
      <c r="AA354" s="37"/>
      <c r="AB354" s="54"/>
      <c r="AC354" s="37"/>
      <c r="AD354" s="54"/>
      <c r="AE354" s="37"/>
    </row>
    <row r="355" spans="1:39" ht="12.75" customHeight="1">
      <c r="A355" s="163">
        <v>185</v>
      </c>
      <c r="B355" s="164">
        <v>45027</v>
      </c>
      <c r="C355" s="164"/>
      <c r="D355" s="165" t="s">
        <v>816</v>
      </c>
      <c r="E355" s="166" t="s">
        <v>574</v>
      </c>
      <c r="F355" s="166">
        <v>460</v>
      </c>
      <c r="G355" s="166"/>
      <c r="H355" s="166">
        <v>825</v>
      </c>
      <c r="I355" s="168">
        <v>810</v>
      </c>
      <c r="J355" s="138" t="s">
        <v>661</v>
      </c>
      <c r="K355" s="139">
        <f t="shared" si="135"/>
        <v>365</v>
      </c>
      <c r="L355" s="140">
        <f t="shared" si="136"/>
        <v>0.79347826086956519</v>
      </c>
      <c r="M355" s="135" t="s">
        <v>577</v>
      </c>
      <c r="N355" s="141">
        <v>45155</v>
      </c>
      <c r="O355" s="54"/>
      <c r="P355" s="54"/>
      <c r="R355" s="54"/>
      <c r="S355" s="37" t="s">
        <v>839</v>
      </c>
      <c r="T355" s="54"/>
      <c r="U355" s="37"/>
      <c r="V355" s="54"/>
      <c r="W355" s="37"/>
      <c r="X355" s="54"/>
      <c r="Y355" s="37"/>
      <c r="Z355" s="54"/>
      <c r="AA355" s="37"/>
      <c r="AB355" s="54"/>
      <c r="AC355" s="37"/>
      <c r="AD355" s="54"/>
      <c r="AE355" s="37"/>
    </row>
    <row r="356" spans="1:39" ht="12.75" customHeight="1">
      <c r="A356" s="163">
        <v>186</v>
      </c>
      <c r="B356" s="164">
        <v>45050</v>
      </c>
      <c r="C356" s="164"/>
      <c r="D356" s="165" t="s">
        <v>41</v>
      </c>
      <c r="E356" s="166" t="s">
        <v>574</v>
      </c>
      <c r="F356" s="166">
        <v>3630</v>
      </c>
      <c r="G356" s="166"/>
      <c r="H356" s="166">
        <v>5150</v>
      </c>
      <c r="I356" s="168">
        <v>5040</v>
      </c>
      <c r="J356" s="138" t="s">
        <v>661</v>
      </c>
      <c r="K356" s="139">
        <f t="shared" si="135"/>
        <v>1520</v>
      </c>
      <c r="L356" s="140">
        <f t="shared" si="136"/>
        <v>0.41873278236914602</v>
      </c>
      <c r="M356" s="135" t="s">
        <v>577</v>
      </c>
      <c r="N356" s="141">
        <v>45344</v>
      </c>
      <c r="O356" s="54"/>
      <c r="P356" s="54"/>
      <c r="R356" s="54"/>
      <c r="S356" s="37" t="s">
        <v>839</v>
      </c>
      <c r="T356" s="54"/>
      <c r="U356" s="37"/>
      <c r="V356" s="54"/>
      <c r="W356" s="37"/>
      <c r="X356" s="54"/>
      <c r="Y356" s="37"/>
      <c r="Z356" s="54"/>
      <c r="AA356" s="37"/>
      <c r="AB356" s="54"/>
      <c r="AC356" s="37"/>
      <c r="AD356" s="54"/>
      <c r="AE356" s="37"/>
    </row>
    <row r="357" spans="1:39" ht="12.75" customHeight="1">
      <c r="A357" s="163">
        <v>187</v>
      </c>
      <c r="B357" s="164">
        <v>45075</v>
      </c>
      <c r="C357" s="164"/>
      <c r="D357" s="165" t="s">
        <v>817</v>
      </c>
      <c r="E357" s="166" t="s">
        <v>574</v>
      </c>
      <c r="F357" s="136">
        <v>585</v>
      </c>
      <c r="G357" s="166"/>
      <c r="H357" s="166">
        <v>732</v>
      </c>
      <c r="I357" s="168">
        <v>732</v>
      </c>
      <c r="J357" s="138" t="s">
        <v>661</v>
      </c>
      <c r="K357" s="139">
        <f t="shared" si="135"/>
        <v>147</v>
      </c>
      <c r="L357" s="140">
        <f t="shared" si="136"/>
        <v>0.25128205128205128</v>
      </c>
      <c r="M357" s="135" t="s">
        <v>577</v>
      </c>
      <c r="N357" s="141">
        <v>45152</v>
      </c>
      <c r="O357" s="54"/>
      <c r="P357" s="54"/>
      <c r="R357" s="54"/>
      <c r="S357" s="37" t="s">
        <v>839</v>
      </c>
      <c r="T357" s="54"/>
      <c r="U357" s="37"/>
      <c r="V357" s="54"/>
      <c r="W357" s="37"/>
      <c r="X357" s="54"/>
      <c r="Y357" s="37"/>
      <c r="Z357" s="54"/>
      <c r="AA357" s="37"/>
      <c r="AB357" s="54"/>
      <c r="AC357" s="37"/>
      <c r="AD357" s="54"/>
      <c r="AE357" s="37"/>
      <c r="AG357" s="37"/>
      <c r="AH357" s="54"/>
      <c r="AJ357" s="37"/>
      <c r="AL357" s="37"/>
      <c r="AM357" s="54"/>
    </row>
    <row r="358" spans="1:39" ht="12.75" customHeight="1">
      <c r="A358" s="181">
        <v>188</v>
      </c>
      <c r="B358" s="182">
        <v>45078</v>
      </c>
      <c r="C358" s="53"/>
      <c r="D358" s="53" t="s">
        <v>526</v>
      </c>
      <c r="E358" s="183" t="s">
        <v>574</v>
      </c>
      <c r="F358" s="51" t="s">
        <v>818</v>
      </c>
      <c r="G358" s="51"/>
      <c r="H358" s="51"/>
      <c r="I358" s="51">
        <v>4300</v>
      </c>
      <c r="J358" s="51" t="s">
        <v>575</v>
      </c>
      <c r="K358" s="51"/>
      <c r="L358" s="51"/>
      <c r="M358" s="51"/>
      <c r="N358" s="51"/>
      <c r="O358" s="54"/>
      <c r="P358" s="54"/>
      <c r="R358" s="54"/>
      <c r="S358" s="37" t="s">
        <v>839</v>
      </c>
      <c r="T358" s="54"/>
      <c r="U358" s="37"/>
      <c r="V358" s="54"/>
      <c r="W358" s="37"/>
      <c r="X358" s="54"/>
      <c r="Y358" s="37"/>
      <c r="Z358" s="54"/>
      <c r="AA358" s="37"/>
      <c r="AB358" s="54"/>
      <c r="AC358" s="37"/>
      <c r="AD358" s="54"/>
      <c r="AE358" s="37"/>
      <c r="AG358" s="37"/>
      <c r="AH358" s="54"/>
      <c r="AJ358" s="37"/>
      <c r="AL358" s="37"/>
      <c r="AM358" s="54"/>
    </row>
    <row r="359" spans="1:39" ht="12.75" customHeight="1">
      <c r="A359" s="163">
        <v>189</v>
      </c>
      <c r="B359" s="164">
        <v>45103</v>
      </c>
      <c r="C359" s="164"/>
      <c r="D359" s="165" t="s">
        <v>837</v>
      </c>
      <c r="E359" s="166" t="s">
        <v>574</v>
      </c>
      <c r="F359" s="136">
        <v>282.5</v>
      </c>
      <c r="G359" s="166"/>
      <c r="H359" s="166">
        <v>383</v>
      </c>
      <c r="I359" s="168">
        <v>383</v>
      </c>
      <c r="J359" s="138" t="s">
        <v>661</v>
      </c>
      <c r="K359" s="139">
        <f>H359-F359</f>
        <v>100.5</v>
      </c>
      <c r="L359" s="140">
        <f>K359/F359</f>
        <v>0.35575221238938054</v>
      </c>
      <c r="M359" s="135" t="s">
        <v>577</v>
      </c>
      <c r="N359" s="141">
        <v>45265</v>
      </c>
      <c r="O359" s="54"/>
      <c r="P359" s="54"/>
      <c r="R359" s="54"/>
      <c r="S359" s="37" t="s">
        <v>839</v>
      </c>
      <c r="T359" s="54"/>
      <c r="U359" s="37"/>
      <c r="V359" s="54"/>
      <c r="W359" s="37"/>
      <c r="X359" s="54"/>
      <c r="Y359" s="37"/>
      <c r="Z359" s="54"/>
      <c r="AA359" s="37"/>
      <c r="AB359" s="54"/>
      <c r="AC359" s="37"/>
      <c r="AD359" s="54"/>
      <c r="AE359" s="37"/>
      <c r="AG359" s="37"/>
      <c r="AH359" s="54"/>
      <c r="AJ359" s="37"/>
      <c r="AL359" s="37"/>
      <c r="AM359" s="54"/>
    </row>
    <row r="360" spans="1:39" ht="12.75" customHeight="1">
      <c r="A360" s="163">
        <v>190</v>
      </c>
      <c r="B360" s="164">
        <v>45120</v>
      </c>
      <c r="C360" s="164"/>
      <c r="D360" s="165" t="s">
        <v>525</v>
      </c>
      <c r="E360" s="166" t="s">
        <v>574</v>
      </c>
      <c r="F360" s="136">
        <v>2312.5</v>
      </c>
      <c r="G360" s="166"/>
      <c r="H360" s="166">
        <v>2935</v>
      </c>
      <c r="I360" s="168">
        <v>2935</v>
      </c>
      <c r="J360" s="138" t="s">
        <v>661</v>
      </c>
      <c r="K360" s="139">
        <f>H360-F360</f>
        <v>622.5</v>
      </c>
      <c r="L360" s="140">
        <f>K360/F360</f>
        <v>0.26918918918918922</v>
      </c>
      <c r="M360" s="135" t="s">
        <v>577</v>
      </c>
      <c r="N360" s="141">
        <v>45177</v>
      </c>
      <c r="O360" s="54"/>
      <c r="P360" s="54"/>
      <c r="R360" s="54"/>
      <c r="S360" s="37" t="s">
        <v>839</v>
      </c>
      <c r="T360" s="54"/>
      <c r="U360" s="37"/>
      <c r="V360" s="54"/>
      <c r="W360" s="37"/>
      <c r="X360" s="54"/>
      <c r="Y360" s="37"/>
      <c r="Z360" s="54"/>
      <c r="AA360" s="37"/>
      <c r="AB360" s="54"/>
      <c r="AC360" s="37"/>
      <c r="AD360" s="54"/>
      <c r="AE360" s="37"/>
      <c r="AG360" s="37"/>
      <c r="AH360" s="54"/>
      <c r="AJ360" s="37"/>
      <c r="AL360" s="37"/>
      <c r="AM360" s="54"/>
    </row>
    <row r="361" spans="1:39" ht="12.75" customHeight="1">
      <c r="A361" s="163">
        <v>191</v>
      </c>
      <c r="B361" s="164">
        <v>45125</v>
      </c>
      <c r="C361" s="164"/>
      <c r="D361" s="165" t="s">
        <v>200</v>
      </c>
      <c r="E361" s="166" t="s">
        <v>574</v>
      </c>
      <c r="F361" s="136">
        <v>3980</v>
      </c>
      <c r="G361" s="166"/>
      <c r="H361" s="166">
        <v>4895</v>
      </c>
      <c r="I361" s="168">
        <v>4895</v>
      </c>
      <c r="J361" s="138" t="s">
        <v>661</v>
      </c>
      <c r="K361" s="139">
        <f>H361-F361</f>
        <v>915</v>
      </c>
      <c r="L361" s="140">
        <f>K361/F361</f>
        <v>0.22989949748743718</v>
      </c>
      <c r="M361" s="135" t="s">
        <v>577</v>
      </c>
      <c r="N361" s="141">
        <v>45155</v>
      </c>
      <c r="O361" s="54"/>
      <c r="P361" s="54"/>
      <c r="R361" s="54"/>
      <c r="S361" s="37" t="s">
        <v>839</v>
      </c>
      <c r="T361" s="54"/>
      <c r="U361" s="37"/>
      <c r="V361" s="54"/>
      <c r="W361" s="37"/>
      <c r="X361" s="54"/>
      <c r="Y361" s="37"/>
      <c r="Z361" s="54"/>
      <c r="AA361" s="37"/>
      <c r="AB361" s="54"/>
      <c r="AC361" s="37"/>
      <c r="AD361" s="54"/>
      <c r="AE361" s="37"/>
      <c r="AH361" s="54"/>
      <c r="AJ361" s="37"/>
      <c r="AM361" s="54"/>
    </row>
    <row r="362" spans="1:39" ht="12.75" customHeight="1">
      <c r="A362" s="163">
        <v>192</v>
      </c>
      <c r="B362" s="164">
        <v>45145</v>
      </c>
      <c r="C362" s="164"/>
      <c r="D362" s="165" t="s">
        <v>840</v>
      </c>
      <c r="E362" s="166" t="s">
        <v>574</v>
      </c>
      <c r="F362" s="136">
        <v>565</v>
      </c>
      <c r="G362" s="166"/>
      <c r="H362" s="166">
        <v>725</v>
      </c>
      <c r="I362" s="168">
        <v>725</v>
      </c>
      <c r="J362" s="138" t="s">
        <v>661</v>
      </c>
      <c r="K362" s="139">
        <f>H362-F362</f>
        <v>160</v>
      </c>
      <c r="L362" s="140">
        <f>K362/F362</f>
        <v>0.2831858407079646</v>
      </c>
      <c r="M362" s="135" t="s">
        <v>577</v>
      </c>
      <c r="N362" s="141">
        <v>45169</v>
      </c>
      <c r="O362" s="54"/>
      <c r="P362" s="54"/>
      <c r="R362" s="54"/>
      <c r="S362" s="37" t="s">
        <v>839</v>
      </c>
      <c r="T362" s="54"/>
      <c r="U362" s="37"/>
      <c r="V362" s="54"/>
      <c r="W362" s="37"/>
      <c r="X362" s="54"/>
      <c r="Y362" s="37"/>
      <c r="Z362" s="54"/>
      <c r="AA362" s="37"/>
      <c r="AB362" s="54"/>
      <c r="AC362" s="37"/>
      <c r="AD362" s="54"/>
      <c r="AE362" s="37"/>
      <c r="AH362" s="54"/>
      <c r="AJ362" s="37"/>
      <c r="AM362" s="54"/>
    </row>
    <row r="363" spans="1:39" ht="12.75" customHeight="1">
      <c r="A363" s="239">
        <v>193</v>
      </c>
      <c r="B363" s="240">
        <v>45167</v>
      </c>
      <c r="C363" s="240"/>
      <c r="D363" s="241" t="s">
        <v>844</v>
      </c>
      <c r="E363" s="242" t="s">
        <v>574</v>
      </c>
      <c r="F363" s="136">
        <v>700</v>
      </c>
      <c r="G363" s="242"/>
      <c r="H363" s="242">
        <v>950</v>
      </c>
      <c r="I363" s="243">
        <v>950</v>
      </c>
      <c r="J363" s="244" t="s">
        <v>661</v>
      </c>
      <c r="K363" s="139">
        <f>H363-F363</f>
        <v>250</v>
      </c>
      <c r="L363" s="140">
        <f>K363/F363</f>
        <v>0.35714285714285715</v>
      </c>
      <c r="M363" s="135" t="s">
        <v>577</v>
      </c>
      <c r="N363" s="141">
        <v>45261</v>
      </c>
      <c r="O363" s="54"/>
      <c r="P363" s="54"/>
      <c r="R363" s="54"/>
      <c r="S363" s="37" t="s">
        <v>839</v>
      </c>
      <c r="T363" s="54"/>
      <c r="U363" s="37"/>
      <c r="V363" s="54"/>
      <c r="W363" s="37"/>
      <c r="X363" s="54"/>
      <c r="Y363" s="37"/>
      <c r="Z363" s="54"/>
      <c r="AA363" s="37"/>
      <c r="AB363" s="54"/>
      <c r="AC363" s="37"/>
      <c r="AD363" s="54"/>
      <c r="AE363" s="37"/>
      <c r="AH363" s="54"/>
      <c r="AJ363" s="37"/>
      <c r="AM363" s="54"/>
    </row>
    <row r="364" spans="1:39" ht="12.75" customHeight="1">
      <c r="A364" s="181">
        <v>194</v>
      </c>
      <c r="B364" s="182">
        <v>45184</v>
      </c>
      <c r="C364" s="53"/>
      <c r="D364" s="53" t="s">
        <v>528</v>
      </c>
      <c r="E364" s="183" t="s">
        <v>574</v>
      </c>
      <c r="F364" s="51" t="s">
        <v>846</v>
      </c>
      <c r="G364" s="51"/>
      <c r="H364" s="51"/>
      <c r="I364" s="51">
        <v>480</v>
      </c>
      <c r="J364" s="51" t="s">
        <v>575</v>
      </c>
      <c r="K364" s="51"/>
      <c r="L364" s="51"/>
      <c r="M364" s="51"/>
      <c r="N364" s="51"/>
      <c r="O364" s="54"/>
      <c r="P364" s="54"/>
      <c r="R364" s="54"/>
      <c r="S364" s="37" t="s">
        <v>839</v>
      </c>
      <c r="T364" s="54"/>
      <c r="U364" s="37"/>
      <c r="V364" s="54"/>
      <c r="W364" s="37"/>
      <c r="X364" s="54"/>
      <c r="Y364" s="37"/>
      <c r="Z364" s="54"/>
      <c r="AA364" s="37"/>
      <c r="AB364" s="54"/>
      <c r="AC364" s="37"/>
      <c r="AD364" s="54"/>
      <c r="AE364" s="37"/>
      <c r="AH364" s="54"/>
      <c r="AJ364" s="37"/>
      <c r="AM364" s="54"/>
    </row>
    <row r="365" spans="1:39" ht="12.75" customHeight="1">
      <c r="A365" s="239">
        <v>195</v>
      </c>
      <c r="B365" s="240">
        <v>45203</v>
      </c>
      <c r="C365" s="240"/>
      <c r="D365" s="241" t="s">
        <v>173</v>
      </c>
      <c r="E365" s="242" t="s">
        <v>574</v>
      </c>
      <c r="F365" s="136">
        <v>992.5</v>
      </c>
      <c r="G365" s="242"/>
      <c r="H365" s="242">
        <v>1198</v>
      </c>
      <c r="I365" s="243">
        <v>1198</v>
      </c>
      <c r="J365" s="244" t="s">
        <v>661</v>
      </c>
      <c r="K365" s="139">
        <f>H365-F365</f>
        <v>205.5</v>
      </c>
      <c r="L365" s="140">
        <f>K365/F365</f>
        <v>0.2070528967254408</v>
      </c>
      <c r="M365" s="135" t="s">
        <v>577</v>
      </c>
      <c r="N365" s="141">
        <v>45392</v>
      </c>
      <c r="O365" s="54"/>
      <c r="P365" s="54"/>
      <c r="R365" s="54"/>
      <c r="S365" s="37" t="s">
        <v>850</v>
      </c>
      <c r="T365" s="54"/>
      <c r="U365" s="37"/>
      <c r="V365" s="54"/>
      <c r="W365" s="37"/>
      <c r="X365" s="54"/>
      <c r="Y365" s="37"/>
      <c r="Z365" s="54"/>
      <c r="AA365" s="37"/>
      <c r="AB365" s="54"/>
      <c r="AC365" s="37"/>
      <c r="AD365" s="54"/>
      <c r="AE365" s="37"/>
      <c r="AH365" s="54"/>
      <c r="AJ365" s="37"/>
      <c r="AM365" s="54"/>
    </row>
    <row r="366" spans="1:39" ht="12.75" customHeight="1">
      <c r="A366" s="239">
        <v>196</v>
      </c>
      <c r="B366" s="240">
        <v>45216</v>
      </c>
      <c r="C366" s="240"/>
      <c r="D366" s="241" t="s">
        <v>105</v>
      </c>
      <c r="E366" s="242" t="s">
        <v>574</v>
      </c>
      <c r="F366" s="136">
        <v>5425</v>
      </c>
      <c r="G366" s="242"/>
      <c r="H366" s="242">
        <v>6880</v>
      </c>
      <c r="I366" s="243">
        <v>6870</v>
      </c>
      <c r="J366" s="244" t="s">
        <v>661</v>
      </c>
      <c r="K366" s="139">
        <f>H366-F366</f>
        <v>1455</v>
      </c>
      <c r="L366" s="140">
        <f>K366/F366</f>
        <v>0.26820276497695855</v>
      </c>
      <c r="M366" s="135" t="s">
        <v>577</v>
      </c>
      <c r="N366" s="141">
        <v>45342</v>
      </c>
      <c r="O366" s="54"/>
      <c r="P366" s="54"/>
      <c r="R366" s="54"/>
      <c r="S366" s="37" t="s">
        <v>850</v>
      </c>
      <c r="T366" s="54"/>
      <c r="U366" s="37"/>
      <c r="V366" s="54"/>
      <c r="W366" s="37"/>
      <c r="X366" s="54"/>
      <c r="Y366" s="37"/>
      <c r="Z366" s="54"/>
      <c r="AA366" s="37"/>
      <c r="AB366" s="54"/>
      <c r="AC366" s="37"/>
      <c r="AD366" s="54"/>
      <c r="AE366" s="37"/>
      <c r="AH366" s="54"/>
      <c r="AJ366" s="37"/>
      <c r="AM366" s="54"/>
    </row>
    <row r="367" spans="1:39" ht="12.75" customHeight="1">
      <c r="A367" s="239">
        <v>197</v>
      </c>
      <c r="B367" s="240">
        <v>45216</v>
      </c>
      <c r="C367" s="240"/>
      <c r="D367" s="241" t="s">
        <v>847</v>
      </c>
      <c r="E367" s="242" t="s">
        <v>574</v>
      </c>
      <c r="F367" s="136">
        <v>1090</v>
      </c>
      <c r="G367" s="242"/>
      <c r="H367" s="242">
        <v>1415</v>
      </c>
      <c r="I367" s="243">
        <v>1415</v>
      </c>
      <c r="J367" s="244" t="s">
        <v>661</v>
      </c>
      <c r="K367" s="139">
        <f>H367-F367</f>
        <v>325</v>
      </c>
      <c r="L367" s="140">
        <f>K367/F367</f>
        <v>0.29816513761467889</v>
      </c>
      <c r="M367" s="135" t="s">
        <v>577</v>
      </c>
      <c r="N367" s="141">
        <v>45282</v>
      </c>
      <c r="O367" s="54"/>
      <c r="P367" s="54"/>
      <c r="R367" s="54"/>
      <c r="S367" s="37" t="s">
        <v>839</v>
      </c>
      <c r="T367" s="54"/>
      <c r="U367" s="37"/>
      <c r="V367" s="54"/>
      <c r="W367" s="37"/>
      <c r="X367" s="54"/>
      <c r="Y367" s="37"/>
      <c r="Z367" s="54"/>
      <c r="AA367" s="37"/>
      <c r="AB367" s="54"/>
      <c r="AC367" s="37"/>
      <c r="AD367" s="54"/>
      <c r="AE367" s="37"/>
      <c r="AH367" s="54"/>
      <c r="AJ367" s="37"/>
      <c r="AM367" s="54"/>
    </row>
    <row r="368" spans="1:39" ht="12.75" customHeight="1">
      <c r="A368" s="239">
        <v>198</v>
      </c>
      <c r="B368" s="240">
        <v>45236</v>
      </c>
      <c r="C368" s="240"/>
      <c r="D368" s="241" t="s">
        <v>851</v>
      </c>
      <c r="E368" s="242" t="s">
        <v>574</v>
      </c>
      <c r="F368" s="136">
        <v>1270</v>
      </c>
      <c r="G368" s="242"/>
      <c r="H368" s="242">
        <v>1613</v>
      </c>
      <c r="I368" s="243">
        <v>1613</v>
      </c>
      <c r="J368" s="244" t="s">
        <v>661</v>
      </c>
      <c r="K368" s="139">
        <f>H368-F368</f>
        <v>343</v>
      </c>
      <c r="L368" s="140">
        <f>K368/F368</f>
        <v>0.27007874015748029</v>
      </c>
      <c r="M368" s="135" t="s">
        <v>577</v>
      </c>
      <c r="N368" s="141">
        <v>45246</v>
      </c>
      <c r="O368" s="54"/>
      <c r="P368" s="54"/>
      <c r="R368" s="54"/>
      <c r="S368" s="37" t="s">
        <v>850</v>
      </c>
      <c r="T368" s="54"/>
      <c r="U368" s="37"/>
      <c r="V368" s="54"/>
      <c r="W368" s="37"/>
      <c r="X368" s="54"/>
      <c r="Y368" s="37"/>
      <c r="Z368" s="54"/>
      <c r="AA368" s="37"/>
      <c r="AB368" s="54"/>
      <c r="AC368" s="37"/>
      <c r="AD368" s="54"/>
      <c r="AE368" s="37"/>
      <c r="AH368" s="54"/>
      <c r="AJ368" s="37"/>
      <c r="AM368" s="54"/>
    </row>
    <row r="369" spans="1:39" ht="12.75" customHeight="1">
      <c r="A369" s="181">
        <v>199</v>
      </c>
      <c r="B369" s="182">
        <v>45251</v>
      </c>
      <c r="C369" s="53"/>
      <c r="D369" s="53" t="s">
        <v>852</v>
      </c>
      <c r="E369" s="183" t="s">
        <v>574</v>
      </c>
      <c r="F369" s="51" t="s">
        <v>853</v>
      </c>
      <c r="G369" s="51"/>
      <c r="H369" s="51"/>
      <c r="I369" s="51">
        <v>1490</v>
      </c>
      <c r="J369" s="51" t="s">
        <v>575</v>
      </c>
      <c r="K369" s="51"/>
      <c r="L369" s="51"/>
      <c r="M369" s="51"/>
      <c r="N369" s="51"/>
      <c r="O369" s="54"/>
      <c r="P369" s="54"/>
      <c r="R369" s="54"/>
      <c r="S369" s="37" t="s">
        <v>839</v>
      </c>
      <c r="T369" s="54"/>
      <c r="U369" s="37"/>
      <c r="V369" s="54"/>
      <c r="W369" s="37"/>
      <c r="X369" s="54"/>
      <c r="Y369" s="37"/>
      <c r="Z369" s="54"/>
      <c r="AA369" s="37"/>
      <c r="AB369" s="54"/>
      <c r="AC369" s="37"/>
      <c r="AD369" s="54"/>
      <c r="AE369" s="37"/>
      <c r="AH369" s="54"/>
      <c r="AJ369" s="37"/>
      <c r="AM369" s="54"/>
    </row>
    <row r="370" spans="1:39" ht="12.75" customHeight="1">
      <c r="A370" s="181">
        <v>200</v>
      </c>
      <c r="B370" s="182">
        <v>45254</v>
      </c>
      <c r="C370" s="53"/>
      <c r="D370" s="53" t="s">
        <v>851</v>
      </c>
      <c r="E370" s="183" t="s">
        <v>574</v>
      </c>
      <c r="F370" s="51" t="s">
        <v>854</v>
      </c>
      <c r="G370" s="51"/>
      <c r="H370" s="51"/>
      <c r="I370" s="51">
        <v>1806</v>
      </c>
      <c r="J370" s="51" t="s">
        <v>575</v>
      </c>
      <c r="K370" s="51"/>
      <c r="L370" s="51"/>
      <c r="M370" s="51"/>
      <c r="N370" s="51"/>
      <c r="O370" s="54"/>
      <c r="P370" s="54"/>
      <c r="R370" s="54"/>
      <c r="S370" s="37" t="s">
        <v>850</v>
      </c>
      <c r="T370" s="54"/>
      <c r="U370" s="37"/>
      <c r="V370" s="54"/>
      <c r="W370" s="37"/>
      <c r="X370" s="54"/>
      <c r="Y370" s="37"/>
      <c r="Z370" s="54"/>
      <c r="AA370" s="37"/>
      <c r="AB370" s="54"/>
      <c r="AC370" s="37"/>
      <c r="AD370" s="54"/>
      <c r="AE370" s="37"/>
      <c r="AH370" s="54"/>
      <c r="AJ370" s="37"/>
      <c r="AM370" s="54"/>
    </row>
    <row r="371" spans="1:39" ht="12.75" customHeight="1">
      <c r="A371" s="239">
        <v>201</v>
      </c>
      <c r="B371" s="240">
        <v>45265</v>
      </c>
      <c r="C371" s="240"/>
      <c r="D371" s="241" t="s">
        <v>529</v>
      </c>
      <c r="E371" s="242" t="s">
        <v>574</v>
      </c>
      <c r="F371" s="136">
        <v>435</v>
      </c>
      <c r="G371" s="242"/>
      <c r="H371" s="242">
        <v>558</v>
      </c>
      <c r="I371" s="243">
        <v>558</v>
      </c>
      <c r="J371" s="244" t="s">
        <v>661</v>
      </c>
      <c r="K371" s="139">
        <f>H371-F371</f>
        <v>123</v>
      </c>
      <c r="L371" s="140">
        <f>K371/F371</f>
        <v>0.28275862068965518</v>
      </c>
      <c r="M371" s="135" t="s">
        <v>577</v>
      </c>
      <c r="N371" s="141">
        <v>45378</v>
      </c>
      <c r="O371" s="54"/>
      <c r="P371" s="54"/>
      <c r="R371" s="54"/>
      <c r="S371" s="37" t="s">
        <v>839</v>
      </c>
      <c r="T371" s="54"/>
      <c r="U371" s="37"/>
      <c r="V371" s="54"/>
      <c r="W371" s="37"/>
      <c r="X371" s="54"/>
      <c r="Y371" s="37"/>
      <c r="Z371" s="54"/>
      <c r="AA371" s="37"/>
      <c r="AB371" s="54"/>
      <c r="AC371" s="37"/>
      <c r="AD371" s="54"/>
      <c r="AE371" s="37"/>
      <c r="AH371" s="54"/>
      <c r="AJ371" s="37"/>
      <c r="AM371" s="54"/>
    </row>
    <row r="372" spans="1:39" ht="12.75" customHeight="1">
      <c r="A372" s="239">
        <v>202</v>
      </c>
      <c r="B372" s="240">
        <v>45272</v>
      </c>
      <c r="C372" s="240"/>
      <c r="D372" s="241" t="s">
        <v>856</v>
      </c>
      <c r="E372" s="242" t="s">
        <v>574</v>
      </c>
      <c r="F372" s="136">
        <v>4225</v>
      </c>
      <c r="G372" s="242"/>
      <c r="H372" s="242">
        <v>5512</v>
      </c>
      <c r="I372" s="243">
        <v>5512</v>
      </c>
      <c r="J372" s="244" t="s">
        <v>661</v>
      </c>
      <c r="K372" s="139">
        <f>H372-F372</f>
        <v>1287</v>
      </c>
      <c r="L372" s="140">
        <f>K372/F372</f>
        <v>0.30461538461538462</v>
      </c>
      <c r="M372" s="135" t="s">
        <v>577</v>
      </c>
      <c r="N372" s="141">
        <v>45329</v>
      </c>
      <c r="O372" s="54"/>
      <c r="P372" s="54"/>
      <c r="R372" s="54"/>
      <c r="S372" s="37" t="s">
        <v>850</v>
      </c>
      <c r="T372" s="54"/>
      <c r="U372" s="37"/>
      <c r="V372" s="54"/>
      <c r="W372" s="37"/>
      <c r="X372" s="54"/>
      <c r="Y372" s="37"/>
      <c r="Z372" s="54"/>
      <c r="AA372" s="37"/>
      <c r="AB372" s="54"/>
      <c r="AC372" s="37"/>
      <c r="AD372" s="54"/>
      <c r="AE372" s="37"/>
      <c r="AH372" s="54"/>
      <c r="AJ372" s="37"/>
      <c r="AM372" s="54"/>
    </row>
    <row r="373" spans="1:39" ht="12.75" customHeight="1">
      <c r="A373" s="181">
        <v>203</v>
      </c>
      <c r="B373" s="182">
        <v>45292</v>
      </c>
      <c r="C373" s="53"/>
      <c r="D373" s="53" t="s">
        <v>311</v>
      </c>
      <c r="E373" s="183" t="s">
        <v>574</v>
      </c>
      <c r="F373" s="51" t="s">
        <v>857</v>
      </c>
      <c r="G373" s="51"/>
      <c r="H373" s="51"/>
      <c r="I373" s="51">
        <v>4909</v>
      </c>
      <c r="J373" s="51" t="s">
        <v>575</v>
      </c>
      <c r="K373" s="51"/>
      <c r="L373" s="51"/>
      <c r="M373" s="51"/>
      <c r="N373" s="51"/>
      <c r="O373" s="54"/>
      <c r="P373" s="54"/>
      <c r="R373" s="54"/>
      <c r="S373" s="37" t="s">
        <v>850</v>
      </c>
      <c r="T373" s="54"/>
      <c r="U373" s="37"/>
      <c r="V373" s="54"/>
      <c r="W373" s="37"/>
      <c r="X373" s="54"/>
      <c r="Y373" s="37"/>
      <c r="Z373" s="54"/>
      <c r="AA373" s="37"/>
      <c r="AB373" s="54"/>
      <c r="AC373" s="37"/>
      <c r="AD373" s="54"/>
      <c r="AE373" s="37"/>
      <c r="AH373" s="54"/>
      <c r="AJ373" s="37"/>
      <c r="AM373" s="54"/>
    </row>
    <row r="374" spans="1:39" ht="12.75" customHeight="1">
      <c r="A374" s="181">
        <v>204</v>
      </c>
      <c r="B374" s="182">
        <v>45294</v>
      </c>
      <c r="C374" s="53"/>
      <c r="D374" s="53" t="s">
        <v>527</v>
      </c>
      <c r="E374" s="183" t="s">
        <v>574</v>
      </c>
      <c r="F374" s="51" t="s">
        <v>858</v>
      </c>
      <c r="G374" s="51"/>
      <c r="H374" s="51"/>
      <c r="I374" s="51">
        <v>1080</v>
      </c>
      <c r="J374" s="51" t="s">
        <v>575</v>
      </c>
      <c r="K374" s="51"/>
      <c r="L374" s="51"/>
      <c r="M374" s="51"/>
      <c r="N374" s="51"/>
      <c r="O374" s="54"/>
      <c r="P374" s="54"/>
      <c r="R374" s="54"/>
      <c r="S374" s="37" t="s">
        <v>839</v>
      </c>
      <c r="T374" s="54"/>
      <c r="U374" s="37"/>
      <c r="V374" s="54"/>
      <c r="W374" s="37"/>
      <c r="X374" s="54"/>
      <c r="Y374" s="37"/>
      <c r="Z374" s="54"/>
      <c r="AA374" s="37"/>
      <c r="AB374" s="54"/>
      <c r="AC374" s="37"/>
      <c r="AD374" s="54"/>
      <c r="AE374" s="37"/>
      <c r="AH374" s="54"/>
      <c r="AJ374" s="37"/>
      <c r="AM374" s="54"/>
    </row>
    <row r="375" spans="1:39" ht="12.75" customHeight="1">
      <c r="A375" s="181">
        <v>205</v>
      </c>
      <c r="B375" s="182">
        <v>45315</v>
      </c>
      <c r="C375" s="53"/>
      <c r="D375" s="53" t="s">
        <v>312</v>
      </c>
      <c r="E375" s="183" t="s">
        <v>574</v>
      </c>
      <c r="F375" s="51" t="s">
        <v>860</v>
      </c>
      <c r="G375" s="51"/>
      <c r="H375" s="51"/>
      <c r="I375" s="51">
        <v>2077</v>
      </c>
      <c r="J375" s="51" t="s">
        <v>575</v>
      </c>
      <c r="K375" s="51"/>
      <c r="L375" s="51"/>
      <c r="M375" s="51"/>
      <c r="N375" s="51"/>
      <c r="O375" s="54"/>
      <c r="P375" s="54"/>
      <c r="R375" s="54"/>
      <c r="S375" s="37" t="s">
        <v>850</v>
      </c>
      <c r="T375" s="54"/>
      <c r="U375" s="37"/>
      <c r="V375" s="54"/>
      <c r="W375" s="37"/>
      <c r="X375" s="54"/>
      <c r="Y375" s="37"/>
      <c r="Z375" s="54"/>
      <c r="AA375" s="37"/>
      <c r="AB375" s="54"/>
      <c r="AC375" s="37"/>
      <c r="AD375" s="54"/>
      <c r="AE375" s="37"/>
      <c r="AH375" s="54"/>
      <c r="AJ375" s="37"/>
      <c r="AM375" s="54"/>
    </row>
    <row r="376" spans="1:39" ht="12.75" customHeight="1">
      <c r="A376" s="181">
        <v>206</v>
      </c>
      <c r="B376" s="182">
        <v>45320</v>
      </c>
      <c r="C376" s="53"/>
      <c r="D376" s="53" t="s">
        <v>861</v>
      </c>
      <c r="E376" s="183" t="s">
        <v>574</v>
      </c>
      <c r="F376" s="51" t="s">
        <v>862</v>
      </c>
      <c r="G376" s="51"/>
      <c r="H376" s="51"/>
      <c r="I376" s="51">
        <v>2906</v>
      </c>
      <c r="J376" s="51" t="s">
        <v>575</v>
      </c>
      <c r="K376" s="51"/>
      <c r="L376" s="51"/>
      <c r="M376" s="51"/>
      <c r="N376" s="51"/>
      <c r="O376" s="54"/>
      <c r="P376" s="54"/>
      <c r="R376" s="54"/>
      <c r="S376" s="37" t="s">
        <v>839</v>
      </c>
      <c r="T376" s="54"/>
      <c r="U376" s="37"/>
      <c r="V376" s="54"/>
      <c r="W376" s="37"/>
      <c r="X376" s="54"/>
      <c r="Y376" s="37"/>
      <c r="Z376" s="54"/>
      <c r="AA376" s="37"/>
      <c r="AB376" s="54"/>
      <c r="AC376" s="37"/>
      <c r="AD376" s="54"/>
      <c r="AE376" s="37"/>
      <c r="AH376" s="54"/>
      <c r="AJ376" s="37"/>
      <c r="AM376" s="54"/>
    </row>
    <row r="377" spans="1:39" ht="12.75" customHeight="1">
      <c r="A377" s="239">
        <v>207</v>
      </c>
      <c r="B377" s="240">
        <v>45331</v>
      </c>
      <c r="C377" s="240"/>
      <c r="D377" s="241" t="s">
        <v>525</v>
      </c>
      <c r="E377" s="242" t="s">
        <v>574</v>
      </c>
      <c r="F377" s="136">
        <v>3270</v>
      </c>
      <c r="G377" s="242"/>
      <c r="H377" s="242">
        <v>4096</v>
      </c>
      <c r="I377" s="243">
        <v>4096</v>
      </c>
      <c r="J377" s="244" t="s">
        <v>661</v>
      </c>
      <c r="K377" s="139">
        <f>H377-F377</f>
        <v>826</v>
      </c>
      <c r="L377" s="140">
        <f>K377/F377</f>
        <v>0.25259938837920487</v>
      </c>
      <c r="M377" s="135" t="s">
        <v>577</v>
      </c>
      <c r="N377" s="141">
        <v>45377</v>
      </c>
      <c r="O377" s="54"/>
      <c r="P377" s="54"/>
      <c r="R377" s="54"/>
      <c r="S377" s="37" t="s">
        <v>839</v>
      </c>
      <c r="T377" s="54"/>
      <c r="U377" s="37"/>
      <c r="V377" s="54"/>
      <c r="W377" s="37"/>
      <c r="X377" s="54"/>
      <c r="Y377" s="37"/>
      <c r="Z377" s="54"/>
      <c r="AA377" s="37"/>
      <c r="AB377" s="54"/>
      <c r="AC377" s="37"/>
      <c r="AD377" s="54"/>
      <c r="AE377" s="37"/>
      <c r="AH377" s="54"/>
      <c r="AJ377" s="37"/>
      <c r="AM377" s="54"/>
    </row>
    <row r="378" spans="1:39" ht="12.75" customHeight="1">
      <c r="A378" s="181">
        <v>208</v>
      </c>
      <c r="B378" s="182">
        <v>45345</v>
      </c>
      <c r="C378" s="53"/>
      <c r="D378" s="53" t="s">
        <v>59</v>
      </c>
      <c r="E378" s="183" t="s">
        <v>574</v>
      </c>
      <c r="F378" s="51" t="s">
        <v>881</v>
      </c>
      <c r="G378" s="51"/>
      <c r="H378" s="51"/>
      <c r="I378" s="51">
        <v>2627</v>
      </c>
      <c r="J378" s="51" t="s">
        <v>575</v>
      </c>
      <c r="K378" s="51"/>
      <c r="L378" s="51"/>
      <c r="M378" s="51"/>
      <c r="N378" s="53"/>
      <c r="O378" s="54"/>
      <c r="P378" s="54"/>
      <c r="R378" s="54"/>
      <c r="S378" s="37" t="s">
        <v>850</v>
      </c>
      <c r="T378" s="54"/>
      <c r="U378" s="37"/>
      <c r="V378" s="54"/>
      <c r="W378" s="37"/>
      <c r="X378" s="54"/>
      <c r="Y378" s="37"/>
      <c r="Z378" s="54"/>
      <c r="AA378" s="37"/>
      <c r="AB378" s="54"/>
      <c r="AC378" s="37"/>
      <c r="AD378" s="54"/>
      <c r="AE378" s="37"/>
      <c r="AH378" s="54"/>
      <c r="AJ378" s="37"/>
      <c r="AM378" s="54"/>
    </row>
    <row r="379" spans="1:39" ht="12.75" customHeight="1">
      <c r="A379" s="181">
        <v>209</v>
      </c>
      <c r="B379" s="182">
        <v>45356</v>
      </c>
      <c r="C379" s="53"/>
      <c r="D379" s="53" t="s">
        <v>844</v>
      </c>
      <c r="E379" s="183" t="s">
        <v>574</v>
      </c>
      <c r="F379" s="51" t="s">
        <v>883</v>
      </c>
      <c r="G379" s="51"/>
      <c r="H379" s="51"/>
      <c r="I379" s="51">
        <v>1170</v>
      </c>
      <c r="J379" s="51" t="s">
        <v>575</v>
      </c>
      <c r="K379" s="51"/>
      <c r="L379" s="51"/>
      <c r="M379" s="51"/>
      <c r="N379" s="53"/>
      <c r="O379" s="54"/>
      <c r="P379" s="54"/>
      <c r="R379" s="54"/>
      <c r="S379" s="37" t="s">
        <v>885</v>
      </c>
      <c r="T379" s="54"/>
      <c r="U379" s="37"/>
      <c r="V379" s="54"/>
      <c r="W379" s="37"/>
      <c r="X379" s="54"/>
      <c r="Y379" s="37"/>
      <c r="Z379" s="54"/>
      <c r="AA379" s="37"/>
      <c r="AB379" s="54"/>
      <c r="AC379" s="37"/>
      <c r="AD379" s="54"/>
      <c r="AE379" s="37"/>
      <c r="AH379" s="54"/>
      <c r="AJ379" s="37"/>
      <c r="AM379" s="54"/>
    </row>
    <row r="380" spans="1:39" ht="12.75" customHeight="1">
      <c r="A380" s="239">
        <v>210</v>
      </c>
      <c r="B380" s="240">
        <v>45372</v>
      </c>
      <c r="C380" s="240"/>
      <c r="D380" s="241" t="s">
        <v>496</v>
      </c>
      <c r="E380" s="242" t="s">
        <v>574</v>
      </c>
      <c r="F380" s="136">
        <v>2910</v>
      </c>
      <c r="G380" s="242"/>
      <c r="H380" s="242">
        <v>3696</v>
      </c>
      <c r="I380" s="243">
        <v>3696</v>
      </c>
      <c r="J380" s="244" t="s">
        <v>661</v>
      </c>
      <c r="K380" s="139">
        <f>H380-F380</f>
        <v>786</v>
      </c>
      <c r="L380" s="140">
        <f>K380/F380</f>
        <v>0.27010309278350514</v>
      </c>
      <c r="M380" s="135" t="s">
        <v>577</v>
      </c>
      <c r="N380" s="141">
        <v>45412</v>
      </c>
      <c r="O380" s="54"/>
      <c r="P380" s="54"/>
      <c r="R380" s="54"/>
      <c r="S380" s="37" t="s">
        <v>885</v>
      </c>
      <c r="T380" s="54"/>
      <c r="U380" s="37"/>
      <c r="V380" s="54"/>
      <c r="W380" s="37"/>
      <c r="X380" s="54"/>
      <c r="Y380" s="37"/>
      <c r="Z380" s="54"/>
      <c r="AA380" s="37"/>
      <c r="AB380" s="54"/>
      <c r="AC380" s="37"/>
      <c r="AD380" s="54"/>
      <c r="AE380" s="37"/>
      <c r="AH380" s="54"/>
      <c r="AJ380" s="37"/>
      <c r="AM380" s="54"/>
    </row>
    <row r="381" spans="1:39" ht="12.75" customHeight="1">
      <c r="A381" s="181">
        <v>211</v>
      </c>
      <c r="B381" s="182">
        <v>45387</v>
      </c>
      <c r="C381" s="53"/>
      <c r="D381" s="53" t="s">
        <v>531</v>
      </c>
      <c r="E381" s="183" t="s">
        <v>574</v>
      </c>
      <c r="F381" s="51" t="s">
        <v>967</v>
      </c>
      <c r="G381" s="51"/>
      <c r="H381" s="51"/>
      <c r="I381" s="51">
        <v>938</v>
      </c>
      <c r="J381" s="51" t="s">
        <v>575</v>
      </c>
      <c r="K381" s="51"/>
      <c r="L381" s="51"/>
      <c r="M381" s="51"/>
      <c r="N381" s="53"/>
      <c r="O381" s="54"/>
      <c r="P381" s="54"/>
      <c r="R381" s="54"/>
      <c r="S381" s="37"/>
      <c r="T381" s="54"/>
      <c r="U381" s="37"/>
      <c r="V381" s="54"/>
      <c r="W381" s="37"/>
      <c r="X381" s="54"/>
      <c r="Y381" s="37"/>
      <c r="Z381" s="54"/>
      <c r="AA381" s="37"/>
      <c r="AB381" s="54"/>
      <c r="AC381" s="37"/>
      <c r="AD381" s="54"/>
      <c r="AE381" s="37"/>
      <c r="AH381" s="54"/>
      <c r="AJ381" s="37"/>
      <c r="AM381" s="54"/>
    </row>
    <row r="382" spans="1:39" ht="12.75" customHeight="1">
      <c r="A382" s="181">
        <v>212</v>
      </c>
      <c r="B382" s="182">
        <v>45407</v>
      </c>
      <c r="C382" s="53"/>
      <c r="D382" s="53" t="s">
        <v>847</v>
      </c>
      <c r="E382" s="183" t="s">
        <v>574</v>
      </c>
      <c r="F382" s="51" t="s">
        <v>1103</v>
      </c>
      <c r="G382" s="51"/>
      <c r="H382" s="51"/>
      <c r="I382" s="51">
        <v>1675</v>
      </c>
      <c r="J382" s="51" t="s">
        <v>575</v>
      </c>
      <c r="K382" s="51"/>
      <c r="L382" s="51"/>
      <c r="M382" s="51"/>
      <c r="N382" s="53"/>
      <c r="O382" s="54"/>
      <c r="P382" s="54"/>
      <c r="R382" s="54"/>
      <c r="S382" s="37"/>
      <c r="T382" s="54"/>
      <c r="U382" s="37"/>
      <c r="V382" s="54"/>
      <c r="W382" s="37"/>
      <c r="X382" s="54"/>
      <c r="Y382" s="37"/>
      <c r="Z382" s="54"/>
      <c r="AA382" s="37"/>
      <c r="AB382" s="54"/>
      <c r="AC382" s="37"/>
      <c r="AD382" s="54"/>
      <c r="AE382" s="37"/>
      <c r="AH382" s="54"/>
      <c r="AJ382" s="37"/>
      <c r="AM382" s="54"/>
    </row>
    <row r="383" spans="1:39" ht="12.75" customHeight="1">
      <c r="A383" s="181"/>
      <c r="B383" s="182"/>
      <c r="C383" s="53"/>
      <c r="D383" s="53"/>
      <c r="E383" s="183"/>
      <c r="F383" s="51"/>
      <c r="G383" s="51"/>
      <c r="H383" s="51"/>
      <c r="I383" s="51"/>
      <c r="J383" s="51"/>
      <c r="K383" s="51"/>
      <c r="L383" s="51"/>
      <c r="M383" s="51"/>
      <c r="N383" s="53"/>
      <c r="O383" s="54"/>
      <c r="P383" s="54"/>
      <c r="R383" s="54"/>
      <c r="S383" s="37"/>
      <c r="T383" s="54"/>
      <c r="U383" s="37"/>
      <c r="V383" s="54"/>
      <c r="W383" s="37"/>
      <c r="X383" s="54"/>
      <c r="Y383" s="37"/>
      <c r="Z383" s="54"/>
      <c r="AA383" s="37"/>
      <c r="AB383" s="54"/>
      <c r="AC383" s="37"/>
      <c r="AD383" s="54"/>
      <c r="AE383" s="37"/>
      <c r="AH383" s="54"/>
      <c r="AJ383" s="37"/>
      <c r="AM383" s="54"/>
    </row>
    <row r="384" spans="1:39" ht="15" customHeight="1">
      <c r="A384" s="181"/>
      <c r="B384" s="182"/>
      <c r="C384" s="53"/>
      <c r="D384" s="53"/>
      <c r="E384" s="183"/>
      <c r="F384" s="51"/>
      <c r="G384" s="51"/>
      <c r="H384" s="51"/>
      <c r="I384" s="51"/>
      <c r="J384" s="51"/>
      <c r="K384" s="51"/>
      <c r="L384" s="51"/>
      <c r="M384" s="51"/>
      <c r="N384" s="53"/>
      <c r="O384" s="54"/>
      <c r="P384" s="54"/>
      <c r="R384" s="54"/>
      <c r="S384" s="37"/>
      <c r="T384" s="54"/>
      <c r="U384" s="37"/>
      <c r="V384" s="54"/>
      <c r="W384" s="37"/>
      <c r="X384" s="54"/>
      <c r="Y384" s="37"/>
      <c r="Z384" s="54"/>
      <c r="AA384" s="37"/>
      <c r="AB384" s="54"/>
      <c r="AC384" s="37"/>
      <c r="AD384" s="54"/>
      <c r="AE384" s="37"/>
    </row>
    <row r="385" spans="1:39" ht="12.75" customHeight="1">
      <c r="B385" s="184" t="s">
        <v>819</v>
      </c>
      <c r="F385" s="54"/>
      <c r="G385" s="54"/>
      <c r="H385" s="54"/>
      <c r="I385" s="54"/>
      <c r="J385" s="37"/>
      <c r="K385" s="54"/>
      <c r="L385" s="54"/>
      <c r="M385" s="54"/>
      <c r="O385" s="54"/>
      <c r="P385" s="54"/>
      <c r="R385" s="54"/>
      <c r="S385" s="37"/>
      <c r="T385" s="54"/>
      <c r="U385" s="37"/>
      <c r="V385" s="54"/>
      <c r="W385" s="37"/>
      <c r="X385" s="54"/>
      <c r="Y385" s="37"/>
      <c r="Z385" s="54"/>
      <c r="AA385" s="37"/>
      <c r="AB385" s="54"/>
      <c r="AC385" s="37"/>
      <c r="AD385" s="54"/>
      <c r="AE385" s="37"/>
      <c r="AH385" s="54"/>
      <c r="AJ385" s="37"/>
      <c r="AM385" s="54"/>
    </row>
    <row r="386" spans="1:39" ht="12.75" customHeight="1">
      <c r="A386" s="185"/>
      <c r="F386" s="54"/>
      <c r="G386" s="54"/>
      <c r="H386" s="54"/>
      <c r="I386" s="54"/>
      <c r="J386" s="37"/>
      <c r="K386" s="54"/>
      <c r="L386" s="54"/>
      <c r="M386" s="54"/>
      <c r="O386" s="54"/>
      <c r="P386" s="54"/>
      <c r="R386" s="54"/>
      <c r="S386" s="37"/>
      <c r="T386" s="54"/>
      <c r="U386" s="37"/>
      <c r="V386" s="54"/>
      <c r="W386" s="37"/>
      <c r="X386" s="54"/>
      <c r="Y386" s="37"/>
      <c r="Z386" s="54"/>
      <c r="AA386" s="37"/>
      <c r="AB386" s="54"/>
      <c r="AC386" s="37"/>
      <c r="AD386" s="54"/>
      <c r="AE386" s="37"/>
      <c r="AH386" s="54"/>
      <c r="AJ386" s="37"/>
      <c r="AM386" s="54"/>
    </row>
    <row r="387" spans="1:39" ht="12.75" customHeight="1">
      <c r="A387" s="185"/>
      <c r="F387" s="54"/>
      <c r="G387" s="54"/>
      <c r="H387" s="54"/>
      <c r="I387" s="54"/>
      <c r="J387" s="37"/>
      <c r="K387" s="54"/>
      <c r="L387" s="54"/>
      <c r="M387" s="54"/>
      <c r="O387" s="54"/>
      <c r="P387" s="54"/>
      <c r="R387" s="54"/>
      <c r="S387" s="37"/>
      <c r="T387" s="54"/>
      <c r="U387" s="37"/>
      <c r="V387" s="54"/>
      <c r="W387" s="37"/>
      <c r="X387" s="54"/>
      <c r="Y387" s="37"/>
      <c r="Z387" s="54"/>
      <c r="AA387" s="37"/>
      <c r="AB387" s="54"/>
      <c r="AC387" s="37"/>
      <c r="AD387" s="54"/>
      <c r="AE387" s="37"/>
    </row>
    <row r="388" spans="1:39" ht="12.75" customHeight="1">
      <c r="A388" s="51"/>
      <c r="F388" s="54"/>
      <c r="G388" s="54"/>
      <c r="H388" s="54"/>
      <c r="I388" s="54"/>
      <c r="J388" s="37"/>
      <c r="K388" s="54"/>
      <c r="L388" s="54"/>
      <c r="M388" s="54"/>
      <c r="O388" s="54"/>
      <c r="P388" s="54"/>
      <c r="R388" s="54"/>
      <c r="S388" s="37"/>
      <c r="T388" s="54"/>
      <c r="U388" s="37"/>
      <c r="V388" s="54"/>
      <c r="W388" s="37"/>
      <c r="X388" s="54"/>
      <c r="Y388" s="37"/>
      <c r="Z388" s="54"/>
      <c r="AA388" s="37"/>
      <c r="AB388" s="54"/>
      <c r="AC388" s="37"/>
      <c r="AD388" s="54"/>
      <c r="AE388" s="37"/>
    </row>
    <row r="389" spans="1:39" ht="12.75" customHeight="1">
      <c r="F389" s="54"/>
      <c r="G389" s="54"/>
      <c r="H389" s="54"/>
      <c r="I389" s="54"/>
      <c r="J389" s="37"/>
      <c r="K389" s="54"/>
      <c r="L389" s="54"/>
      <c r="M389" s="54"/>
      <c r="O389" s="54"/>
      <c r="P389" s="54"/>
      <c r="R389" s="54"/>
      <c r="S389" s="37"/>
      <c r="T389" s="54"/>
      <c r="U389" s="37"/>
      <c r="V389" s="54"/>
      <c r="W389" s="37"/>
      <c r="X389" s="54"/>
      <c r="Y389" s="37"/>
      <c r="Z389" s="54"/>
      <c r="AA389" s="37"/>
      <c r="AB389" s="54"/>
      <c r="AC389" s="37"/>
      <c r="AD389" s="54"/>
      <c r="AE389" s="37"/>
    </row>
    <row r="390" spans="1:39" ht="12.75" customHeight="1">
      <c r="F390" s="54"/>
      <c r="G390" s="54"/>
      <c r="H390" s="54"/>
      <c r="I390" s="54"/>
      <c r="J390" s="37"/>
      <c r="K390" s="54"/>
      <c r="L390" s="54"/>
      <c r="M390" s="54"/>
      <c r="O390" s="54"/>
      <c r="P390" s="54"/>
      <c r="R390" s="54"/>
      <c r="S390" s="37"/>
      <c r="T390" s="54"/>
      <c r="U390" s="37"/>
      <c r="V390" s="54"/>
      <c r="W390" s="37"/>
      <c r="X390" s="54"/>
      <c r="Y390" s="37"/>
      <c r="Z390" s="54"/>
      <c r="AA390" s="37"/>
      <c r="AB390" s="54"/>
      <c r="AC390" s="37"/>
      <c r="AD390" s="54"/>
      <c r="AE390" s="37"/>
    </row>
    <row r="391" spans="1:39" ht="12.75" customHeight="1">
      <c r="F391" s="54"/>
      <c r="G391" s="54"/>
      <c r="H391" s="54"/>
      <c r="I391" s="54"/>
      <c r="J391" s="37"/>
      <c r="K391" s="54"/>
      <c r="L391" s="54"/>
      <c r="M391" s="54"/>
      <c r="O391" s="54"/>
      <c r="P391" s="54"/>
      <c r="R391" s="54"/>
      <c r="S391" s="37"/>
      <c r="T391" s="54"/>
      <c r="U391" s="37"/>
      <c r="V391" s="54"/>
      <c r="W391" s="37"/>
      <c r="X391" s="54"/>
      <c r="Y391" s="37"/>
      <c r="Z391" s="54"/>
      <c r="AA391" s="37"/>
      <c r="AB391" s="54"/>
      <c r="AC391" s="37"/>
      <c r="AD391" s="54"/>
      <c r="AE391" s="37"/>
    </row>
    <row r="392" spans="1:39" ht="12.75" customHeight="1">
      <c r="F392" s="54"/>
      <c r="G392" s="54"/>
      <c r="H392" s="54"/>
      <c r="I392" s="54"/>
      <c r="J392" s="37"/>
      <c r="K392" s="54"/>
      <c r="L392" s="54"/>
      <c r="M392" s="54"/>
      <c r="O392" s="54"/>
      <c r="P392" s="54"/>
      <c r="R392" s="54"/>
      <c r="S392" s="37"/>
      <c r="T392" s="54"/>
      <c r="U392" s="37"/>
      <c r="V392" s="54"/>
      <c r="W392" s="37"/>
      <c r="X392" s="54"/>
      <c r="Y392" s="37"/>
      <c r="Z392" s="54"/>
      <c r="AA392" s="37"/>
      <c r="AB392" s="54"/>
      <c r="AC392" s="37"/>
      <c r="AD392" s="54"/>
      <c r="AE392" s="37"/>
    </row>
    <row r="393" spans="1:39" ht="12.75" customHeight="1">
      <c r="F393" s="54"/>
      <c r="G393" s="54"/>
      <c r="H393" s="54"/>
      <c r="I393" s="54"/>
      <c r="J393" s="37"/>
      <c r="K393" s="54"/>
      <c r="L393" s="54"/>
      <c r="M393" s="54"/>
      <c r="O393" s="54"/>
      <c r="P393" s="54"/>
      <c r="R393" s="54"/>
      <c r="S393" s="37"/>
      <c r="T393" s="54"/>
      <c r="U393" s="37"/>
      <c r="V393" s="54"/>
      <c r="W393" s="37"/>
      <c r="X393" s="54"/>
      <c r="Y393" s="37"/>
      <c r="Z393" s="54"/>
      <c r="AA393" s="37"/>
      <c r="AB393" s="54"/>
      <c r="AC393" s="37"/>
      <c r="AD393" s="54"/>
      <c r="AE393" s="37"/>
    </row>
    <row r="394" spans="1:39" ht="12.75" customHeight="1">
      <c r="F394" s="54"/>
      <c r="G394" s="54"/>
      <c r="H394" s="54"/>
      <c r="I394" s="54"/>
      <c r="J394" s="37"/>
      <c r="K394" s="54"/>
      <c r="L394" s="54"/>
      <c r="M394" s="54"/>
      <c r="O394" s="54"/>
      <c r="P394" s="54"/>
      <c r="R394" s="54"/>
      <c r="S394" s="37"/>
      <c r="T394" s="54"/>
      <c r="U394" s="37"/>
      <c r="V394" s="54"/>
      <c r="W394" s="37"/>
      <c r="X394" s="54"/>
      <c r="Y394" s="37"/>
      <c r="Z394" s="54"/>
      <c r="AA394" s="37"/>
      <c r="AB394" s="54"/>
      <c r="AC394" s="37"/>
      <c r="AD394" s="54"/>
      <c r="AE394" s="37"/>
    </row>
    <row r="395" spans="1:39" ht="12.75" customHeight="1">
      <c r="F395" s="54"/>
      <c r="G395" s="54"/>
      <c r="H395" s="54"/>
      <c r="I395" s="54"/>
      <c r="J395" s="37"/>
      <c r="K395" s="54"/>
      <c r="L395" s="54"/>
      <c r="M395" s="54"/>
      <c r="O395" s="54"/>
      <c r="P395" s="54"/>
      <c r="R395" s="54"/>
      <c r="S395" s="37"/>
      <c r="T395" s="54"/>
      <c r="U395" s="37"/>
      <c r="V395" s="54"/>
      <c r="W395" s="37"/>
      <c r="X395" s="54"/>
      <c r="Y395" s="37"/>
      <c r="Z395" s="54"/>
      <c r="AA395" s="37"/>
      <c r="AB395" s="54"/>
      <c r="AC395" s="37"/>
      <c r="AD395" s="54"/>
      <c r="AE395" s="37"/>
    </row>
    <row r="396" spans="1:39" ht="12.75" customHeight="1">
      <c r="F396" s="54"/>
      <c r="G396" s="54"/>
      <c r="H396" s="54"/>
      <c r="I396" s="54"/>
      <c r="J396" s="37"/>
      <c r="K396" s="54"/>
      <c r="L396" s="54"/>
      <c r="M396" s="54"/>
      <c r="O396" s="54"/>
      <c r="P396" s="54"/>
      <c r="R396" s="54"/>
      <c r="S396" s="37"/>
      <c r="T396" s="54"/>
      <c r="U396" s="37"/>
      <c r="V396" s="54"/>
      <c r="W396" s="37"/>
      <c r="X396" s="54"/>
      <c r="Y396" s="37"/>
      <c r="Z396" s="54"/>
      <c r="AA396" s="37"/>
      <c r="AB396" s="54"/>
      <c r="AC396" s="37"/>
      <c r="AD396" s="54"/>
      <c r="AE396" s="37"/>
    </row>
    <row r="397" spans="1:39" ht="12.75" customHeight="1">
      <c r="F397" s="54"/>
      <c r="G397" s="54"/>
      <c r="H397" s="54"/>
      <c r="I397" s="54"/>
      <c r="J397" s="37"/>
      <c r="K397" s="54"/>
      <c r="L397" s="54"/>
      <c r="M397" s="54"/>
      <c r="O397" s="54"/>
      <c r="P397" s="54"/>
      <c r="R397" s="54"/>
      <c r="S397" s="37"/>
      <c r="T397" s="54"/>
      <c r="U397" s="37"/>
      <c r="V397" s="54"/>
      <c r="W397" s="37"/>
      <c r="X397" s="54"/>
      <c r="Y397" s="37"/>
      <c r="Z397" s="54"/>
      <c r="AA397" s="37"/>
      <c r="AB397" s="54"/>
      <c r="AC397" s="37"/>
      <c r="AD397" s="54"/>
      <c r="AE397" s="37"/>
    </row>
    <row r="398" spans="1:39" ht="12.75" customHeight="1">
      <c r="F398" s="54"/>
      <c r="G398" s="54"/>
      <c r="H398" s="54"/>
      <c r="I398" s="54"/>
      <c r="J398" s="37"/>
      <c r="K398" s="54"/>
      <c r="L398" s="54"/>
      <c r="M398" s="54"/>
      <c r="O398" s="54"/>
      <c r="P398" s="54"/>
      <c r="R398" s="54"/>
      <c r="S398" s="37"/>
      <c r="T398" s="54"/>
      <c r="U398" s="37"/>
      <c r="V398" s="54"/>
      <c r="W398" s="37"/>
      <c r="X398" s="54"/>
      <c r="Y398" s="37"/>
      <c r="Z398" s="54"/>
      <c r="AA398" s="37"/>
      <c r="AB398" s="54"/>
      <c r="AC398" s="37"/>
      <c r="AD398" s="54"/>
      <c r="AE398" s="37"/>
    </row>
    <row r="399" spans="1:39" ht="12.75" customHeight="1">
      <c r="F399" s="54"/>
      <c r="G399" s="54"/>
      <c r="H399" s="54"/>
      <c r="I399" s="54"/>
      <c r="J399" s="37"/>
      <c r="K399" s="54"/>
      <c r="L399" s="54"/>
      <c r="M399" s="54"/>
      <c r="O399" s="54"/>
      <c r="P399" s="54"/>
      <c r="R399" s="54"/>
      <c r="S399" s="37"/>
      <c r="T399" s="54"/>
      <c r="U399" s="37"/>
      <c r="V399" s="54"/>
      <c r="W399" s="37"/>
      <c r="X399" s="54"/>
      <c r="Y399" s="37"/>
      <c r="Z399" s="54"/>
      <c r="AA399" s="37"/>
      <c r="AB399" s="54"/>
      <c r="AC399" s="37"/>
      <c r="AD399" s="54"/>
      <c r="AE399" s="37"/>
    </row>
    <row r="400" spans="1:39" ht="12.75" customHeight="1">
      <c r="F400" s="54"/>
      <c r="G400" s="54"/>
      <c r="H400" s="54"/>
      <c r="I400" s="54"/>
      <c r="J400" s="37"/>
      <c r="K400" s="54"/>
      <c r="L400" s="54"/>
      <c r="M400" s="54"/>
      <c r="O400" s="54"/>
      <c r="P400" s="54"/>
      <c r="R400" s="54"/>
      <c r="S400" s="37"/>
      <c r="T400" s="54"/>
      <c r="U400" s="37"/>
      <c r="V400" s="54"/>
      <c r="W400" s="37"/>
      <c r="X400" s="54"/>
      <c r="Y400" s="37"/>
      <c r="Z400" s="54"/>
      <c r="AA400" s="37"/>
      <c r="AB400" s="54"/>
      <c r="AC400" s="37"/>
      <c r="AD400" s="54"/>
      <c r="AE400" s="37"/>
    </row>
    <row r="401" spans="6:31" ht="12.75" customHeight="1">
      <c r="F401" s="54"/>
      <c r="G401" s="54"/>
      <c r="H401" s="54"/>
      <c r="I401" s="54"/>
      <c r="J401" s="37"/>
      <c r="K401" s="54"/>
      <c r="L401" s="54"/>
      <c r="M401" s="54"/>
      <c r="O401" s="54"/>
      <c r="P401" s="54"/>
      <c r="R401" s="54"/>
      <c r="S401" s="37"/>
      <c r="T401" s="54"/>
      <c r="U401" s="37"/>
      <c r="V401" s="54"/>
      <c r="W401" s="37"/>
      <c r="X401" s="54"/>
      <c r="Y401" s="37"/>
      <c r="Z401" s="54"/>
      <c r="AA401" s="37"/>
      <c r="AB401" s="54"/>
      <c r="AC401" s="37"/>
      <c r="AD401" s="54"/>
      <c r="AE401" s="37"/>
    </row>
    <row r="402" spans="6:31" ht="12.75" customHeight="1">
      <c r="F402" s="54"/>
      <c r="G402" s="54"/>
      <c r="H402" s="54"/>
      <c r="I402" s="54"/>
      <c r="J402" s="37"/>
      <c r="K402" s="54"/>
      <c r="L402" s="54"/>
      <c r="M402" s="54"/>
      <c r="O402" s="54"/>
      <c r="P402" s="54"/>
      <c r="R402" s="54"/>
      <c r="S402" s="37"/>
      <c r="T402" s="54"/>
      <c r="U402" s="37"/>
      <c r="V402" s="54"/>
      <c r="W402" s="37"/>
      <c r="X402" s="54"/>
      <c r="Y402" s="37"/>
      <c r="Z402" s="54"/>
      <c r="AA402" s="37"/>
      <c r="AB402" s="54"/>
      <c r="AC402" s="37"/>
      <c r="AD402" s="54"/>
      <c r="AE402" s="37"/>
    </row>
    <row r="403" spans="6:31" ht="12.75" customHeight="1">
      <c r="F403" s="54"/>
      <c r="G403" s="54"/>
      <c r="H403" s="54"/>
      <c r="I403" s="54"/>
      <c r="J403" s="37"/>
      <c r="K403" s="54"/>
      <c r="L403" s="54"/>
      <c r="M403" s="54"/>
      <c r="O403" s="54"/>
      <c r="P403" s="54"/>
      <c r="R403" s="54"/>
      <c r="S403" s="37"/>
      <c r="T403" s="54"/>
      <c r="U403" s="37"/>
      <c r="V403" s="54"/>
      <c r="W403" s="37"/>
      <c r="X403" s="54"/>
      <c r="Y403" s="37"/>
      <c r="Z403" s="54"/>
      <c r="AA403" s="37"/>
      <c r="AB403" s="54"/>
      <c r="AC403" s="37"/>
      <c r="AD403" s="54"/>
      <c r="AE403" s="37"/>
    </row>
    <row r="404" spans="6:31" ht="12.75" customHeight="1">
      <c r="F404" s="54"/>
      <c r="G404" s="54"/>
      <c r="H404" s="54"/>
      <c r="I404" s="54"/>
      <c r="J404" s="37"/>
      <c r="K404" s="54"/>
      <c r="L404" s="54"/>
      <c r="M404" s="54"/>
      <c r="O404" s="54"/>
      <c r="P404" s="54"/>
      <c r="R404" s="54"/>
      <c r="S404" s="37"/>
      <c r="T404" s="54"/>
      <c r="U404" s="37"/>
      <c r="V404" s="54"/>
      <c r="W404" s="37"/>
      <c r="X404" s="54"/>
      <c r="Y404" s="37"/>
      <c r="Z404" s="54"/>
      <c r="AA404" s="37"/>
      <c r="AB404" s="54"/>
      <c r="AC404" s="37"/>
      <c r="AD404" s="54"/>
      <c r="AE404" s="37"/>
    </row>
    <row r="405" spans="6:31" ht="12.75" customHeight="1">
      <c r="F405" s="54"/>
      <c r="G405" s="54"/>
      <c r="H405" s="54"/>
      <c r="I405" s="54"/>
      <c r="J405" s="37"/>
      <c r="K405" s="54"/>
      <c r="L405" s="54"/>
      <c r="M405" s="54"/>
      <c r="O405" s="54"/>
      <c r="P405" s="54"/>
      <c r="R405" s="54"/>
      <c r="S405" s="37"/>
      <c r="T405" s="54"/>
      <c r="U405" s="37"/>
      <c r="V405" s="54"/>
      <c r="W405" s="37"/>
      <c r="X405" s="54"/>
      <c r="Y405" s="37"/>
      <c r="Z405" s="54"/>
      <c r="AA405" s="37"/>
      <c r="AB405" s="54"/>
      <c r="AC405" s="37"/>
      <c r="AD405" s="54"/>
      <c r="AE405" s="37"/>
    </row>
    <row r="406" spans="6:31" ht="12.75" customHeight="1">
      <c r="F406" s="54"/>
      <c r="G406" s="54"/>
      <c r="H406" s="54"/>
      <c r="I406" s="54"/>
      <c r="J406" s="37"/>
      <c r="K406" s="54"/>
      <c r="L406" s="54"/>
      <c r="M406" s="54"/>
      <c r="O406" s="54"/>
      <c r="P406" s="54"/>
      <c r="R406" s="54"/>
      <c r="S406" s="37"/>
      <c r="T406" s="54"/>
      <c r="U406" s="37"/>
      <c r="V406" s="54"/>
      <c r="W406" s="37"/>
      <c r="X406" s="54"/>
      <c r="Y406" s="37"/>
      <c r="Z406" s="54"/>
      <c r="AA406" s="37"/>
      <c r="AB406" s="54"/>
      <c r="AC406" s="37"/>
      <c r="AD406" s="54"/>
      <c r="AE406" s="37"/>
    </row>
    <row r="407" spans="6:31" ht="12.75" customHeight="1">
      <c r="F407" s="54"/>
      <c r="G407" s="54"/>
      <c r="H407" s="54"/>
      <c r="I407" s="54"/>
      <c r="J407" s="37"/>
      <c r="K407" s="54"/>
      <c r="L407" s="54"/>
      <c r="M407" s="54"/>
      <c r="O407" s="54"/>
      <c r="P407" s="54"/>
      <c r="R407" s="54"/>
      <c r="S407" s="37"/>
      <c r="T407" s="54"/>
      <c r="U407" s="37"/>
      <c r="V407" s="54"/>
      <c r="W407" s="37"/>
      <c r="X407" s="54"/>
      <c r="Y407" s="37"/>
      <c r="Z407" s="54"/>
      <c r="AA407" s="37"/>
      <c r="AB407" s="54"/>
      <c r="AC407" s="37"/>
      <c r="AD407" s="54"/>
      <c r="AE407" s="37"/>
    </row>
    <row r="408" spans="6:31" ht="12.75" customHeight="1">
      <c r="F408" s="54"/>
      <c r="G408" s="54"/>
      <c r="H408" s="54"/>
      <c r="I408" s="54"/>
      <c r="J408" s="37"/>
      <c r="K408" s="54"/>
      <c r="L408" s="54"/>
      <c r="M408" s="54"/>
      <c r="O408" s="54"/>
      <c r="P408" s="54"/>
      <c r="R408" s="54"/>
      <c r="S408" s="37"/>
      <c r="T408" s="54"/>
      <c r="U408" s="37"/>
      <c r="V408" s="54"/>
      <c r="W408" s="37"/>
      <c r="X408" s="54"/>
      <c r="Y408" s="37"/>
      <c r="Z408" s="54"/>
      <c r="AA408" s="37"/>
      <c r="AB408" s="54"/>
      <c r="AC408" s="37"/>
      <c r="AD408" s="54"/>
      <c r="AE408" s="37"/>
    </row>
    <row r="409" spans="6:31" ht="12.75" customHeight="1">
      <c r="F409" s="54"/>
      <c r="G409" s="54"/>
      <c r="H409" s="54"/>
      <c r="I409" s="54"/>
      <c r="J409" s="37"/>
      <c r="K409" s="54"/>
      <c r="L409" s="54"/>
      <c r="M409" s="54"/>
      <c r="O409" s="54"/>
      <c r="P409" s="54"/>
      <c r="R409" s="54"/>
      <c r="S409" s="37"/>
      <c r="T409" s="54"/>
      <c r="U409" s="37"/>
      <c r="V409" s="54"/>
      <c r="W409" s="37"/>
      <c r="X409" s="54"/>
      <c r="Y409" s="37"/>
      <c r="Z409" s="54"/>
      <c r="AA409" s="37"/>
      <c r="AB409" s="54"/>
      <c r="AC409" s="37"/>
      <c r="AD409" s="54"/>
      <c r="AE409" s="37"/>
    </row>
    <row r="410" spans="6:31" ht="12.75" customHeight="1">
      <c r="F410" s="54"/>
      <c r="G410" s="54"/>
      <c r="H410" s="54"/>
      <c r="I410" s="54"/>
      <c r="J410" s="37"/>
      <c r="K410" s="54"/>
      <c r="L410" s="54"/>
      <c r="M410" s="54"/>
      <c r="O410" s="54"/>
      <c r="P410" s="54"/>
      <c r="R410" s="54"/>
      <c r="S410" s="37"/>
      <c r="T410" s="54"/>
      <c r="U410" s="37"/>
      <c r="V410" s="54"/>
      <c r="W410" s="37"/>
      <c r="X410" s="54"/>
      <c r="Y410" s="37"/>
      <c r="Z410" s="54"/>
      <c r="AA410" s="37"/>
      <c r="AB410" s="54"/>
      <c r="AC410" s="37"/>
      <c r="AD410" s="54"/>
      <c r="AE410" s="37"/>
    </row>
    <row r="411" spans="6:31" ht="12.75" customHeight="1">
      <c r="F411" s="54"/>
      <c r="G411" s="54"/>
      <c r="H411" s="54"/>
      <c r="I411" s="54"/>
      <c r="J411" s="37"/>
      <c r="K411" s="54"/>
      <c r="L411" s="54"/>
      <c r="M411" s="54"/>
      <c r="O411" s="54"/>
      <c r="P411" s="54"/>
      <c r="R411" s="54"/>
      <c r="S411" s="37"/>
      <c r="T411" s="54"/>
      <c r="U411" s="37"/>
      <c r="V411" s="54"/>
      <c r="W411" s="37"/>
      <c r="X411" s="54"/>
      <c r="Y411" s="37"/>
      <c r="Z411" s="54"/>
      <c r="AA411" s="37"/>
      <c r="AB411" s="54"/>
      <c r="AC411" s="37"/>
      <c r="AD411" s="54"/>
      <c r="AE411" s="37"/>
    </row>
    <row r="412" spans="6:31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R412" s="54"/>
      <c r="S412" s="37"/>
      <c r="T412" s="54"/>
      <c r="U412" s="37"/>
      <c r="V412" s="54"/>
      <c r="W412" s="37"/>
      <c r="X412" s="54"/>
      <c r="Y412" s="37"/>
      <c r="Z412" s="54"/>
      <c r="AA412" s="37"/>
      <c r="AB412" s="54"/>
      <c r="AC412" s="37"/>
      <c r="AD412" s="54"/>
      <c r="AE412" s="37"/>
    </row>
    <row r="413" spans="6:31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R413" s="54"/>
      <c r="S413" s="37"/>
      <c r="T413" s="54"/>
      <c r="U413" s="37"/>
      <c r="V413" s="54"/>
      <c r="W413" s="37"/>
      <c r="X413" s="54"/>
      <c r="Y413" s="37"/>
      <c r="Z413" s="54"/>
      <c r="AA413" s="37"/>
      <c r="AB413" s="54"/>
      <c r="AC413" s="37"/>
      <c r="AD413" s="54"/>
      <c r="AE413" s="37"/>
    </row>
    <row r="414" spans="6:31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R414" s="54"/>
      <c r="S414" s="37"/>
      <c r="T414" s="54"/>
      <c r="U414" s="37"/>
      <c r="V414" s="54"/>
      <c r="W414" s="37"/>
      <c r="X414" s="54"/>
      <c r="Y414" s="37"/>
      <c r="Z414" s="54"/>
      <c r="AA414" s="37"/>
      <c r="AB414" s="54"/>
      <c r="AC414" s="37"/>
      <c r="AD414" s="54"/>
      <c r="AE414" s="37"/>
    </row>
    <row r="415" spans="6:31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R415" s="54"/>
      <c r="S415" s="37"/>
      <c r="T415" s="54"/>
      <c r="U415" s="37"/>
      <c r="V415" s="54"/>
      <c r="W415" s="37"/>
      <c r="X415" s="54"/>
      <c r="Y415" s="37"/>
      <c r="Z415" s="54"/>
      <c r="AA415" s="37"/>
      <c r="AB415" s="54"/>
      <c r="AC415" s="37"/>
      <c r="AD415" s="54"/>
      <c r="AE415" s="37"/>
    </row>
    <row r="416" spans="6:31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R416" s="54"/>
      <c r="S416" s="37"/>
      <c r="T416" s="54"/>
      <c r="U416" s="37"/>
      <c r="V416" s="54"/>
      <c r="W416" s="37"/>
      <c r="X416" s="54"/>
      <c r="Y416" s="37"/>
      <c r="Z416" s="54"/>
      <c r="AA416" s="37"/>
      <c r="AB416" s="54"/>
      <c r="AC416" s="37"/>
      <c r="AD416" s="54"/>
      <c r="AE416" s="37"/>
    </row>
    <row r="417" spans="6:31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R417" s="54"/>
      <c r="S417" s="37"/>
      <c r="T417" s="54"/>
      <c r="U417" s="37"/>
      <c r="V417" s="54"/>
      <c r="W417" s="37"/>
      <c r="X417" s="54"/>
      <c r="Y417" s="37"/>
      <c r="Z417" s="54"/>
      <c r="AA417" s="37"/>
      <c r="AB417" s="54"/>
      <c r="AC417" s="37"/>
      <c r="AD417" s="54"/>
      <c r="AE417" s="37"/>
    </row>
    <row r="418" spans="6:31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R418" s="54"/>
      <c r="S418" s="37"/>
      <c r="T418" s="54"/>
      <c r="U418" s="37"/>
      <c r="V418" s="54"/>
      <c r="W418" s="37"/>
      <c r="X418" s="54"/>
      <c r="Y418" s="37"/>
      <c r="Z418" s="54"/>
      <c r="AA418" s="37"/>
      <c r="AB418" s="54"/>
      <c r="AC418" s="37"/>
      <c r="AD418" s="54"/>
      <c r="AE418" s="37"/>
    </row>
    <row r="419" spans="6:31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R419" s="54"/>
      <c r="S419" s="37"/>
      <c r="T419" s="54"/>
      <c r="U419" s="37"/>
      <c r="V419" s="54"/>
      <c r="W419" s="37"/>
      <c r="X419" s="54"/>
      <c r="Y419" s="37"/>
      <c r="Z419" s="54"/>
      <c r="AA419" s="37"/>
      <c r="AB419" s="54"/>
      <c r="AC419" s="37"/>
      <c r="AD419" s="54"/>
      <c r="AE419" s="37"/>
    </row>
    <row r="420" spans="6:31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R420" s="54"/>
      <c r="S420" s="37"/>
      <c r="T420" s="54"/>
      <c r="U420" s="37"/>
      <c r="V420" s="54"/>
      <c r="W420" s="37"/>
      <c r="X420" s="54"/>
      <c r="Y420" s="37"/>
      <c r="Z420" s="54"/>
      <c r="AA420" s="37"/>
      <c r="AB420" s="54"/>
      <c r="AC420" s="37"/>
      <c r="AD420" s="54"/>
      <c r="AE420" s="37"/>
    </row>
    <row r="421" spans="6:31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R421" s="54"/>
      <c r="S421" s="37"/>
      <c r="T421" s="54"/>
      <c r="U421" s="37"/>
      <c r="V421" s="54"/>
      <c r="W421" s="37"/>
      <c r="X421" s="54"/>
      <c r="Y421" s="37"/>
      <c r="Z421" s="54"/>
      <c r="AA421" s="37"/>
      <c r="AB421" s="54"/>
      <c r="AC421" s="37"/>
      <c r="AD421" s="54"/>
      <c r="AE421" s="37"/>
    </row>
    <row r="422" spans="6:31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R422" s="54"/>
      <c r="S422" s="37"/>
      <c r="T422" s="54"/>
      <c r="U422" s="37"/>
      <c r="V422" s="54"/>
      <c r="W422" s="37"/>
      <c r="X422" s="54"/>
      <c r="Y422" s="37"/>
      <c r="Z422" s="54"/>
      <c r="AA422" s="37"/>
      <c r="AB422" s="54"/>
      <c r="AC422" s="37"/>
      <c r="AD422" s="54"/>
      <c r="AE422" s="37"/>
    </row>
    <row r="423" spans="6:31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R423" s="54"/>
      <c r="S423" s="37"/>
      <c r="T423" s="54"/>
      <c r="U423" s="37"/>
      <c r="V423" s="54"/>
      <c r="W423" s="37"/>
      <c r="X423" s="54"/>
      <c r="Y423" s="37"/>
      <c r="Z423" s="54"/>
      <c r="AA423" s="37"/>
      <c r="AB423" s="54"/>
      <c r="AC423" s="37"/>
      <c r="AD423" s="54"/>
      <c r="AE423" s="37"/>
    </row>
    <row r="424" spans="6:31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R424" s="54"/>
      <c r="S424" s="37"/>
      <c r="T424" s="54"/>
      <c r="U424" s="37"/>
      <c r="V424" s="54"/>
      <c r="W424" s="37"/>
      <c r="X424" s="54"/>
      <c r="Y424" s="37"/>
      <c r="Z424" s="54"/>
      <c r="AA424" s="37"/>
      <c r="AB424" s="54"/>
      <c r="AC424" s="37"/>
      <c r="AD424" s="54"/>
      <c r="AE424" s="37"/>
    </row>
    <row r="425" spans="6:31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R425" s="54"/>
      <c r="S425" s="37"/>
      <c r="T425" s="54"/>
      <c r="U425" s="37"/>
      <c r="V425" s="54"/>
      <c r="W425" s="37"/>
      <c r="X425" s="54"/>
      <c r="Y425" s="37"/>
      <c r="Z425" s="54"/>
      <c r="AA425" s="37"/>
      <c r="AB425" s="54"/>
      <c r="AC425" s="37"/>
      <c r="AD425" s="54"/>
      <c r="AE425" s="37"/>
    </row>
    <row r="426" spans="6:31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R426" s="54"/>
      <c r="S426" s="37"/>
      <c r="T426" s="54"/>
      <c r="U426" s="37"/>
      <c r="V426" s="54"/>
      <c r="W426" s="37"/>
      <c r="X426" s="54"/>
      <c r="Y426" s="37"/>
      <c r="Z426" s="54"/>
      <c r="AA426" s="37"/>
      <c r="AB426" s="54"/>
      <c r="AC426" s="37"/>
      <c r="AD426" s="54"/>
      <c r="AE426" s="37"/>
    </row>
    <row r="427" spans="6:31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R427" s="54"/>
      <c r="S427" s="37"/>
      <c r="T427" s="54"/>
      <c r="U427" s="37"/>
      <c r="V427" s="54"/>
      <c r="W427" s="37"/>
      <c r="X427" s="54"/>
      <c r="Y427" s="37"/>
      <c r="Z427" s="54"/>
      <c r="AA427" s="37"/>
      <c r="AB427" s="54"/>
      <c r="AC427" s="37"/>
      <c r="AD427" s="54"/>
      <c r="AE427" s="37"/>
    </row>
    <row r="428" spans="6:31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R428" s="54"/>
      <c r="S428" s="37"/>
      <c r="T428" s="54"/>
      <c r="U428" s="37"/>
      <c r="V428" s="54"/>
      <c r="W428" s="37"/>
      <c r="X428" s="54"/>
      <c r="Y428" s="37"/>
      <c r="Z428" s="54"/>
      <c r="AA428" s="37"/>
      <c r="AB428" s="54"/>
      <c r="AC428" s="37"/>
      <c r="AD428" s="54"/>
      <c r="AE428" s="37"/>
    </row>
    <row r="429" spans="6:31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R429" s="54"/>
      <c r="S429" s="37"/>
      <c r="T429" s="54"/>
      <c r="U429" s="37"/>
      <c r="V429" s="54"/>
      <c r="W429" s="37"/>
      <c r="X429" s="54"/>
      <c r="Y429" s="37"/>
      <c r="Z429" s="54"/>
      <c r="AA429" s="37"/>
      <c r="AB429" s="54"/>
      <c r="AC429" s="37"/>
      <c r="AD429" s="54"/>
      <c r="AE429" s="37"/>
    </row>
    <row r="430" spans="6:31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31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31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2.7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  <row r="548" spans="6:19" ht="12.75" customHeight="1">
      <c r="F548" s="54"/>
      <c r="G548" s="54"/>
      <c r="H548" s="54"/>
      <c r="I548" s="54"/>
      <c r="J548" s="37"/>
      <c r="K548" s="54"/>
      <c r="L548" s="54"/>
      <c r="M548" s="54"/>
      <c r="O548" s="37"/>
      <c r="S548" s="54"/>
    </row>
    <row r="549" spans="6:19" ht="12.75" customHeight="1">
      <c r="F549" s="54"/>
      <c r="G549" s="54"/>
      <c r="H549" s="54"/>
      <c r="I549" s="54"/>
      <c r="J549" s="37"/>
      <c r="K549" s="54"/>
      <c r="L549" s="54"/>
      <c r="M549" s="54"/>
      <c r="O549" s="37"/>
      <c r="S549" s="54"/>
    </row>
    <row r="550" spans="6:19" ht="12.75" customHeight="1">
      <c r="F550" s="54"/>
      <c r="G550" s="54"/>
      <c r="H550" s="54"/>
      <c r="I550" s="54"/>
      <c r="J550" s="37"/>
      <c r="K550" s="54"/>
      <c r="L550" s="54"/>
      <c r="M550" s="54"/>
      <c r="O550" s="37"/>
      <c r="S550" s="54"/>
    </row>
    <row r="551" spans="6:19" ht="12.75" customHeight="1">
      <c r="F551" s="54"/>
      <c r="G551" s="54"/>
      <c r="H551" s="54"/>
      <c r="I551" s="54"/>
      <c r="J551" s="37"/>
      <c r="K551" s="54"/>
      <c r="L551" s="54"/>
      <c r="M551" s="54"/>
      <c r="O551" s="37"/>
      <c r="S551" s="54"/>
    </row>
    <row r="552" spans="6:19" ht="12.75" customHeight="1">
      <c r="F552" s="54"/>
      <c r="G552" s="54"/>
      <c r="H552" s="54"/>
      <c r="I552" s="54"/>
      <c r="J552" s="37"/>
      <c r="K552" s="54"/>
      <c r="L552" s="54"/>
      <c r="M552" s="54"/>
      <c r="O552" s="37"/>
      <c r="S552" s="54"/>
    </row>
    <row r="553" spans="6:19" ht="12.75" customHeight="1">
      <c r="F553" s="54"/>
      <c r="G553" s="54"/>
      <c r="H553" s="54"/>
      <c r="I553" s="54"/>
      <c r="J553" s="37"/>
      <c r="K553" s="54"/>
      <c r="L553" s="54"/>
      <c r="M553" s="54"/>
      <c r="O553" s="37"/>
      <c r="S553" s="54"/>
    </row>
    <row r="554" spans="6:19" ht="12.75" customHeight="1">
      <c r="F554" s="54"/>
      <c r="G554" s="54"/>
      <c r="H554" s="54"/>
      <c r="I554" s="54"/>
      <c r="J554" s="37"/>
      <c r="K554" s="54"/>
      <c r="L554" s="54"/>
      <c r="M554" s="54"/>
      <c r="O554" s="37"/>
      <c r="S554" s="54"/>
    </row>
    <row r="555" spans="6:19" ht="12.75" customHeight="1">
      <c r="F555" s="54"/>
      <c r="G555" s="54"/>
      <c r="H555" s="54"/>
      <c r="I555" s="54"/>
      <c r="J555" s="37"/>
      <c r="K555" s="54"/>
      <c r="L555" s="54"/>
      <c r="M555" s="54"/>
      <c r="O555" s="37"/>
      <c r="S555" s="54"/>
    </row>
    <row r="556" spans="6:19" ht="12.75" customHeight="1">
      <c r="F556" s="54"/>
      <c r="G556" s="54"/>
      <c r="H556" s="54"/>
      <c r="I556" s="54"/>
      <c r="J556" s="37"/>
      <c r="K556" s="54"/>
      <c r="L556" s="54"/>
      <c r="M556" s="54"/>
      <c r="O556" s="37"/>
      <c r="S556" s="54"/>
    </row>
    <row r="557" spans="6:19" ht="12.75" customHeight="1">
      <c r="F557" s="54"/>
      <c r="G557" s="54"/>
      <c r="H557" s="54"/>
      <c r="I557" s="54"/>
      <c r="J557" s="37"/>
      <c r="K557" s="54"/>
      <c r="L557" s="54"/>
      <c r="M557" s="54"/>
      <c r="O557" s="37"/>
      <c r="S557" s="54"/>
    </row>
    <row r="558" spans="6:19" ht="12.75" customHeight="1">
      <c r="F558" s="54"/>
      <c r="G558" s="54"/>
      <c r="H558" s="54"/>
      <c r="I558" s="54"/>
      <c r="J558" s="37"/>
      <c r="K558" s="54"/>
      <c r="L558" s="54"/>
      <c r="M558" s="54"/>
      <c r="O558" s="37"/>
      <c r="S558" s="54"/>
    </row>
    <row r="559" spans="6:19" ht="12.75" customHeight="1">
      <c r="F559" s="54"/>
      <c r="G559" s="54"/>
      <c r="H559" s="54"/>
      <c r="I559" s="54"/>
      <c r="J559" s="37"/>
      <c r="K559" s="54"/>
      <c r="L559" s="54"/>
      <c r="M559" s="54"/>
      <c r="O559" s="37"/>
      <c r="S559" s="54"/>
    </row>
    <row r="560" spans="6:19" ht="12.75" customHeight="1">
      <c r="F560" s="54"/>
      <c r="G560" s="54"/>
      <c r="H560" s="54"/>
      <c r="I560" s="54"/>
      <c r="J560" s="37"/>
      <c r="K560" s="54"/>
      <c r="L560" s="54"/>
      <c r="M560" s="54"/>
      <c r="O560" s="37"/>
      <c r="S560" s="54"/>
    </row>
    <row r="561" spans="6:19" ht="15" customHeight="1">
      <c r="F561" s="54"/>
      <c r="G561" s="54"/>
      <c r="H561" s="54"/>
      <c r="I561" s="54"/>
      <c r="J561" s="37"/>
      <c r="K561" s="54"/>
      <c r="L561" s="54"/>
      <c r="M561" s="54"/>
      <c r="O561" s="37"/>
      <c r="S561" s="54"/>
    </row>
  </sheetData>
  <mergeCells count="112">
    <mergeCell ref="A148:A149"/>
    <mergeCell ref="B148:B149"/>
    <mergeCell ref="J148:J149"/>
    <mergeCell ref="O148:O149"/>
    <mergeCell ref="P148:P149"/>
    <mergeCell ref="M148:M149"/>
    <mergeCell ref="J144:J145"/>
    <mergeCell ref="P144:P145"/>
    <mergeCell ref="A144:A145"/>
    <mergeCell ref="B144:B145"/>
    <mergeCell ref="A100:A101"/>
    <mergeCell ref="B100:B101"/>
    <mergeCell ref="J100:J101"/>
    <mergeCell ref="A83:A84"/>
    <mergeCell ref="B83:B84"/>
    <mergeCell ref="A85:A86"/>
    <mergeCell ref="B85:B86"/>
    <mergeCell ref="J115:J116"/>
    <mergeCell ref="J117:J118"/>
    <mergeCell ref="A87:A88"/>
    <mergeCell ref="B87:B88"/>
    <mergeCell ref="A91:A92"/>
    <mergeCell ref="B91:B92"/>
    <mergeCell ref="J91:J92"/>
    <mergeCell ref="J104:J105"/>
    <mergeCell ref="A104:A105"/>
    <mergeCell ref="B104:B105"/>
    <mergeCell ref="A94:A95"/>
    <mergeCell ref="B94:B95"/>
    <mergeCell ref="J94:J95"/>
    <mergeCell ref="B115:B116"/>
    <mergeCell ref="B117:B118"/>
    <mergeCell ref="A115:A116"/>
    <mergeCell ref="A117:A118"/>
    <mergeCell ref="A98:A99"/>
    <mergeCell ref="B98:B99"/>
    <mergeCell ref="J98:J99"/>
    <mergeCell ref="P98:P99"/>
    <mergeCell ref="P83:P84"/>
    <mergeCell ref="J83:J84"/>
    <mergeCell ref="M87:M88"/>
    <mergeCell ref="O87:O88"/>
    <mergeCell ref="M85:M86"/>
    <mergeCell ref="O85:O86"/>
    <mergeCell ref="O83:O84"/>
    <mergeCell ref="M83:M84"/>
    <mergeCell ref="J85:J86"/>
    <mergeCell ref="P85:P86"/>
    <mergeCell ref="J87:J88"/>
    <mergeCell ref="P87:P88"/>
    <mergeCell ref="P91:P92"/>
    <mergeCell ref="M91:M92"/>
    <mergeCell ref="O91:O92"/>
    <mergeCell ref="O104:O105"/>
    <mergeCell ref="P104:P105"/>
    <mergeCell ref="M104:M105"/>
    <mergeCell ref="P100:P101"/>
    <mergeCell ref="M98:M99"/>
    <mergeCell ref="O98:O99"/>
    <mergeCell ref="O100:O101"/>
    <mergeCell ref="M100:M101"/>
    <mergeCell ref="P94:P95"/>
    <mergeCell ref="O94:O95"/>
    <mergeCell ref="M94:M95"/>
    <mergeCell ref="J108:J109"/>
    <mergeCell ref="A108:A109"/>
    <mergeCell ref="B108:B109"/>
    <mergeCell ref="J110:J111"/>
    <mergeCell ref="A110:A111"/>
    <mergeCell ref="B110:B111"/>
    <mergeCell ref="M108:M109"/>
    <mergeCell ref="O108:O109"/>
    <mergeCell ref="P108:P109"/>
    <mergeCell ref="M110:M111"/>
    <mergeCell ref="O110:O111"/>
    <mergeCell ref="P110:P111"/>
    <mergeCell ref="M122:M123"/>
    <mergeCell ref="O122:O123"/>
    <mergeCell ref="J124:J125"/>
    <mergeCell ref="P124:P125"/>
    <mergeCell ref="A124:A125"/>
    <mergeCell ref="B124:B125"/>
    <mergeCell ref="M124:M125"/>
    <mergeCell ref="O124:O125"/>
    <mergeCell ref="A113:A114"/>
    <mergeCell ref="B113:B114"/>
    <mergeCell ref="J113:J114"/>
    <mergeCell ref="P113:P114"/>
    <mergeCell ref="M113:M114"/>
    <mergeCell ref="O113:O114"/>
    <mergeCell ref="J122:J123"/>
    <mergeCell ref="P122:P123"/>
    <mergeCell ref="A122:A123"/>
    <mergeCell ref="B122:B123"/>
    <mergeCell ref="O117:O118"/>
    <mergeCell ref="P117:P118"/>
    <mergeCell ref="M117:M118"/>
    <mergeCell ref="M115:M116"/>
    <mergeCell ref="O115:O116"/>
    <mergeCell ref="P115:P116"/>
    <mergeCell ref="P130:P131"/>
    <mergeCell ref="A130:A131"/>
    <mergeCell ref="B130:B131"/>
    <mergeCell ref="J130:J131"/>
    <mergeCell ref="A126:A127"/>
    <mergeCell ref="B126:B127"/>
    <mergeCell ref="J126:J127"/>
    <mergeCell ref="P126:P127"/>
    <mergeCell ref="M126:M127"/>
    <mergeCell ref="O126:O127"/>
    <mergeCell ref="O130:O131"/>
    <mergeCell ref="M130:M131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4:K85 K92 K95 K99:K102 K110:K115 K67 K131 K125 K70" formula="1"/>
    <ignoredError sqref="F9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2024-05-01T18:45:55Z</dcterms:modified>
</cp:coreProperties>
</file>